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DieseArbeitsmappe"/>
  <mc:AlternateContent xmlns:mc="http://schemas.openxmlformats.org/markup-compatibility/2006">
    <mc:Choice Requires="x15">
      <x15ac:absPath xmlns:x15ac="http://schemas.microsoft.com/office/spreadsheetml/2010/11/ac" url="S:\Hannover\Dez42\Ernte\Veröffentlichungstabellen\"/>
    </mc:Choice>
  </mc:AlternateContent>
  <xr:revisionPtr revIDLastSave="0" documentId="13_ncr:1_{2807367F-D0D3-4695-BB54-8FF635675242}" xr6:coauthVersionLast="47" xr6:coauthVersionMax="47" xr10:uidLastSave="{00000000-0000-0000-0000-000000000000}"/>
  <bookViews>
    <workbookView xWindow="-28920" yWindow="-105" windowWidth="29040" windowHeight="17520" tabRatio="954" xr2:uid="{00000000-000D-0000-FFFF-FFFF00000000}"/>
  </bookViews>
  <sheets>
    <sheet name="Verzeichnis_der_Fruchtarten" sheetId="22" r:id="rId1"/>
    <sheet name="NDS_Zeitreihe" sheetId="14" r:id="rId2"/>
    <sheet name="Winterweizen" sheetId="17" r:id="rId3"/>
    <sheet name="Sommerweizen" sheetId="24" r:id="rId4"/>
    <sheet name="Roggen" sheetId="25" r:id="rId5"/>
    <sheet name="Wintergerste" sheetId="26" r:id="rId6"/>
    <sheet name="Sommergerste" sheetId="27" r:id="rId7"/>
    <sheet name="Hafer" sheetId="28" r:id="rId8"/>
    <sheet name="Sommermenggetreide" sheetId="29" r:id="rId9"/>
    <sheet name="Triticale" sheetId="30" r:id="rId10"/>
    <sheet name="Getreide zus. ohne Mais" sheetId="32" r:id="rId11"/>
    <sheet name="Körnermais" sheetId="33" r:id="rId12"/>
    <sheet name="Getreide insg. mit K.Mais" sheetId="34" r:id="rId13"/>
    <sheet name="Futtererbsen" sheetId="35" r:id="rId14"/>
    <sheet name="Ackerbohnen" sheetId="36" r:id="rId15"/>
    <sheet name="Winterraps" sheetId="37" r:id="rId16"/>
    <sheet name="Sommerraps" sheetId="52" r:id="rId17"/>
    <sheet name="Frühkartoffeln" sheetId="38" r:id="rId18"/>
    <sheet name="mittelfrühe bis späte Kartoffel" sheetId="39" r:id="rId19"/>
    <sheet name="Industriekartoffeln" sheetId="40" r:id="rId20"/>
    <sheet name="Speisekartoffeln" sheetId="41" r:id="rId21"/>
    <sheet name="Kartoffeln insgesamt" sheetId="42" r:id="rId22"/>
    <sheet name="Zuckerrüben" sheetId="43" r:id="rId23"/>
    <sheet name="Silomais (Frischmasse)" sheetId="44" r:id="rId24"/>
    <sheet name="Klee, Kleegras (Heu)" sheetId="45" r:id="rId25"/>
    <sheet name="Leguminosen GPS" sheetId="46" r:id="rId26"/>
    <sheet name="Luzerne (Heu)" sheetId="47" r:id="rId27"/>
    <sheet name="Grasanbau auf Ackerland (Heu)" sheetId="48" r:id="rId28"/>
    <sheet name="Wiesen (Heu)" sheetId="49" r:id="rId29"/>
    <sheet name="Mähweiden (Heu)" sheetId="50" r:id="rId30"/>
    <sheet name="Wintermenggetreide" sheetId="51" r:id="rId31"/>
    <sheet name="Runkelrüben" sheetId="21" r:id="rId32"/>
  </sheets>
  <definedNames>
    <definedName name="_xlnm._FilterDatabase" localSheetId="0" hidden="1">Verzeichnis_der_Fruchtarten!$A$5:$D$46</definedName>
    <definedName name="df" localSheetId="31">#REF!</definedName>
    <definedName name="df">#REF!</definedName>
    <definedName name="dh" localSheetId="31">#REF!</definedName>
    <definedName name="dh">#REF!</definedName>
    <definedName name="_xlnm.Print_Area" localSheetId="31">Runkelrüben!#REF!</definedName>
    <definedName name="_xlnm.Print_Area" localSheetId="2">Winterweizen!#REF!</definedName>
    <definedName name="_xlnm.Print_Titles" localSheetId="31">Runkelrüben!$A:$A</definedName>
    <definedName name="_xlnm.Print_Titles" localSheetId="2">Winterweizen!$A:$A</definedName>
    <definedName name="gh" localSheetId="31">#REF!</definedName>
    <definedName name="gh">#REF!</definedName>
    <definedName name="Kopie_Vorjahr" localSheetId="31">#REF!</definedName>
    <definedName name="Kopie_Vorjahr" localSheetId="2">#REF!</definedName>
    <definedName name="Kopie_Vorjahr">#REF!</definedName>
    <definedName name="l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5" i="22" l="1"/>
  <c r="E44" i="22"/>
  <c r="E43" i="22"/>
  <c r="E36" i="22"/>
  <c r="E35" i="22"/>
  <c r="E34" i="22"/>
  <c r="E33" i="22"/>
  <c r="E32" i="22"/>
  <c r="E30" i="22"/>
  <c r="E29" i="22"/>
  <c r="E28" i="22"/>
  <c r="E22" i="22"/>
  <c r="E21" i="22"/>
  <c r="E18" i="22"/>
  <c r="E17" i="22"/>
  <c r="E16" i="22"/>
  <c r="E15" i="22"/>
  <c r="E14" i="22"/>
  <c r="E13" i="22"/>
  <c r="E12" i="22"/>
  <c r="E11" i="22"/>
  <c r="E10" i="22"/>
  <c r="E9" i="22"/>
  <c r="E8" i="22"/>
  <c r="E7" i="22"/>
  <c r="E6" i="22"/>
  <c r="A1" i="21"/>
  <c r="A1" i="51"/>
  <c r="A1" i="50"/>
  <c r="A1" i="49"/>
  <c r="A1" i="48"/>
  <c r="A1" i="47"/>
  <c r="A1" i="46"/>
  <c r="A1" i="45"/>
  <c r="A1" i="44"/>
  <c r="A1" i="43"/>
  <c r="A1" i="42"/>
  <c r="A1" i="41"/>
  <c r="A1" i="40"/>
  <c r="A1" i="39"/>
  <c r="A1" i="38"/>
  <c r="A1" i="52"/>
  <c r="A1" i="37"/>
  <c r="A1" i="36"/>
  <c r="A1" i="35"/>
  <c r="A1" i="34"/>
  <c r="A1" i="33"/>
  <c r="A1" i="32"/>
  <c r="A1" i="30"/>
  <c r="A1" i="29"/>
  <c r="A1" i="28"/>
  <c r="A1" i="27"/>
  <c r="A1" i="26"/>
  <c r="A1" i="25"/>
  <c r="A1" i="24"/>
  <c r="A1" i="17"/>
  <c r="A1" i="14"/>
  <c r="B3" i="22"/>
  <c r="E46" i="22"/>
  <c r="E42" i="22"/>
  <c r="E41" i="22"/>
  <c r="E40" i="22"/>
  <c r="E39" i="22"/>
  <c r="E38" i="22"/>
  <c r="E37" i="22"/>
  <c r="E31" i="22"/>
  <c r="E27" i="22"/>
  <c r="E26" i="22"/>
  <c r="E25" i="22"/>
  <c r="E24" i="22"/>
  <c r="E23" i="22"/>
  <c r="E20" i="22"/>
  <c r="E19" i="22"/>
  <c r="GG82" i="14"/>
  <c r="GG81" i="14" l="1"/>
  <c r="DE80" i="14" l="1"/>
  <c r="GG80" i="14" l="1"/>
  <c r="CY79" i="14" l="1"/>
  <c r="DA79" i="14"/>
  <c r="DD77" i="14" l="1"/>
  <c r="DA78" i="14" l="1"/>
  <c r="CY78" i="14"/>
  <c r="GG79" i="14" l="1"/>
  <c r="GG78" i="14"/>
  <c r="GG77" i="14" l="1"/>
  <c r="DY77" i="14"/>
  <c r="DF77" i="14"/>
  <c r="DA77" i="14"/>
  <c r="CY77" i="14"/>
  <c r="DE77" i="14" l="1"/>
</calcChain>
</file>

<file path=xl/sharedStrings.xml><?xml version="1.0" encoding="utf-8"?>
<sst xmlns="http://schemas.openxmlformats.org/spreadsheetml/2006/main" count="24121" uniqueCount="257">
  <si>
    <t>Roggen</t>
  </si>
  <si>
    <t>Triticale</t>
  </si>
  <si>
    <t>Hafer</t>
  </si>
  <si>
    <t>Futtererbsen</t>
  </si>
  <si>
    <t>Ackerbohnen</t>
  </si>
  <si>
    <t>Winterraps</t>
  </si>
  <si>
    <t>Sommerraps</t>
  </si>
  <si>
    <t>Wiesen</t>
  </si>
  <si>
    <t>Mähweiden</t>
  </si>
  <si>
    <t>Körnermais</t>
  </si>
  <si>
    <t>Industriekartoffeln</t>
  </si>
  <si>
    <t>Speisekartoffeln</t>
  </si>
  <si>
    <t>Zuckerrüben</t>
  </si>
  <si>
    <t>Runkelrüben</t>
  </si>
  <si>
    <t>101 Stadt Braunschweig</t>
  </si>
  <si>
    <t>/   </t>
  </si>
  <si>
    <t>—   </t>
  </si>
  <si>
    <t>102 Stadt Salzgitter</t>
  </si>
  <si>
    <t>103 Stadt Wolfsburg</t>
  </si>
  <si>
    <t>151 Gifhorn</t>
  </si>
  <si>
    <t>152 Göttingen</t>
  </si>
  <si>
    <t>153 Goslar</t>
  </si>
  <si>
    <t>154 Helmstedt</t>
  </si>
  <si>
    <t>155 Northeim</t>
  </si>
  <si>
    <t>156 Osterode am Harz</t>
  </si>
  <si>
    <t>157 Peine</t>
  </si>
  <si>
    <t>158 Wolfenbüttel</t>
  </si>
  <si>
    <t>251 Diepholz</t>
  </si>
  <si>
    <t>252 Hameln-Pyrmont</t>
  </si>
  <si>
    <t>254 Hildesheim</t>
  </si>
  <si>
    <t>255 Holzminden</t>
  </si>
  <si>
    <t>256 Nienburg (Weser)</t>
  </si>
  <si>
    <t>257 Schaumburg</t>
  </si>
  <si>
    <t>351 Celle</t>
  </si>
  <si>
    <t>352 Cuxhaven</t>
  </si>
  <si>
    <t>353 Harburg</t>
  </si>
  <si>
    <t>355 Lüneburg</t>
  </si>
  <si>
    <t>356 Osterholz</t>
  </si>
  <si>
    <t>357 Rotenburg (Wümme)</t>
  </si>
  <si>
    <t>359 Stade</t>
  </si>
  <si>
    <t>360 Uelzen</t>
  </si>
  <si>
    <t>361 Verden</t>
  </si>
  <si>
    <t>401 Stadt Delmenhorst</t>
  </si>
  <si>
    <t>402 Stadt Emden</t>
  </si>
  <si>
    <t xml:space="preserve">403 Stadt Oldenburg </t>
  </si>
  <si>
    <t>404 Stadt Osnabrück</t>
  </si>
  <si>
    <t>405 Stadt Wilhelmshaven</t>
  </si>
  <si>
    <t>451 Ammerland</t>
  </si>
  <si>
    <t>452 Aurich</t>
  </si>
  <si>
    <t>453 Cloppenburg</t>
  </si>
  <si>
    <t>454 Emsland</t>
  </si>
  <si>
    <t>456 Grafschaft Bentheim</t>
  </si>
  <si>
    <t>457 Leer</t>
  </si>
  <si>
    <t>458 Kreis Oldenburg</t>
  </si>
  <si>
    <t>459 Kreis Osnabrück</t>
  </si>
  <si>
    <t>460 Vechta</t>
  </si>
  <si>
    <t>461 Wesermarsch</t>
  </si>
  <si>
    <t>Kammer Hannover</t>
  </si>
  <si>
    <t>Kammer Weser-Ems</t>
  </si>
  <si>
    <t>Niedersachsen</t>
  </si>
  <si>
    <t>Winterweizen</t>
  </si>
  <si>
    <t>Sommerweizen</t>
  </si>
  <si>
    <t>Wintermenggetreide</t>
  </si>
  <si>
    <t>Wintergerste</t>
  </si>
  <si>
    <t>Sommergerste</t>
  </si>
  <si>
    <t>Sommermengetreide</t>
  </si>
  <si>
    <t>.</t>
  </si>
  <si>
    <t xml:space="preserve"> — </t>
  </si>
  <si>
    <t>—</t>
  </si>
  <si>
    <t xml:space="preserve"> —</t>
  </si>
  <si>
    <t>201 Stadt Hannover (bis 2002)</t>
  </si>
  <si>
    <t xml:space="preserve"> —  </t>
  </si>
  <si>
    <t>Frühkartoffeln</t>
  </si>
  <si>
    <t>Kartoffeln insgesamt</t>
  </si>
  <si>
    <t>Silomais (Frischmasse)</t>
  </si>
  <si>
    <t>Grasanbau auf Ackerland (Heu)</t>
  </si>
  <si>
    <t>Keine Angabe</t>
  </si>
  <si>
    <t>dt/ha</t>
  </si>
  <si>
    <t>Luzerne</t>
  </si>
  <si>
    <t>Silomais</t>
  </si>
  <si>
    <t xml:space="preserve">Anbau, Erträge und Ernte wichtiger Früchte ab 1948 für Niedersachsen </t>
  </si>
  <si>
    <t>Fruchtart</t>
  </si>
  <si>
    <t>Jahr</t>
  </si>
  <si>
    <t>Anbau in Hektar</t>
  </si>
  <si>
    <t>Ertrag in dt/ha</t>
  </si>
  <si>
    <t>Gerste zus.</t>
  </si>
  <si>
    <t>W.-Menggetreide</t>
  </si>
  <si>
    <t>S.-Menggetreide</t>
  </si>
  <si>
    <t>Menggetreide zus.</t>
  </si>
  <si>
    <t>Brotgetreide</t>
  </si>
  <si>
    <t>Futtergetreide</t>
  </si>
  <si>
    <t>Oelfrüchte zus.</t>
  </si>
  <si>
    <t>Klee</t>
  </si>
  <si>
    <t>Grasanbau</t>
  </si>
  <si>
    <t>1950</t>
  </si>
  <si>
    <t>1951</t>
  </si>
  <si>
    <t>1952</t>
  </si>
  <si>
    <t>1953</t>
  </si>
  <si>
    <t>1954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</si>
  <si>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</si>
  <si>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</si>
  <si>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</si>
  <si>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</si>
  <si>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</si>
  <si>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</si>
  <si>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</si>
  <si>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</si>
  <si>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</si>
  <si>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</si>
  <si>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</si>
  <si>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</si>
  <si>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Körnermais (einschl. CCM)</t>
  </si>
  <si>
    <t>Kartoffeln zusammen</t>
  </si>
  <si>
    <t>Sommermenggetreide</t>
  </si>
  <si>
    <t>Brotgetreidearten</t>
  </si>
  <si>
    <t>Grasanbau auf Ackerland</t>
  </si>
  <si>
    <t>Zuckergehalt/-ertrag</t>
  </si>
  <si>
    <t>Roggen (incl. Wintermenggetr.)</t>
  </si>
  <si>
    <t>Leguminosen (Klee, Luzerne, u.a.)</t>
  </si>
  <si>
    <t>Getreide als GPS (ab 2010)</t>
  </si>
  <si>
    <t>Wiesen (TM )</t>
  </si>
  <si>
    <t>Klee, Kleegras</t>
  </si>
  <si>
    <t>455 Friesland</t>
  </si>
  <si>
    <t>462 Wittmund</t>
  </si>
  <si>
    <t>/      </t>
  </si>
  <si>
    <t xml:space="preserve"> /   </t>
  </si>
  <si>
    <t xml:space="preserve"> /    </t>
  </si>
  <si>
    <t xml:space="preserve"> — /   </t>
  </si>
  <si>
    <t xml:space="preserve">  /    </t>
  </si>
  <si>
    <t>112/   7</t>
  </si>
  <si>
    <t>2) bis 31.7.2011: Soltau-Fallingbostel (Umbenennung)</t>
  </si>
  <si>
    <t>nachrichtlich:</t>
  </si>
  <si>
    <t>/  = Ergebnis unsicher</t>
  </si>
  <si>
    <t>Leguminosen zur Ganzpflanzenernte</t>
  </si>
  <si>
    <t>Leguminosen GPS</t>
  </si>
  <si>
    <t>Sommerraps, Winter- und Sommerrübsen</t>
  </si>
  <si>
    <t>Triticale inkl. Sommermenggetreide</t>
  </si>
  <si>
    <t>Getreide zus. ohne Mais</t>
  </si>
  <si>
    <t>Körnermais einschl. CCM</t>
  </si>
  <si>
    <t>Erbsen (ohne Frischerbsen)</t>
  </si>
  <si>
    <t>dt/ ha</t>
  </si>
  <si>
    <t>mittelfrühe bis späte Kartoffeln</t>
  </si>
  <si>
    <t>Feldgras/ Grasanbau auf dem Ackerland</t>
  </si>
  <si>
    <t>Weiden einschl. Mähweiden</t>
  </si>
  <si>
    <t>Wiesen (Schnittnutzung)</t>
  </si>
  <si>
    <t>— = kein Ergebnis/ kein Anbau</t>
  </si>
  <si>
    <t>Einheit</t>
  </si>
  <si>
    <t>t TM/ ha</t>
  </si>
  <si>
    <t>1 t TM entspricht 11,765 dt Heu</t>
  </si>
  <si>
    <t>1 Dezitonne (dt) Heu entspricht 0,085 Tonnen (t) Trockenmasse</t>
  </si>
  <si>
    <t>ha = Hektar</t>
  </si>
  <si>
    <t>CCM = Corn-Cob-Mix</t>
  </si>
  <si>
    <t>Klee, Kleegras (Heu)</t>
  </si>
  <si>
    <t>Wiesen (Heu)</t>
  </si>
  <si>
    <t>Mähweiden (Heu)</t>
  </si>
  <si>
    <t>Luzerne (Heu)</t>
  </si>
  <si>
    <t>TM Leguminosen</t>
  </si>
  <si>
    <t>TM</t>
  </si>
  <si>
    <t>Mähweiden/Weiden</t>
  </si>
  <si>
    <t>GPS als TM</t>
  </si>
  <si>
    <t>/</t>
  </si>
  <si>
    <t/>
  </si>
  <si>
    <t>Weizen zusammen</t>
  </si>
  <si>
    <t>Gerste zusammen</t>
  </si>
  <si>
    <t>Getreide insgesamt (mit Körnermais)</t>
  </si>
  <si>
    <t>bis heute oder</t>
  </si>
  <si>
    <t>Ackerland</t>
  </si>
  <si>
    <t>Summe</t>
  </si>
  <si>
    <t>Fläche in Hektar</t>
  </si>
  <si>
    <t>Dauergrünland</t>
  </si>
  <si>
    <t>Summe Acker+Grünl.</t>
  </si>
  <si>
    <t>LF</t>
  </si>
  <si>
    <t>Kreiserträge ab</t>
  </si>
  <si>
    <t>Erträge für die Kreise vor 1979 sind teilweise angegeben. Bei Kreisreformen seit 1979 wurden Summen/Durchschnitte gebildet, sofern es die Zusammenlegung ganzer Kreise ermöglichte.</t>
  </si>
  <si>
    <t>Grasanbau in t TM/ha</t>
  </si>
  <si>
    <t>Wiesen in t TM/ha</t>
  </si>
  <si>
    <t>Mähweiden in dtHeu/ha</t>
  </si>
  <si>
    <t>TM (ohne GPS!)</t>
  </si>
  <si>
    <t xml:space="preserve">  /   </t>
  </si>
  <si>
    <t xml:space="preserve"> /   </t>
  </si>
  <si>
    <t xml:space="preserve"> /</t>
  </si>
  <si>
    <t xml:space="preserve"> / </t>
  </si>
  <si>
    <t>Getreide zusammen ohne Mais</t>
  </si>
  <si>
    <t>Körnermais einschließlich CCM</t>
  </si>
  <si>
    <t>Getreide insgesamt mit Körnermais</t>
  </si>
  <si>
    <t>Mittelfrühe bis späte Kartoffeln</t>
  </si>
  <si>
    <t>Weiden einschließlich Mähweiden</t>
  </si>
  <si>
    <t>Körnermais = Mais zum Ausreifen inkl. Lieschkolbenschrot</t>
  </si>
  <si>
    <t>Erntemenge in Tonnen</t>
  </si>
  <si>
    <t>Getreide zus. (ohne Körnermais)</t>
  </si>
  <si>
    <t>Dauer-grünland</t>
  </si>
  <si>
    <r>
      <t>Silomais</t>
    </r>
    <r>
      <rPr>
        <vertAlign val="superscript"/>
        <sz val="7"/>
        <color theme="1"/>
        <rFont val="Arial"/>
        <family val="2"/>
      </rPr>
      <t>1)</t>
    </r>
    <r>
      <rPr>
        <sz val="7"/>
        <color theme="1"/>
        <rFont val="Arial"/>
        <family val="2"/>
      </rPr>
      <t xml:space="preserve"> (Frischmasse)</t>
    </r>
  </si>
  <si>
    <r>
      <t xml:space="preserve">
ENDE
</t>
    </r>
    <r>
      <rPr>
        <sz val="7"/>
        <color theme="1"/>
        <rFont val="Arial"/>
        <family val="2"/>
      </rPr>
      <t>nicht mehr erhoben</t>
    </r>
  </si>
  <si>
    <r>
      <t xml:space="preserve">
</t>
    </r>
    <r>
      <rPr>
        <b/>
        <sz val="7"/>
        <color theme="1"/>
        <rFont val="Arial"/>
        <family val="2"/>
      </rPr>
      <t>ENDE</t>
    </r>
    <r>
      <rPr>
        <sz val="7"/>
        <color theme="1"/>
        <rFont val="Arial"/>
        <family val="2"/>
      </rPr>
      <t xml:space="preserve">
nicht mehr erhoben</t>
    </r>
  </si>
  <si>
    <t>Menggetreide zusammen</t>
  </si>
  <si>
    <r>
      <rPr>
        <b/>
        <sz val="7"/>
        <color theme="1"/>
        <rFont val="Arial"/>
        <family val="2"/>
      </rPr>
      <t xml:space="preserve">
ENDE</t>
    </r>
    <r>
      <rPr>
        <sz val="7"/>
        <color theme="1"/>
        <rFont val="Arial"/>
        <family val="2"/>
      </rPr>
      <t xml:space="preserve">
nicht mehr erhoben</t>
    </r>
  </si>
  <si>
    <t>Futter- und Industriegetreide</t>
  </si>
  <si>
    <t>Sommerraps und Rübsen</t>
  </si>
  <si>
    <t>Ölfrüchte zusammen</t>
  </si>
  <si>
    <t>Raps und Rübsen zusammen</t>
  </si>
  <si>
    <t xml:space="preserve">
Nicht mehr gesondert erfragt</t>
  </si>
  <si>
    <t>Raufutter zusammen</t>
  </si>
  <si>
    <t>Dauergrünland zusammen</t>
  </si>
  <si>
    <t>Landwirtschaftlich genutzte Fläche (LF)</t>
  </si>
  <si>
    <t>1) Seit 2003: Von 253 Kreis Hannover zu 241 Region Hannover (Fusion Kreis und Stadt Hannover)</t>
  </si>
  <si>
    <t>Kreis/Bezirk/Land</t>
  </si>
  <si>
    <t>— = kein Ergebnis/kein Anbau</t>
  </si>
  <si>
    <r>
      <t>241 Region Hannover</t>
    </r>
    <r>
      <rPr>
        <vertAlign val="superscript"/>
        <sz val="7"/>
        <rFont val="Arial"/>
        <family val="2"/>
      </rPr>
      <t>1)</t>
    </r>
  </si>
  <si>
    <r>
      <t>358 Heidekreis</t>
    </r>
    <r>
      <rPr>
        <vertAlign val="superscript"/>
        <sz val="7"/>
        <rFont val="Arial"/>
        <family val="2"/>
      </rPr>
      <t>2)</t>
    </r>
  </si>
  <si>
    <t>1 Braunschweig</t>
  </si>
  <si>
    <t>2 Hannover</t>
  </si>
  <si>
    <t>3 Lüneburg</t>
  </si>
  <si>
    <t>4 Weser-Ems</t>
  </si>
  <si>
    <t>354 Lüchow-Dannenberg</t>
  </si>
  <si>
    <t>Ab 2016 nicht mehr erhoben</t>
  </si>
  <si>
    <t>Nicht mehr erhoben</t>
  </si>
  <si>
    <t>Ab 2010 nicht mehr erhoben</t>
  </si>
  <si>
    <t>Ab 2010 nicht mehr erhoben (neue Kategorie: Leguminosen zur Ganzpflanzenernte)</t>
  </si>
  <si>
    <t>Bis 1993 keine Kreisergebnisse</t>
  </si>
  <si>
    <t xml:space="preserve">Keine Angabe </t>
  </si>
  <si>
    <r>
      <t>dt/ha (Heu)</t>
    </r>
    <r>
      <rPr>
        <vertAlign val="superscript"/>
        <sz val="8"/>
        <rFont val="Arial"/>
        <family val="2"/>
      </rPr>
      <t>3)</t>
    </r>
  </si>
  <si>
    <r>
      <t>dtTM/ha</t>
    </r>
    <r>
      <rPr>
        <vertAlign val="superscript"/>
        <sz val="8"/>
        <rFont val="Arial"/>
        <family val="2"/>
      </rPr>
      <t>4)</t>
    </r>
  </si>
  <si>
    <r>
      <t>tTM/ha</t>
    </r>
    <r>
      <rPr>
        <vertAlign val="superscript"/>
        <sz val="8"/>
        <rFont val="Arial"/>
        <family val="2"/>
      </rPr>
      <t>4)</t>
    </r>
  </si>
  <si>
    <t>3) Seit 2017: 152 Göttingen mit 156 Osterode am Harz zusammengefügt zu 159 Göttingen</t>
  </si>
  <si>
    <r>
      <t>156 Osterode am Harz</t>
    </r>
    <r>
      <rPr>
        <vertAlign val="superscript"/>
        <sz val="7"/>
        <rFont val="Arial"/>
        <family val="2"/>
      </rPr>
      <t>3)</t>
    </r>
  </si>
  <si>
    <r>
      <t>152/159 Göttingen</t>
    </r>
    <r>
      <rPr>
        <vertAlign val="superscript"/>
        <sz val="7"/>
        <color theme="1"/>
        <rFont val="Arial"/>
        <family val="2"/>
      </rPr>
      <t>3)</t>
    </r>
  </si>
  <si>
    <t>Sommermeng-getreide</t>
  </si>
  <si>
    <t>Getreide insg. mit K.Mais</t>
  </si>
  <si>
    <t>Triticale inkl. Sommermeng-getreide</t>
  </si>
  <si>
    <t>Kein Ergebnis</t>
  </si>
  <si>
    <t>Früh-kartoffeln</t>
  </si>
  <si>
    <t>Industrie-kartoffeln</t>
  </si>
  <si>
    <t>Speise-kartoffeln</t>
  </si>
  <si>
    <t>Zucker-rüben</t>
  </si>
  <si>
    <t>Silomais (Frisch-masse)</t>
  </si>
  <si>
    <t>Leguminosen zur Ganzpflanzen-ernte (GPS)</t>
  </si>
  <si>
    <t>Wiesen (Schnitt-nutzung)</t>
  </si>
  <si>
    <t>–</t>
  </si>
  <si>
    <t xml:space="preserve">Winterweizen incl. DURUM 
</t>
  </si>
  <si>
    <t>Getreide insgesamt (mit Körnermais), aber ohne anderes Getreide zur Saatgutgewinnung</t>
  </si>
  <si>
    <t>Die Erträge wurden mit ungerundeten Daten berechnet</t>
  </si>
  <si>
    <t xml:space="preserve">Anbau*, Erträge und Ernte* wichtiger Früchte ab 1948 für Niedersachsen </t>
  </si>
  <si>
    <t>* Ab 2023 werden der Anbau und die Erntemenge gerundet ausgewiesen.</t>
  </si>
  <si>
    <t>401 Delmenhorst, Stadt</t>
  </si>
  <si>
    <t>402 Emden, Stadt</t>
  </si>
  <si>
    <t>403 Oldenburg (Oldb.), Stadt</t>
  </si>
  <si>
    <t>404 Osnabrück, Stadt</t>
  </si>
  <si>
    <t xml:space="preserve">405 Wilhelmshaven, Stadt </t>
  </si>
  <si>
    <t>Silomais1) (Frischmasse)</t>
  </si>
  <si>
    <t>dtTM/ha4)</t>
  </si>
  <si>
    <r>
      <t>dtTM/ha</t>
    </r>
    <r>
      <rPr>
        <vertAlign val="superscript"/>
        <sz val="8"/>
        <rFont val="Arial"/>
        <family val="2"/>
      </rPr>
      <t>4</t>
    </r>
    <r>
      <rPr>
        <sz val="8"/>
        <rFont val="Arial"/>
        <family val="2"/>
      </rPr>
      <t>)</t>
    </r>
  </si>
  <si>
    <t>Link</t>
  </si>
  <si>
    <t>NDS_Zeitreihe</t>
  </si>
  <si>
    <t>Verzeichnis der Fruchtarten, für die die Kreiserträge angegeben werden. 
1979 war eine große Kreisreform mit vielen Neuzuschnitten der Kreise. Landeserträge gibt es für viele Fruchtarten ab 1948.</t>
  </si>
  <si>
    <t>Wintermeng-getreide</t>
  </si>
  <si>
    <t>Ab 2006 nicht mehr erhoben</t>
  </si>
  <si>
    <t>Ab 2007 nicht mehr erhoben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</si>
</sst>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.0"/>
    <numFmt numFmtId="165" formatCode="#,##0.0&quot;   &quot;"/>
    <numFmt numFmtId="166" formatCode="0.0"/>
    <numFmt numFmtId="167" formatCode="#\ ##0.0&quot;  &quot;"/>
    <numFmt numFmtId="168" formatCode="00"/>
    <numFmt numFmtId="169" formatCode="#\ ###\ ##0&quot;  &quot;"/>
    <numFmt numFmtId="170" formatCode="###0.0"/>
    <numFmt numFmtId="171" formatCode="#\ ###\ ##0.00&quot;  &quot;"/>
    <numFmt numFmtId="172" formatCode="###\ ###\ ###\ ##0"/>
  </numFmts>
  <fonts count="39">
    <font>
      <sz val="9"/>
      <name val="Arial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9"/>
      <color indexed="8"/>
      <name val="Arial"/>
      <family val="2"/>
    </font>
    <font>
      <sz val="9"/>
      <color indexed="9"/>
      <name val="Arial"/>
      <family val="2"/>
    </font>
    <font>
      <b/>
      <sz val="9"/>
      <color indexed="63"/>
      <name val="Arial"/>
      <family val="2"/>
    </font>
    <font>
      <b/>
      <sz val="9"/>
      <color indexed="52"/>
      <name val="Arial"/>
      <family val="2"/>
    </font>
    <font>
      <sz val="9"/>
      <color indexed="62"/>
      <name val="Arial"/>
      <family val="2"/>
    </font>
    <font>
      <b/>
      <sz val="9"/>
      <color indexed="8"/>
      <name val="Arial"/>
      <family val="2"/>
    </font>
    <font>
      <i/>
      <sz val="9"/>
      <color indexed="23"/>
      <name val="Arial"/>
      <family val="2"/>
    </font>
    <font>
      <sz val="9"/>
      <color indexed="17"/>
      <name val="Arial"/>
      <family val="2"/>
    </font>
    <font>
      <sz val="9"/>
      <color indexed="60"/>
      <name val="Arial"/>
      <family val="2"/>
    </font>
    <font>
      <sz val="9"/>
      <color indexed="20"/>
      <name val="Arial"/>
      <family val="2"/>
    </font>
    <font>
      <sz val="10"/>
      <name val="Frutiger Light"/>
    </font>
    <font>
      <b/>
      <sz val="18"/>
      <color indexed="56"/>
      <name val="Cambri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9"/>
      <color indexed="52"/>
      <name val="Arial"/>
      <family val="2"/>
    </font>
    <font>
      <sz val="9"/>
      <color indexed="10"/>
      <name val="Arial"/>
      <family val="2"/>
    </font>
    <font>
      <b/>
      <sz val="9"/>
      <color indexed="9"/>
      <name val="Arial"/>
      <family val="2"/>
    </font>
    <font>
      <sz val="6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b/>
      <sz val="8"/>
      <color theme="1"/>
      <name val="Arial"/>
      <family val="2"/>
    </font>
    <font>
      <vertAlign val="superscript"/>
      <sz val="7"/>
      <color theme="1"/>
      <name val="Arial"/>
      <family val="2"/>
    </font>
    <font>
      <b/>
      <sz val="7"/>
      <color theme="1"/>
      <name val="Arial"/>
      <family val="2"/>
    </font>
    <font>
      <vertAlign val="superscript"/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8"/>
      <name val="Frutiger Light"/>
    </font>
    <font>
      <vertAlign val="superscript"/>
      <sz val="8"/>
      <name val="Arial"/>
      <family val="2"/>
    </font>
    <font>
      <u/>
      <sz val="9"/>
      <color theme="10"/>
      <name val="Arial"/>
      <family val="2"/>
    </font>
    <font>
      <u/>
      <sz val="11"/>
      <color theme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10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/>
      <diagonal/>
    </border>
    <border>
      <left style="thick">
        <color indexed="64"/>
      </left>
      <right/>
      <top/>
      <bottom style="thick">
        <color rgb="FFFF0000"/>
      </bottom>
      <diagonal/>
    </border>
    <border>
      <left style="thick">
        <color indexed="64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indexed="64"/>
      </right>
      <top style="thick">
        <color rgb="FFFF0000"/>
      </top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indexed="64"/>
      </right>
      <top/>
      <bottom style="thick">
        <color rgb="FFFF0000"/>
      </bottom>
      <diagonal/>
    </border>
    <border>
      <left/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/>
      <right style="medium">
        <color indexed="10"/>
      </right>
      <top style="thin">
        <color indexed="64"/>
      </top>
      <bottom/>
      <diagonal/>
    </border>
    <border>
      <left/>
      <right style="medium">
        <color indexed="1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8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8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16" borderId="0" applyNumberFormat="0" applyBorder="0" applyAlignment="0" applyProtection="0"/>
    <xf numFmtId="0" fontId="4" fillId="18" borderId="0" applyNumberFormat="0" applyBorder="0" applyAlignment="0" applyProtection="0"/>
    <xf numFmtId="0" fontId="4" fillId="15" borderId="0" applyNumberFormat="0" applyBorder="0" applyAlignment="0" applyProtection="0"/>
    <xf numFmtId="0" fontId="4" fillId="22" borderId="0" applyNumberFormat="0" applyBorder="0" applyAlignment="0" applyProtection="0"/>
    <xf numFmtId="0" fontId="5" fillId="10" borderId="1" applyNumberFormat="0" applyAlignment="0" applyProtection="0"/>
    <xf numFmtId="0" fontId="6" fillId="10" borderId="2" applyNumberFormat="0" applyAlignment="0" applyProtection="0"/>
    <xf numFmtId="0" fontId="7" fillId="3" borderId="2" applyNumberFormat="0" applyAlignment="0" applyProtection="0"/>
    <xf numFmtId="0" fontId="8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6" borderId="0" applyNumberFormat="0" applyBorder="0" applyAlignment="0" applyProtection="0"/>
    <xf numFmtId="0" fontId="11" fillId="11" borderId="0" applyNumberFormat="0" applyBorder="0" applyAlignment="0" applyProtection="0"/>
    <xf numFmtId="0" fontId="3" fillId="4" borderId="4" applyNumberFormat="0" applyFont="0" applyAlignment="0" applyProtection="0"/>
    <xf numFmtId="0" fontId="12" fillId="7" borderId="0" applyNumberFormat="0" applyBorder="0" applyAlignment="0" applyProtection="0"/>
    <xf numFmtId="0" fontId="25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4" fillId="0" borderId="0" applyNumberFormat="0" applyFill="0" applyBorder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23" borderId="9" applyNumberFormat="0" applyAlignment="0" applyProtection="0"/>
    <xf numFmtId="0" fontId="1" fillId="0" borderId="0"/>
    <xf numFmtId="0" fontId="22" fillId="0" borderId="0"/>
    <xf numFmtId="0" fontId="37" fillId="0" borderId="0" applyNumberFormat="0" applyFill="0" applyBorder="0" applyAlignment="0" applyProtection="0"/>
  </cellStyleXfs>
  <cellXfs count="573">
    <xf numFmtId="0" fontId="0" fillId="0" borderId="0" xfId="0"/>
    <xf numFmtId="0" fontId="2" fillId="0" borderId="0" xfId="0" applyFont="1"/>
    <xf numFmtId="0" fontId="23" fillId="0" borderId="0" xfId="42" applyFont="1" applyFill="1" applyBorder="1" applyAlignment="1" applyProtection="1">
      <alignment horizontal="left"/>
      <protection locked="0"/>
    </xf>
    <xf numFmtId="0" fontId="23" fillId="0" borderId="0" xfId="42" applyFont="1" applyFill="1" applyBorder="1" applyAlignment="1" applyProtection="1">
      <alignment horizontal="center"/>
      <protection locked="0"/>
    </xf>
    <xf numFmtId="167" fontId="23" fillId="0" borderId="0" xfId="42" applyNumberFormat="1" applyFont="1" applyFill="1" applyBorder="1" applyAlignment="1" applyProtection="1">
      <alignment horizontal="center"/>
      <protection locked="0"/>
    </xf>
    <xf numFmtId="167" fontId="23" fillId="0" borderId="0" xfId="42" applyNumberFormat="1" applyFont="1" applyFill="1" applyBorder="1" applyAlignment="1" applyProtection="1">
      <alignment horizontal="left"/>
      <protection locked="0"/>
    </xf>
    <xf numFmtId="1" fontId="23" fillId="0" borderId="0" xfId="42" applyNumberFormat="1" applyFont="1" applyFill="1" applyBorder="1" applyAlignment="1" applyProtection="1">
      <alignment horizontal="center"/>
      <protection locked="0"/>
    </xf>
    <xf numFmtId="167" fontId="23" fillId="0" borderId="0" xfId="42" applyNumberFormat="1" applyFont="1" applyFill="1" applyBorder="1" applyAlignment="1" applyProtection="1">
      <alignment horizontal="center" wrapText="1"/>
      <protection locked="0"/>
    </xf>
    <xf numFmtId="0" fontId="23" fillId="0" borderId="0" xfId="42" applyFont="1" applyFill="1" applyBorder="1" applyAlignment="1" applyProtection="1">
      <alignment horizontal="left" wrapText="1"/>
      <protection locked="0"/>
    </xf>
    <xf numFmtId="0" fontId="23" fillId="0" borderId="0" xfId="42" applyFont="1" applyFill="1" applyBorder="1" applyAlignment="1" applyProtection="1">
      <alignment horizontal="center" wrapText="1"/>
      <protection locked="0"/>
    </xf>
    <xf numFmtId="1" fontId="23" fillId="0" borderId="0" xfId="0" applyNumberFormat="1" applyFont="1" applyFill="1" applyBorder="1" applyAlignment="1">
      <alignment horizontal="center"/>
    </xf>
    <xf numFmtId="0" fontId="27" fillId="0" borderId="0" xfId="34" applyFont="1"/>
    <xf numFmtId="0" fontId="27" fillId="0" borderId="0" xfId="34" applyFont="1" applyFill="1"/>
    <xf numFmtId="168" fontId="28" fillId="0" borderId="0" xfId="34" applyNumberFormat="1" applyFont="1" applyAlignment="1">
      <alignment horizontal="center"/>
    </xf>
    <xf numFmtId="169" fontId="28" fillId="0" borderId="0" xfId="34" applyNumberFormat="1" applyFont="1" applyAlignment="1"/>
    <xf numFmtId="170" fontId="28" fillId="0" borderId="0" xfId="34" applyNumberFormat="1" applyFont="1" applyAlignment="1">
      <alignment horizontal="center"/>
    </xf>
    <xf numFmtId="169" fontId="28" fillId="0" borderId="0" xfId="34" applyNumberFormat="1" applyFont="1"/>
    <xf numFmtId="1" fontId="28" fillId="0" borderId="16" xfId="34" applyNumberFormat="1" applyFont="1" applyBorder="1"/>
    <xf numFmtId="1" fontId="28" fillId="0" borderId="0" xfId="34" applyNumberFormat="1" applyFont="1" applyAlignment="1">
      <alignment horizontal="center"/>
    </xf>
    <xf numFmtId="1" fontId="23" fillId="0" borderId="16" xfId="34" applyNumberFormat="1" applyFont="1" applyBorder="1"/>
    <xf numFmtId="1" fontId="28" fillId="0" borderId="15" xfId="34" applyNumberFormat="1" applyFont="1" applyBorder="1"/>
    <xf numFmtId="0" fontId="28" fillId="0" borderId="0" xfId="34" applyFont="1"/>
    <xf numFmtId="1" fontId="23" fillId="0" borderId="16" xfId="0" applyNumberFormat="1" applyFont="1" applyBorder="1"/>
    <xf numFmtId="1" fontId="23" fillId="0" borderId="0" xfId="0" applyNumberFormat="1" applyFont="1" applyAlignment="1">
      <alignment horizontal="center"/>
    </xf>
    <xf numFmtId="169" fontId="23" fillId="0" borderId="0" xfId="0" applyNumberFormat="1" applyFont="1"/>
    <xf numFmtId="1" fontId="28" fillId="0" borderId="0" xfId="34" applyNumberFormat="1" applyFont="1" applyFill="1" applyBorder="1"/>
    <xf numFmtId="168" fontId="28" fillId="0" borderId="0" xfId="34" applyNumberFormat="1" applyFont="1" applyFill="1" applyAlignment="1">
      <alignment horizontal="center"/>
    </xf>
    <xf numFmtId="169" fontId="28" fillId="0" borderId="0" xfId="34" applyNumberFormat="1" applyFont="1" applyFill="1" applyAlignment="1"/>
    <xf numFmtId="170" fontId="28" fillId="0" borderId="0" xfId="34" applyNumberFormat="1" applyFont="1" applyFill="1" applyAlignment="1">
      <alignment horizontal="center"/>
    </xf>
    <xf numFmtId="169" fontId="28" fillId="0" borderId="0" xfId="34" applyNumberFormat="1" applyFont="1" applyFill="1"/>
    <xf numFmtId="1" fontId="28" fillId="0" borderId="16" xfId="34" applyNumberFormat="1" applyFont="1" applyFill="1" applyBorder="1"/>
    <xf numFmtId="1" fontId="28" fillId="0" borderId="0" xfId="34" applyNumberFormat="1" applyFont="1" applyFill="1" applyAlignment="1">
      <alignment horizontal="center"/>
    </xf>
    <xf numFmtId="1" fontId="23" fillId="0" borderId="16" xfId="34" applyNumberFormat="1" applyFont="1" applyFill="1" applyBorder="1"/>
    <xf numFmtId="1" fontId="23" fillId="0" borderId="0" xfId="0" applyNumberFormat="1" applyFont="1" applyFill="1" applyAlignment="1">
      <alignment horizontal="center"/>
    </xf>
    <xf numFmtId="166" fontId="28" fillId="0" borderId="0" xfId="34" applyNumberFormat="1" applyFont="1" applyFill="1" applyAlignment="1">
      <alignment horizontal="center"/>
    </xf>
    <xf numFmtId="166" fontId="28" fillId="0" borderId="0" xfId="34" applyNumberFormat="1" applyFont="1" applyAlignment="1">
      <alignment horizontal="center"/>
    </xf>
    <xf numFmtId="169" fontId="28" fillId="0" borderId="17" xfId="34" applyNumberFormat="1" applyFont="1" applyFill="1" applyBorder="1"/>
    <xf numFmtId="1" fontId="28" fillId="24" borderId="0" xfId="34" applyNumberFormat="1" applyFont="1" applyFill="1" applyBorder="1"/>
    <xf numFmtId="0" fontId="28" fillId="0" borderId="17" xfId="34" applyFont="1" applyBorder="1"/>
    <xf numFmtId="169" fontId="23" fillId="0" borderId="0" xfId="0" applyNumberFormat="1" applyFont="1" applyFill="1" applyAlignment="1"/>
    <xf numFmtId="1" fontId="28" fillId="0" borderId="28" xfId="34" applyNumberFormat="1" applyFont="1" applyFill="1" applyBorder="1" applyAlignment="1">
      <alignment horizontal="center"/>
    </xf>
    <xf numFmtId="171" fontId="28" fillId="0" borderId="28" xfId="34" applyNumberFormat="1" applyFont="1" applyFill="1" applyBorder="1" applyAlignment="1"/>
    <xf numFmtId="166" fontId="28" fillId="0" borderId="28" xfId="34" applyNumberFormat="1" applyFont="1" applyFill="1" applyBorder="1" applyAlignment="1">
      <alignment horizontal="center"/>
    </xf>
    <xf numFmtId="169" fontId="28" fillId="0" borderId="29" xfId="34" applyNumberFormat="1" applyFont="1" applyFill="1" applyBorder="1"/>
    <xf numFmtId="171" fontId="28" fillId="0" borderId="0" xfId="34" applyNumberFormat="1" applyFont="1" applyFill="1" applyAlignment="1"/>
    <xf numFmtId="1" fontId="28" fillId="0" borderId="30" xfId="34" applyNumberFormat="1" applyFont="1" applyBorder="1" applyAlignment="1">
      <alignment horizontal="center"/>
    </xf>
    <xf numFmtId="169" fontId="28" fillId="0" borderId="30" xfId="34" applyNumberFormat="1" applyFont="1" applyFill="1" applyBorder="1" applyAlignment="1"/>
    <xf numFmtId="166" fontId="28" fillId="0" borderId="30" xfId="34" applyNumberFormat="1" applyFont="1" applyBorder="1" applyAlignment="1">
      <alignment horizontal="center"/>
    </xf>
    <xf numFmtId="169" fontId="28" fillId="0" borderId="31" xfId="34" applyNumberFormat="1" applyFont="1" applyFill="1" applyBorder="1"/>
    <xf numFmtId="1" fontId="28" fillId="0" borderId="30" xfId="34" applyNumberFormat="1" applyFont="1" applyFill="1" applyBorder="1"/>
    <xf numFmtId="168" fontId="28" fillId="24" borderId="0" xfId="34" applyNumberFormat="1" applyFont="1" applyFill="1" applyAlignment="1">
      <alignment horizontal="center"/>
    </xf>
    <xf numFmtId="169" fontId="28" fillId="24" borderId="0" xfId="34" applyNumberFormat="1" applyFont="1" applyFill="1" applyAlignment="1"/>
    <xf numFmtId="166" fontId="28" fillId="24" borderId="0" xfId="34" applyNumberFormat="1" applyFont="1" applyFill="1" applyAlignment="1">
      <alignment horizontal="center"/>
    </xf>
    <xf numFmtId="169" fontId="28" fillId="24" borderId="17" xfId="34" applyNumberFormat="1" applyFont="1" applyFill="1" applyBorder="1"/>
    <xf numFmtId="1" fontId="28" fillId="25" borderId="16" xfId="34" applyNumberFormat="1" applyFont="1" applyFill="1" applyBorder="1"/>
    <xf numFmtId="168" fontId="23" fillId="0" borderId="0" xfId="34" applyNumberFormat="1" applyFont="1" applyFill="1" applyAlignment="1">
      <alignment horizontal="center"/>
    </xf>
    <xf numFmtId="169" fontId="28" fillId="0" borderId="0" xfId="34" applyNumberFormat="1" applyFont="1" applyFill="1" applyBorder="1" applyAlignment="1"/>
    <xf numFmtId="166" fontId="28" fillId="0" borderId="0" xfId="34" applyNumberFormat="1" applyFont="1" applyFill="1" applyBorder="1" applyAlignment="1">
      <alignment horizontal="center"/>
    </xf>
    <xf numFmtId="168" fontId="28" fillId="0" borderId="0" xfId="34" applyNumberFormat="1" applyFont="1" applyFill="1" applyBorder="1" applyAlignment="1">
      <alignment horizontal="center"/>
    </xf>
    <xf numFmtId="168" fontId="28" fillId="24" borderId="28" xfId="34" applyNumberFormat="1" applyFont="1" applyFill="1" applyBorder="1" applyAlignment="1">
      <alignment horizontal="center"/>
    </xf>
    <xf numFmtId="169" fontId="28" fillId="24" borderId="28" xfId="34" applyNumberFormat="1" applyFont="1" applyFill="1" applyBorder="1" applyAlignment="1"/>
    <xf numFmtId="166" fontId="28" fillId="24" borderId="28" xfId="34" applyNumberFormat="1" applyFont="1" applyFill="1" applyBorder="1" applyAlignment="1">
      <alignment horizontal="center"/>
    </xf>
    <xf numFmtId="169" fontId="28" fillId="24" borderId="29" xfId="34" applyNumberFormat="1" applyFont="1" applyFill="1" applyBorder="1"/>
    <xf numFmtId="0" fontId="28" fillId="0" borderId="0" xfId="34" applyFont="1" applyAlignment="1">
      <alignment horizontal="center"/>
    </xf>
    <xf numFmtId="166" fontId="28" fillId="0" borderId="0" xfId="34" applyNumberFormat="1" applyFont="1"/>
    <xf numFmtId="169" fontId="28" fillId="0" borderId="17" xfId="34" applyNumberFormat="1" applyFont="1" applyBorder="1"/>
    <xf numFmtId="168" fontId="28" fillId="0" borderId="30" xfId="34" applyNumberFormat="1" applyFont="1" applyFill="1" applyBorder="1" applyAlignment="1">
      <alignment horizontal="center"/>
    </xf>
    <xf numFmtId="0" fontId="28" fillId="0" borderId="0" xfId="34" applyFont="1" applyFill="1"/>
    <xf numFmtId="1" fontId="23" fillId="0" borderId="0" xfId="34" applyNumberFormat="1" applyFont="1" applyFill="1" applyBorder="1"/>
    <xf numFmtId="169" fontId="23" fillId="0" borderId="0" xfId="34" applyNumberFormat="1" applyFont="1" applyFill="1" applyAlignment="1"/>
    <xf numFmtId="169" fontId="23" fillId="0" borderId="17" xfId="34" applyNumberFormat="1" applyFont="1" applyFill="1" applyBorder="1"/>
    <xf numFmtId="166" fontId="23" fillId="0" borderId="0" xfId="34" applyNumberFormat="1" applyFont="1" applyAlignment="1">
      <alignment horizontal="center"/>
    </xf>
    <xf numFmtId="0" fontId="23" fillId="0" borderId="0" xfId="34" applyFont="1"/>
    <xf numFmtId="166" fontId="23" fillId="0" borderId="0" xfId="34" applyNumberFormat="1" applyFont="1" applyFill="1" applyAlignment="1">
      <alignment horizontal="center"/>
    </xf>
    <xf numFmtId="169" fontId="23" fillId="0" borderId="0" xfId="34" applyNumberFormat="1" applyFont="1" applyFill="1" applyAlignment="1">
      <alignment horizontal="right"/>
    </xf>
    <xf numFmtId="169" fontId="23" fillId="0" borderId="17" xfId="34" applyNumberFormat="1" applyFont="1" applyFill="1" applyBorder="1" applyAlignment="1">
      <alignment horizontal="right"/>
    </xf>
    <xf numFmtId="169" fontId="23" fillId="0" borderId="0" xfId="0" applyNumberFormat="1" applyFont="1" applyFill="1" applyBorder="1" applyAlignment="1"/>
    <xf numFmtId="169" fontId="23" fillId="0" borderId="17" xfId="34" applyNumberFormat="1" applyFont="1" applyFill="1" applyBorder="1" applyAlignment="1"/>
    <xf numFmtId="1" fontId="28" fillId="0" borderId="0" xfId="34" applyNumberFormat="1" applyFont="1" applyFill="1" applyBorder="1" applyAlignment="1">
      <alignment vertical="center"/>
    </xf>
    <xf numFmtId="1" fontId="28" fillId="25" borderId="0" xfId="34" applyNumberFormat="1" applyFont="1" applyFill="1" applyAlignment="1">
      <alignment horizontal="center"/>
    </xf>
    <xf numFmtId="169" fontId="28" fillId="0" borderId="0" xfId="34" applyNumberFormat="1" applyFont="1" applyFill="1" applyAlignment="1">
      <alignment vertical="center"/>
    </xf>
    <xf numFmtId="169" fontId="28" fillId="25" borderId="0" xfId="34" applyNumberFormat="1" applyFont="1" applyFill="1"/>
    <xf numFmtId="170" fontId="28" fillId="25" borderId="0" xfId="34" applyNumberFormat="1" applyFont="1" applyFill="1" applyAlignment="1">
      <alignment horizontal="center"/>
    </xf>
    <xf numFmtId="1" fontId="23" fillId="0" borderId="16" xfId="34" applyNumberFormat="1" applyFont="1" applyFill="1" applyBorder="1" applyAlignment="1">
      <alignment vertical="center"/>
    </xf>
    <xf numFmtId="1" fontId="23" fillId="0" borderId="0" xfId="34" applyNumberFormat="1" applyFont="1" applyFill="1" applyBorder="1" applyAlignment="1">
      <alignment vertical="center"/>
    </xf>
    <xf numFmtId="1" fontId="28" fillId="0" borderId="16" xfId="34" applyNumberFormat="1" applyFont="1" applyBorder="1" applyAlignment="1">
      <alignment vertical="center"/>
    </xf>
    <xf numFmtId="1" fontId="28" fillId="0" borderId="16" xfId="34" applyNumberFormat="1" applyFont="1" applyFill="1" applyBorder="1" applyAlignment="1">
      <alignment vertical="center"/>
    </xf>
    <xf numFmtId="1" fontId="23" fillId="0" borderId="16" xfId="34" applyNumberFormat="1" applyFont="1" applyBorder="1" applyAlignment="1">
      <alignment vertical="center"/>
    </xf>
    <xf numFmtId="169" fontId="28" fillId="0" borderId="0" xfId="34" applyNumberFormat="1" applyFont="1" applyFill="1" applyBorder="1"/>
    <xf numFmtId="1" fontId="28" fillId="0" borderId="27" xfId="34" applyNumberFormat="1" applyFont="1" applyFill="1" applyBorder="1" applyAlignment="1">
      <alignment vertical="center"/>
    </xf>
    <xf numFmtId="1" fontId="28" fillId="0" borderId="26" xfId="34" applyNumberFormat="1" applyFont="1" applyFill="1" applyBorder="1" applyAlignment="1">
      <alignment vertical="center"/>
    </xf>
    <xf numFmtId="1" fontId="28" fillId="24" borderId="0" xfId="34" applyNumberFormat="1" applyFont="1" applyFill="1" applyBorder="1" applyAlignment="1">
      <alignment vertical="center"/>
    </xf>
    <xf numFmtId="1" fontId="28" fillId="24" borderId="27" xfId="34" applyNumberFormat="1" applyFont="1" applyFill="1" applyBorder="1" applyAlignment="1">
      <alignment vertical="center"/>
    </xf>
    <xf numFmtId="1" fontId="23" fillId="0" borderId="26" xfId="34" applyNumberFormat="1" applyFont="1" applyFill="1" applyBorder="1" applyAlignment="1">
      <alignment vertical="center"/>
    </xf>
    <xf numFmtId="0" fontId="28" fillId="0" borderId="0" xfId="34" applyFont="1" applyAlignment="1">
      <alignment vertical="center"/>
    </xf>
    <xf numFmtId="1" fontId="23" fillId="0" borderId="16" xfId="0" applyNumberFormat="1" applyFont="1" applyBorder="1" applyAlignment="1">
      <alignment vertical="center"/>
    </xf>
    <xf numFmtId="1" fontId="23" fillId="0" borderId="0" xfId="0" applyNumberFormat="1" applyFont="1" applyFill="1" applyBorder="1" applyAlignment="1">
      <alignment vertical="center"/>
    </xf>
    <xf numFmtId="1" fontId="23" fillId="0" borderId="16" xfId="0" applyNumberFormat="1" applyFont="1" applyFill="1" applyBorder="1" applyAlignment="1">
      <alignment vertical="center"/>
    </xf>
    <xf numFmtId="169" fontId="23" fillId="0" borderId="0" xfId="0" applyNumberFormat="1" applyFont="1" applyFill="1"/>
    <xf numFmtId="0" fontId="24" fillId="0" borderId="0" xfId="42" applyFont="1" applyFill="1"/>
    <xf numFmtId="0" fontId="24" fillId="0" borderId="0" xfId="42" applyFont="1" applyBorder="1"/>
    <xf numFmtId="167" fontId="24" fillId="0" borderId="0" xfId="42" applyNumberFormat="1" applyFont="1" applyFill="1" applyAlignment="1">
      <alignment horizontal="center"/>
    </xf>
    <xf numFmtId="0" fontId="24" fillId="0" borderId="0" xfId="42" applyFont="1" applyBorder="1" applyAlignment="1">
      <alignment horizontal="center"/>
    </xf>
    <xf numFmtId="167" fontId="24" fillId="0" borderId="0" xfId="42" applyNumberFormat="1" applyFont="1" applyFill="1" applyAlignment="1" applyProtection="1">
      <alignment horizontal="center"/>
      <protection locked="0"/>
    </xf>
    <xf numFmtId="166" fontId="24" fillId="0" borderId="0" xfId="42" applyNumberFormat="1" applyFont="1" applyFill="1" applyAlignment="1" applyProtection="1">
      <alignment horizontal="center"/>
      <protection locked="0"/>
    </xf>
    <xf numFmtId="166" fontId="24" fillId="0" borderId="0" xfId="41" applyNumberFormat="1" applyFont="1" applyAlignment="1" applyProtection="1">
      <alignment horizontal="center"/>
      <protection locked="0"/>
    </xf>
    <xf numFmtId="164" fontId="24" fillId="0" borderId="0" xfId="42" applyNumberFormat="1" applyFont="1" applyBorder="1" applyAlignment="1" applyProtection="1">
      <alignment horizontal="center"/>
      <protection locked="0"/>
    </xf>
    <xf numFmtId="165" fontId="24" fillId="0" borderId="0" xfId="37" applyNumberFormat="1" applyFont="1" applyAlignment="1" applyProtection="1">
      <alignment horizontal="center"/>
      <protection locked="0"/>
    </xf>
    <xf numFmtId="164" fontId="24" fillId="0" borderId="0" xfId="39" applyNumberFormat="1" applyFont="1" applyBorder="1" applyAlignment="1" applyProtection="1">
      <alignment horizontal="center"/>
      <protection locked="0"/>
    </xf>
    <xf numFmtId="165" fontId="24" fillId="0" borderId="0" xfId="38" applyNumberFormat="1" applyFont="1" applyAlignment="1" applyProtection="1">
      <alignment horizontal="center"/>
      <protection locked="0"/>
    </xf>
    <xf numFmtId="165" fontId="24" fillId="0" borderId="0" xfId="40" applyNumberFormat="1" applyFont="1" applyAlignment="1" applyProtection="1">
      <alignment horizontal="center"/>
      <protection locked="0"/>
    </xf>
    <xf numFmtId="165" fontId="24" fillId="0" borderId="0" xfId="41" applyNumberFormat="1" applyFont="1" applyAlignment="1" applyProtection="1">
      <alignment horizontal="center"/>
      <protection locked="0"/>
    </xf>
    <xf numFmtId="167" fontId="24" fillId="0" borderId="0" xfId="42" applyNumberFormat="1" applyFont="1" applyFill="1" applyAlignment="1" applyProtection="1">
      <alignment horizontal="right"/>
      <protection locked="0"/>
    </xf>
    <xf numFmtId="166" fontId="24" fillId="0" borderId="0" xfId="42" applyNumberFormat="1" applyFont="1" applyBorder="1" applyAlignment="1" applyProtection="1">
      <protection locked="0"/>
    </xf>
    <xf numFmtId="164" fontId="24" fillId="0" borderId="0" xfId="42" applyNumberFormat="1" applyFont="1" applyBorder="1" applyAlignment="1" applyProtection="1">
      <protection locked="0"/>
    </xf>
    <xf numFmtId="166" fontId="24" fillId="0" borderId="0" xfId="42" applyNumberFormat="1" applyFont="1" applyBorder="1" applyAlignment="1" applyProtection="1">
      <alignment horizontal="center"/>
      <protection locked="0"/>
    </xf>
    <xf numFmtId="166" fontId="24" fillId="0" borderId="0" xfId="40" applyNumberFormat="1" applyFont="1" applyFill="1" applyBorder="1" applyAlignment="1" applyProtection="1">
      <alignment horizontal="center"/>
      <protection locked="0"/>
    </xf>
    <xf numFmtId="166" fontId="24" fillId="0" borderId="0" xfId="41" applyNumberFormat="1" applyFont="1" applyFill="1" applyBorder="1" applyAlignment="1" applyProtection="1">
      <alignment horizontal="center"/>
      <protection locked="0"/>
    </xf>
    <xf numFmtId="167" fontId="24" fillId="0" borderId="0" xfId="42" applyNumberFormat="1" applyFont="1" applyFill="1" applyBorder="1" applyAlignment="1">
      <alignment horizontal="center"/>
    </xf>
    <xf numFmtId="0" fontId="24" fillId="0" borderId="0" xfId="42" applyFont="1" applyFill="1" applyProtection="1">
      <protection locked="0"/>
    </xf>
    <xf numFmtId="1" fontId="24" fillId="0" borderId="0" xfId="42" applyNumberFormat="1" applyFont="1" applyFill="1" applyBorder="1"/>
    <xf numFmtId="166" fontId="24" fillId="0" borderId="0" xfId="41" applyNumberFormat="1" applyFont="1" applyBorder="1" applyAlignment="1" applyProtection="1">
      <alignment horizontal="center"/>
      <protection locked="0"/>
    </xf>
    <xf numFmtId="165" fontId="24" fillId="0" borderId="0" xfId="37" applyNumberFormat="1" applyFont="1" applyBorder="1" applyAlignment="1" applyProtection="1">
      <alignment horizontal="center"/>
      <protection locked="0"/>
    </xf>
    <xf numFmtId="164" fontId="24" fillId="0" borderId="0" xfId="38" applyNumberFormat="1" applyFont="1" applyBorder="1" applyAlignment="1" applyProtection="1">
      <alignment horizontal="center"/>
      <protection locked="0"/>
    </xf>
    <xf numFmtId="165" fontId="24" fillId="0" borderId="0" xfId="40" applyNumberFormat="1" applyFont="1" applyBorder="1" applyAlignment="1" applyProtection="1">
      <alignment horizontal="center"/>
      <protection locked="0"/>
    </xf>
    <xf numFmtId="165" fontId="24" fillId="0" borderId="0" xfId="41" applyNumberFormat="1" applyFont="1" applyBorder="1" applyAlignment="1" applyProtection="1">
      <alignment horizontal="center"/>
      <protection locked="0"/>
    </xf>
    <xf numFmtId="167" fontId="24" fillId="0" borderId="0" xfId="42" applyNumberFormat="1" applyFont="1" applyFill="1" applyAlignment="1">
      <alignment horizontal="center" vertical="center"/>
    </xf>
    <xf numFmtId="0" fontId="24" fillId="0" borderId="0" xfId="42" applyFont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67" fontId="24" fillId="0" borderId="21" xfId="42" applyNumberFormat="1" applyFont="1" applyFill="1" applyBorder="1" applyAlignment="1" applyProtection="1">
      <alignment horizontal="center" vertical="center"/>
      <protection locked="0"/>
    </xf>
    <xf numFmtId="1" fontId="23" fillId="0" borderId="12" xfId="42" applyNumberFormat="1" applyFont="1" applyFill="1" applyBorder="1"/>
    <xf numFmtId="0" fontId="23" fillId="0" borderId="0" xfId="42" applyFont="1" applyFill="1"/>
    <xf numFmtId="167" fontId="23" fillId="0" borderId="0" xfId="42" applyNumberFormat="1" applyFont="1" applyFill="1" applyAlignment="1" applyProtection="1">
      <alignment horizontal="center"/>
      <protection locked="0"/>
    </xf>
    <xf numFmtId="166" fontId="23" fillId="0" borderId="0" xfId="42" applyNumberFormat="1" applyFont="1" applyFill="1" applyAlignment="1" applyProtection="1">
      <alignment horizontal="center"/>
      <protection locked="0"/>
    </xf>
    <xf numFmtId="166" fontId="23" fillId="0" borderId="0" xfId="41" applyNumberFormat="1" applyFont="1" applyAlignment="1" applyProtection="1">
      <alignment horizontal="center"/>
      <protection locked="0"/>
    </xf>
    <xf numFmtId="164" fontId="23" fillId="0" borderId="0" xfId="42" applyNumberFormat="1" applyFont="1" applyBorder="1" applyAlignment="1" applyProtection="1">
      <alignment horizontal="center"/>
      <protection locked="0"/>
    </xf>
    <xf numFmtId="165" fontId="23" fillId="0" borderId="0" xfId="37" applyNumberFormat="1" applyFont="1" applyAlignment="1" applyProtection="1">
      <alignment horizontal="center"/>
      <protection locked="0"/>
    </xf>
    <xf numFmtId="164" fontId="23" fillId="0" borderId="0" xfId="39" applyNumberFormat="1" applyFont="1" applyBorder="1" applyAlignment="1" applyProtection="1">
      <alignment horizontal="center"/>
      <protection locked="0"/>
    </xf>
    <xf numFmtId="165" fontId="23" fillId="0" borderId="0" xfId="38" applyNumberFormat="1" applyFont="1" applyAlignment="1" applyProtection="1">
      <alignment horizontal="center"/>
      <protection locked="0"/>
    </xf>
    <xf numFmtId="165" fontId="23" fillId="0" borderId="0" xfId="40" applyNumberFormat="1" applyFont="1" applyAlignment="1" applyProtection="1">
      <alignment horizontal="center"/>
      <protection locked="0"/>
    </xf>
    <xf numFmtId="165" fontId="23" fillId="0" borderId="0" xfId="41" applyNumberFormat="1" applyFont="1" applyAlignment="1" applyProtection="1">
      <alignment horizontal="center"/>
      <protection locked="0"/>
    </xf>
    <xf numFmtId="167" fontId="23" fillId="0" borderId="0" xfId="42" applyNumberFormat="1" applyFont="1" applyFill="1" applyAlignment="1" applyProtection="1">
      <alignment horizontal="right"/>
      <protection locked="0"/>
    </xf>
    <xf numFmtId="166" fontId="23" fillId="0" borderId="0" xfId="42" applyNumberFormat="1" applyFont="1" applyBorder="1" applyAlignment="1" applyProtection="1">
      <protection locked="0"/>
    </xf>
    <xf numFmtId="164" fontId="23" fillId="0" borderId="0" xfId="42" applyNumberFormat="1" applyFont="1" applyBorder="1" applyAlignment="1" applyProtection="1">
      <protection locked="0"/>
    </xf>
    <xf numFmtId="167" fontId="23" fillId="0" borderId="0" xfId="42" applyNumberFormat="1" applyFont="1" applyFill="1" applyAlignment="1">
      <alignment horizontal="center"/>
    </xf>
    <xf numFmtId="166" fontId="23" fillId="0" borderId="0" xfId="42" applyNumberFormat="1" applyFont="1" applyBorder="1" applyAlignment="1" applyProtection="1">
      <alignment horizontal="center"/>
      <protection locked="0"/>
    </xf>
    <xf numFmtId="166" fontId="23" fillId="0" borderId="0" xfId="40" applyNumberFormat="1" applyFont="1" applyFill="1" applyBorder="1" applyAlignment="1" applyProtection="1">
      <alignment horizontal="center"/>
      <protection locked="0"/>
    </xf>
    <xf numFmtId="166" fontId="23" fillId="0" borderId="0" xfId="41" applyNumberFormat="1" applyFont="1" applyFill="1" applyBorder="1" applyAlignment="1" applyProtection="1">
      <alignment horizontal="center"/>
      <protection locked="0"/>
    </xf>
    <xf numFmtId="0" fontId="23" fillId="0" borderId="0" xfId="42" applyFont="1" applyBorder="1"/>
    <xf numFmtId="0" fontId="23" fillId="0" borderId="0" xfId="42" applyFont="1" applyBorder="1" applyAlignment="1">
      <alignment horizontal="center"/>
    </xf>
    <xf numFmtId="1" fontId="28" fillId="0" borderId="12" xfId="42" applyNumberFormat="1" applyFont="1" applyFill="1" applyBorder="1"/>
    <xf numFmtId="167" fontId="28" fillId="0" borderId="0" xfId="42" applyNumberFormat="1" applyFont="1" applyFill="1" applyAlignment="1">
      <alignment horizontal="center"/>
    </xf>
    <xf numFmtId="0" fontId="28" fillId="0" borderId="0" xfId="42" applyFont="1" applyFill="1" applyBorder="1"/>
    <xf numFmtId="0" fontId="28" fillId="0" borderId="0" xfId="42" applyFont="1" applyFill="1" applyBorder="1" applyAlignment="1">
      <alignment horizontal="center"/>
    </xf>
    <xf numFmtId="166" fontId="23" fillId="0" borderId="0" xfId="42" applyNumberFormat="1" applyFont="1" applyFill="1" applyBorder="1" applyAlignment="1" applyProtection="1">
      <alignment horizontal="center"/>
      <protection locked="0"/>
    </xf>
    <xf numFmtId="166" fontId="23" fillId="0" borderId="0" xfId="41" applyNumberFormat="1" applyFont="1" applyFill="1" applyAlignment="1" applyProtection="1">
      <alignment horizontal="center"/>
      <protection locked="0"/>
    </xf>
    <xf numFmtId="164" fontId="23" fillId="0" borderId="0" xfId="42" applyNumberFormat="1" applyFont="1" applyFill="1" applyBorder="1" applyAlignment="1" applyProtection="1">
      <alignment horizontal="center"/>
      <protection locked="0"/>
    </xf>
    <xf numFmtId="164" fontId="23" fillId="0" borderId="0" xfId="39" applyNumberFormat="1" applyFont="1" applyFill="1" applyBorder="1" applyAlignment="1" applyProtection="1">
      <alignment horizontal="center"/>
      <protection locked="0"/>
    </xf>
    <xf numFmtId="0" fontId="23" fillId="0" borderId="0" xfId="42" applyFont="1" applyFill="1" applyBorder="1"/>
    <xf numFmtId="0" fontId="23" fillId="0" borderId="0" xfId="42" applyFont="1" applyFill="1" applyBorder="1" applyAlignment="1">
      <alignment horizontal="center"/>
    </xf>
    <xf numFmtId="167" fontId="23" fillId="0" borderId="0" xfId="42" applyNumberFormat="1" applyFont="1" applyFill="1" applyBorder="1" applyAlignment="1">
      <alignment horizontal="center"/>
    </xf>
    <xf numFmtId="0" fontId="23" fillId="0" borderId="0" xfId="42" applyFont="1" applyBorder="1" applyAlignment="1" applyProtection="1">
      <alignment horizontal="center"/>
      <protection locked="0"/>
    </xf>
    <xf numFmtId="0" fontId="23" fillId="0" borderId="0" xfId="0" applyFont="1"/>
    <xf numFmtId="1" fontId="33" fillId="0" borderId="12" xfId="42" applyNumberFormat="1" applyFont="1" applyFill="1" applyBorder="1"/>
    <xf numFmtId="167" fontId="33" fillId="0" borderId="0" xfId="42" applyNumberFormat="1" applyFont="1" applyFill="1" applyAlignment="1" applyProtection="1">
      <alignment horizontal="center"/>
      <protection locked="0"/>
    </xf>
    <xf numFmtId="166" fontId="33" fillId="0" borderId="0" xfId="42" applyNumberFormat="1" applyFont="1" applyFill="1" applyBorder="1" applyAlignment="1" applyProtection="1">
      <alignment horizontal="center"/>
      <protection locked="0"/>
    </xf>
    <xf numFmtId="166" fontId="33" fillId="0" borderId="0" xfId="42" applyNumberFormat="1" applyFont="1" applyFill="1" applyAlignment="1" applyProtection="1">
      <alignment horizontal="center"/>
      <protection locked="0"/>
    </xf>
    <xf numFmtId="0" fontId="33" fillId="0" borderId="0" xfId="42" applyFont="1" applyFill="1" applyAlignment="1">
      <alignment horizontal="center"/>
    </xf>
    <xf numFmtId="166" fontId="33" fillId="0" borderId="0" xfId="42" applyNumberFormat="1" applyFont="1" applyBorder="1" applyAlignment="1" applyProtection="1">
      <alignment horizontal="center"/>
      <protection locked="0"/>
    </xf>
    <xf numFmtId="1" fontId="34" fillId="0" borderId="12" xfId="42" applyNumberFormat="1" applyFont="1" applyFill="1" applyBorder="1"/>
    <xf numFmtId="0" fontId="23" fillId="0" borderId="0" xfId="42" applyFont="1" applyFill="1" applyProtection="1">
      <protection locked="0"/>
    </xf>
    <xf numFmtId="1" fontId="23" fillId="0" borderId="0" xfId="42" applyNumberFormat="1" applyFont="1" applyFill="1" applyBorder="1"/>
    <xf numFmtId="166" fontId="23" fillId="0" borderId="0" xfId="41" applyNumberFormat="1" applyFont="1" applyBorder="1" applyAlignment="1" applyProtection="1">
      <alignment horizontal="center"/>
      <protection locked="0"/>
    </xf>
    <xf numFmtId="165" fontId="23" fillId="0" borderId="0" xfId="37" applyNumberFormat="1" applyFont="1" applyBorder="1" applyAlignment="1" applyProtection="1">
      <alignment horizontal="center"/>
      <protection locked="0"/>
    </xf>
    <xf numFmtId="164" fontId="23" fillId="0" borderId="0" xfId="38" applyNumberFormat="1" applyFont="1" applyBorder="1" applyAlignment="1" applyProtection="1">
      <alignment horizontal="center"/>
      <protection locked="0"/>
    </xf>
    <xf numFmtId="165" fontId="23" fillId="0" borderId="0" xfId="40" applyNumberFormat="1" applyFont="1" applyBorder="1" applyAlignment="1" applyProtection="1">
      <alignment horizontal="center"/>
      <protection locked="0"/>
    </xf>
    <xf numFmtId="165" fontId="23" fillId="0" borderId="0" xfId="41" applyNumberFormat="1" applyFont="1" applyBorder="1" applyAlignment="1" applyProtection="1">
      <alignment horizontal="center"/>
      <protection locked="0"/>
    </xf>
    <xf numFmtId="164" fontId="23" fillId="0" borderId="0" xfId="37" applyNumberFormat="1" applyFont="1" applyBorder="1" applyAlignment="1" applyProtection="1">
      <alignment horizontal="left"/>
      <protection locked="0"/>
    </xf>
    <xf numFmtId="167" fontId="23" fillId="0" borderId="0" xfId="42" applyNumberFormat="1" applyFont="1" applyFill="1" applyAlignment="1" applyProtection="1">
      <alignment horizontal="left"/>
      <protection locked="0"/>
    </xf>
    <xf numFmtId="0" fontId="23" fillId="0" borderId="0" xfId="42" applyFont="1"/>
    <xf numFmtId="165" fontId="33" fillId="0" borderId="0" xfId="40" applyNumberFormat="1" applyFont="1" applyBorder="1" applyAlignment="1" applyProtection="1">
      <alignment horizontal="center"/>
      <protection locked="0"/>
    </xf>
    <xf numFmtId="167" fontId="24" fillId="0" borderId="22" xfId="42" applyNumberFormat="1" applyFont="1" applyFill="1" applyBorder="1" applyAlignment="1" applyProtection="1">
      <alignment horizontal="center" vertical="center"/>
      <protection locked="0"/>
    </xf>
    <xf numFmtId="0" fontId="26" fillId="0" borderId="21" xfId="42" applyFont="1" applyBorder="1" applyAlignment="1" applyProtection="1">
      <alignment horizontal="center" vertical="center"/>
      <protection locked="0"/>
    </xf>
    <xf numFmtId="164" fontId="33" fillId="0" borderId="0" xfId="42" applyNumberFormat="1" applyFont="1" applyBorder="1" applyAlignment="1" applyProtection="1">
      <alignment horizontal="center"/>
      <protection locked="0"/>
    </xf>
    <xf numFmtId="165" fontId="33" fillId="0" borderId="0" xfId="37" applyNumberFormat="1" applyFont="1" applyBorder="1" applyAlignment="1" applyProtection="1">
      <alignment horizontal="center"/>
      <protection locked="0"/>
    </xf>
    <xf numFmtId="164" fontId="33" fillId="0" borderId="0" xfId="39" applyNumberFormat="1" applyFont="1" applyBorder="1" applyAlignment="1" applyProtection="1">
      <alignment horizontal="center"/>
      <protection locked="0"/>
    </xf>
    <xf numFmtId="164" fontId="33" fillId="0" borderId="0" xfId="38" applyNumberFormat="1" applyFont="1" applyBorder="1" applyAlignment="1" applyProtection="1">
      <alignment horizontal="center"/>
      <protection locked="0"/>
    </xf>
    <xf numFmtId="165" fontId="33" fillId="0" borderId="0" xfId="41" applyNumberFormat="1" applyFont="1" applyBorder="1" applyAlignment="1" applyProtection="1">
      <alignment horizontal="center"/>
      <protection locked="0"/>
    </xf>
    <xf numFmtId="166" fontId="33" fillId="0" borderId="0" xfId="41" applyNumberFormat="1" applyFont="1" applyAlignment="1" applyProtection="1">
      <alignment horizontal="center"/>
      <protection locked="0"/>
    </xf>
    <xf numFmtId="167" fontId="33" fillId="0" borderId="0" xfId="42" applyNumberFormat="1" applyFont="1" applyFill="1" applyAlignment="1">
      <alignment horizontal="center"/>
    </xf>
    <xf numFmtId="0" fontId="33" fillId="0" borderId="0" xfId="42" applyFont="1" applyBorder="1"/>
    <xf numFmtId="0" fontId="33" fillId="0" borderId="0" xfId="42" applyFont="1" applyBorder="1" applyAlignment="1">
      <alignment horizontal="center"/>
    </xf>
    <xf numFmtId="0" fontId="26" fillId="0" borderId="20" xfId="42" applyFont="1" applyBorder="1" applyAlignment="1" applyProtection="1">
      <alignment horizontal="center" vertical="center"/>
      <protection locked="0"/>
    </xf>
    <xf numFmtId="167" fontId="24" fillId="0" borderId="20" xfId="42" applyNumberFormat="1" applyFont="1" applyFill="1" applyBorder="1" applyAlignment="1" applyProtection="1">
      <alignment horizontal="center" vertical="center"/>
      <protection locked="0"/>
    </xf>
    <xf numFmtId="0" fontId="26" fillId="0" borderId="33" xfId="42" applyFont="1" applyBorder="1" applyAlignment="1" applyProtection="1">
      <alignment horizontal="center" vertical="center"/>
      <protection locked="0"/>
    </xf>
    <xf numFmtId="167" fontId="24" fillId="0" borderId="33" xfId="42" applyNumberFormat="1" applyFont="1" applyFill="1" applyBorder="1" applyAlignment="1" applyProtection="1">
      <alignment horizontal="center" vertical="center"/>
      <protection locked="0"/>
    </xf>
    <xf numFmtId="165" fontId="23" fillId="0" borderId="0" xfId="37" applyNumberFormat="1" applyFont="1" applyFill="1" applyBorder="1" applyAlignment="1" applyProtection="1">
      <alignment horizontal="center"/>
      <protection locked="0"/>
    </xf>
    <xf numFmtId="164" fontId="23" fillId="0" borderId="0" xfId="38" applyNumberFormat="1" applyFont="1" applyFill="1" applyBorder="1" applyAlignment="1" applyProtection="1">
      <alignment horizontal="center"/>
      <protection locked="0"/>
    </xf>
    <xf numFmtId="165" fontId="23" fillId="0" borderId="0" xfId="40" applyNumberFormat="1" applyFont="1" applyFill="1" applyBorder="1" applyAlignment="1" applyProtection="1">
      <alignment horizontal="center"/>
      <protection locked="0"/>
    </xf>
    <xf numFmtId="165" fontId="23" fillId="0" borderId="0" xfId="41" applyNumberFormat="1" applyFont="1" applyFill="1" applyBorder="1" applyAlignment="1" applyProtection="1">
      <alignment horizontal="center"/>
      <protection locked="0"/>
    </xf>
    <xf numFmtId="1" fontId="26" fillId="0" borderId="21" xfId="42" applyNumberFormat="1" applyFont="1" applyBorder="1" applyAlignment="1" applyProtection="1">
      <alignment horizontal="center" vertical="center"/>
      <protection locked="0"/>
    </xf>
    <xf numFmtId="167" fontId="24" fillId="0" borderId="21" xfId="4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42" applyFont="1" applyFill="1" applyBorder="1" applyAlignment="1" applyProtection="1">
      <alignment horizontal="center" vertical="center" wrapText="1"/>
      <protection locked="0"/>
    </xf>
    <xf numFmtId="165" fontId="23" fillId="0" borderId="0" xfId="0" applyNumberFormat="1" applyFont="1" applyAlignment="1">
      <alignment horizontal="center"/>
    </xf>
    <xf numFmtId="165" fontId="23" fillId="0" borderId="0" xfId="0" applyNumberFormat="1" applyFont="1" applyFill="1" applyAlignment="1">
      <alignment horizontal="center"/>
    </xf>
    <xf numFmtId="165" fontId="33" fillId="0" borderId="0" xfId="0" applyNumberFormat="1" applyFont="1" applyAlignment="1">
      <alignment horizontal="center"/>
    </xf>
    <xf numFmtId="0" fontId="23" fillId="0" borderId="0" xfId="42" applyFont="1" applyFill="1" applyAlignment="1" applyProtection="1">
      <alignment horizontal="center"/>
      <protection locked="0"/>
    </xf>
    <xf numFmtId="0" fontId="23" fillId="0" borderId="0" xfId="0" applyFont="1" applyAlignment="1">
      <alignment horizontal="center"/>
    </xf>
    <xf numFmtId="167" fontId="24" fillId="0" borderId="20" xfId="42" applyNumberFormat="1" applyFont="1" applyFill="1" applyBorder="1" applyAlignment="1" applyProtection="1">
      <alignment horizontal="center" vertical="center" wrapText="1"/>
      <protection locked="0"/>
    </xf>
    <xf numFmtId="1" fontId="26" fillId="0" borderId="33" xfId="42" applyNumberFormat="1" applyFont="1" applyBorder="1" applyAlignment="1" applyProtection="1">
      <alignment horizontal="center" vertical="center"/>
      <protection locked="0"/>
    </xf>
    <xf numFmtId="167" fontId="24" fillId="0" borderId="33" xfId="42" applyNumberFormat="1" applyFont="1" applyFill="1" applyBorder="1" applyAlignment="1" applyProtection="1">
      <alignment horizontal="center" vertical="center" wrapText="1"/>
      <protection locked="0"/>
    </xf>
    <xf numFmtId="1" fontId="26" fillId="0" borderId="20" xfId="42" applyNumberFormat="1" applyFont="1" applyBorder="1" applyAlignment="1" applyProtection="1">
      <alignment horizontal="center" vertical="center"/>
      <protection locked="0"/>
    </xf>
    <xf numFmtId="0" fontId="24" fillId="0" borderId="20" xfId="42" applyFont="1" applyFill="1" applyBorder="1" applyAlignment="1" applyProtection="1">
      <alignment horizontal="center" vertical="center" wrapText="1"/>
      <protection locked="0"/>
    </xf>
    <xf numFmtId="0" fontId="24" fillId="0" borderId="33" xfId="42" applyFont="1" applyFill="1" applyBorder="1" applyAlignment="1" applyProtection="1">
      <alignment horizontal="center" vertical="center" wrapText="1"/>
      <protection locked="0"/>
    </xf>
    <xf numFmtId="0" fontId="24" fillId="0" borderId="0" xfId="42" applyFont="1" applyFill="1" applyAlignment="1">
      <alignment horizontal="center"/>
    </xf>
    <xf numFmtId="0" fontId="24" fillId="0" borderId="0" xfId="42" applyNumberFormat="1" applyFont="1" applyFill="1" applyAlignment="1">
      <alignment horizontal="center"/>
    </xf>
    <xf numFmtId="166" fontId="23" fillId="0" borderId="0" xfId="42" applyNumberFormat="1" applyFont="1" applyFill="1" applyAlignment="1">
      <alignment horizontal="center"/>
    </xf>
    <xf numFmtId="0" fontId="23" fillId="0" borderId="0" xfId="42" applyFont="1" applyFill="1" applyAlignment="1">
      <alignment horizontal="center"/>
    </xf>
    <xf numFmtId="0" fontId="23" fillId="0" borderId="0" xfId="42" applyNumberFormat="1" applyFont="1" applyFill="1" applyAlignment="1" applyProtection="1">
      <alignment horizontal="center"/>
      <protection locked="0"/>
    </xf>
    <xf numFmtId="0" fontId="23" fillId="0" borderId="0" xfId="42" applyNumberFormat="1" applyFont="1" applyFill="1" applyAlignment="1">
      <alignment horizontal="center"/>
    </xf>
    <xf numFmtId="0" fontId="23" fillId="0" borderId="0" xfId="42" applyFont="1" applyAlignment="1">
      <alignment horizontal="center"/>
    </xf>
    <xf numFmtId="165" fontId="23" fillId="0" borderId="0" xfId="42" applyNumberFormat="1" applyFont="1" applyBorder="1" applyAlignment="1">
      <alignment horizontal="center"/>
    </xf>
    <xf numFmtId="0" fontId="26" fillId="0" borderId="21" xfId="42" applyNumberFormat="1" applyFont="1" applyBorder="1" applyAlignment="1" applyProtection="1">
      <alignment horizontal="center" vertical="center"/>
      <protection locked="0"/>
    </xf>
    <xf numFmtId="166" fontId="23" fillId="0" borderId="0" xfId="0" applyNumberFormat="1" applyFont="1" applyFill="1" applyBorder="1" applyAlignment="1">
      <alignment horizontal="center" vertical="center"/>
    </xf>
    <xf numFmtId="166" fontId="23" fillId="0" borderId="32" xfId="0" applyNumberFormat="1" applyFont="1" applyFill="1" applyBorder="1" applyAlignment="1">
      <alignment horizontal="center" vertical="center"/>
    </xf>
    <xf numFmtId="0" fontId="23" fillId="0" borderId="0" xfId="0" applyFont="1" applyBorder="1"/>
    <xf numFmtId="166" fontId="33" fillId="0" borderId="0" xfId="0" applyNumberFormat="1" applyFont="1" applyFill="1" applyBorder="1" applyAlignment="1">
      <alignment horizontal="center" vertical="center"/>
    </xf>
    <xf numFmtId="164" fontId="23" fillId="0" borderId="0" xfId="37" applyNumberFormat="1" applyFont="1" applyBorder="1" applyAlignment="1" applyProtection="1">
      <alignment horizontal="center"/>
      <protection locked="0"/>
    </xf>
    <xf numFmtId="165" fontId="23" fillId="0" borderId="0" xfId="39" applyNumberFormat="1" applyFont="1" applyBorder="1" applyAlignment="1" applyProtection="1">
      <alignment horizontal="center"/>
      <protection locked="0"/>
    </xf>
    <xf numFmtId="165" fontId="23" fillId="0" borderId="0" xfId="40" applyNumberFormat="1" applyFont="1" applyBorder="1" applyAlignment="1" applyProtection="1">
      <alignment horizontal="right"/>
      <protection locked="0"/>
    </xf>
    <xf numFmtId="165" fontId="23" fillId="0" borderId="0" xfId="41" applyNumberFormat="1" applyFont="1" applyBorder="1" applyAlignment="1" applyProtection="1">
      <alignment horizontal="right"/>
      <protection locked="0"/>
    </xf>
    <xf numFmtId="0" fontId="24" fillId="0" borderId="0" xfId="42" applyFont="1" applyFill="1" applyBorder="1" applyAlignment="1" applyProtection="1">
      <alignment horizontal="center" vertical="center"/>
      <protection locked="0"/>
    </xf>
    <xf numFmtId="166" fontId="23" fillId="0" borderId="0" xfId="42" applyNumberFormat="1" applyFont="1" applyBorder="1" applyAlignment="1" applyProtection="1">
      <alignment horizontal="center" vertical="center"/>
      <protection locked="0"/>
    </xf>
    <xf numFmtId="167" fontId="23" fillId="0" borderId="0" xfId="42" applyNumberFormat="1" applyFont="1" applyFill="1" applyBorder="1" applyAlignment="1">
      <alignment horizontal="center" vertical="center"/>
    </xf>
    <xf numFmtId="166" fontId="23" fillId="0" borderId="24" xfId="0" applyNumberFormat="1" applyFont="1" applyFill="1" applyBorder="1" applyAlignment="1">
      <alignment horizontal="center" vertical="center"/>
    </xf>
    <xf numFmtId="166" fontId="33" fillId="0" borderId="24" xfId="0" applyNumberFormat="1" applyFont="1" applyFill="1" applyBorder="1" applyAlignment="1">
      <alignment horizontal="center" vertical="center"/>
    </xf>
    <xf numFmtId="167" fontId="23" fillId="0" borderId="21" xfId="42" applyNumberFormat="1" applyFont="1" applyFill="1" applyBorder="1" applyAlignment="1" applyProtection="1">
      <alignment horizontal="center" vertical="center" wrapText="1"/>
      <protection locked="0"/>
    </xf>
    <xf numFmtId="166" fontId="23" fillId="0" borderId="0" xfId="42" applyNumberFormat="1" applyFont="1" applyFill="1" applyBorder="1" applyAlignment="1" applyProtection="1">
      <protection locked="0"/>
    </xf>
    <xf numFmtId="0" fontId="26" fillId="0" borderId="22" xfId="42" applyFont="1" applyBorder="1" applyAlignment="1" applyProtection="1">
      <alignment horizontal="center" vertical="center"/>
      <protection locked="0"/>
    </xf>
    <xf numFmtId="1" fontId="26" fillId="0" borderId="21" xfId="0" applyNumberFormat="1" applyFont="1" applyBorder="1" applyAlignment="1">
      <alignment horizontal="center" vertical="center"/>
    </xf>
    <xf numFmtId="1" fontId="26" fillId="0" borderId="21" xfId="0" applyNumberFormat="1" applyFont="1" applyFill="1" applyBorder="1" applyAlignment="1">
      <alignment horizontal="center" vertical="center"/>
    </xf>
    <xf numFmtId="0" fontId="24" fillId="0" borderId="0" xfId="42" applyFont="1" applyAlignment="1">
      <alignment horizontal="center" vertical="center"/>
    </xf>
    <xf numFmtId="0" fontId="27" fillId="0" borderId="0" xfId="34" applyFont="1" applyAlignment="1">
      <alignment horizontal="center" vertical="center"/>
    </xf>
    <xf numFmtId="0" fontId="29" fillId="0" borderId="0" xfId="34" applyFont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1" fontId="26" fillId="0" borderId="0" xfId="34" applyNumberFormat="1" applyFont="1" applyAlignment="1">
      <alignment horizontal="center" vertical="center"/>
    </xf>
    <xf numFmtId="168" fontId="27" fillId="0" borderId="0" xfId="34" applyNumberFormat="1" applyFont="1" applyAlignment="1">
      <alignment horizontal="center" vertical="center"/>
    </xf>
    <xf numFmtId="169" fontId="27" fillId="0" borderId="0" xfId="34" applyNumberFormat="1" applyFont="1" applyAlignment="1">
      <alignment horizontal="center" vertical="center"/>
    </xf>
    <xf numFmtId="170" fontId="27" fillId="0" borderId="0" xfId="34" applyNumberFormat="1" applyFont="1" applyAlignment="1">
      <alignment horizontal="center" vertical="center"/>
    </xf>
    <xf numFmtId="1" fontId="27" fillId="0" borderId="16" xfId="34" applyNumberFormat="1" applyFont="1" applyBorder="1" applyAlignment="1">
      <alignment horizontal="center" vertical="center"/>
    </xf>
    <xf numFmtId="1" fontId="27" fillId="0" borderId="0" xfId="34" applyNumberFormat="1" applyFont="1" applyAlignment="1">
      <alignment horizontal="center" vertical="center"/>
    </xf>
    <xf numFmtId="1" fontId="27" fillId="0" borderId="16" xfId="34" applyNumberFormat="1" applyFont="1" applyFill="1" applyBorder="1" applyAlignment="1">
      <alignment horizontal="center" vertical="center"/>
    </xf>
    <xf numFmtId="1" fontId="27" fillId="25" borderId="16" xfId="34" applyNumberFormat="1" applyFont="1" applyFill="1" applyBorder="1" applyAlignment="1">
      <alignment horizontal="center" vertical="center"/>
    </xf>
    <xf numFmtId="1" fontId="27" fillId="25" borderId="0" xfId="34" applyNumberFormat="1" applyFont="1" applyFill="1" applyAlignment="1">
      <alignment horizontal="center" vertical="center"/>
    </xf>
    <xf numFmtId="169" fontId="27" fillId="25" borderId="0" xfId="34" applyNumberFormat="1" applyFont="1" applyFill="1" applyAlignment="1">
      <alignment horizontal="center" vertical="center"/>
    </xf>
    <xf numFmtId="170" fontId="27" fillId="25" borderId="0" xfId="34" applyNumberFormat="1" applyFont="1" applyFill="1" applyAlignment="1">
      <alignment horizontal="center" vertical="center"/>
    </xf>
    <xf numFmtId="1" fontId="27" fillId="0" borderId="15" xfId="34" applyNumberFormat="1" applyFont="1" applyBorder="1" applyAlignment="1">
      <alignment horizontal="center" vertical="center"/>
    </xf>
    <xf numFmtId="1" fontId="24" fillId="0" borderId="16" xfId="34" applyNumberFormat="1" applyFont="1" applyBorder="1" applyAlignment="1">
      <alignment horizontal="center" vertical="center"/>
    </xf>
    <xf numFmtId="169" fontId="24" fillId="0" borderId="0" xfId="34" applyNumberFormat="1" applyFont="1" applyAlignment="1">
      <alignment horizontal="center" vertical="center"/>
    </xf>
    <xf numFmtId="1" fontId="24" fillId="0" borderId="16" xfId="0" applyNumberFormat="1" applyFont="1" applyBorder="1" applyAlignment="1">
      <alignment horizontal="center" vertical="center"/>
    </xf>
    <xf numFmtId="169" fontId="24" fillId="0" borderId="0" xfId="0" applyNumberFormat="1" applyFont="1" applyAlignment="1">
      <alignment horizontal="center" vertical="center"/>
    </xf>
    <xf numFmtId="169" fontId="24" fillId="0" borderId="0" xfId="0" applyNumberFormat="1" applyFont="1" applyFill="1" applyAlignment="1">
      <alignment horizontal="center" vertical="center"/>
    </xf>
    <xf numFmtId="0" fontId="24" fillId="0" borderId="0" xfId="0" applyFont="1" applyAlignment="1">
      <alignment horizontal="center" vertical="center"/>
    </xf>
    <xf numFmtId="1" fontId="26" fillId="0" borderId="21" xfId="34" applyNumberFormat="1" applyFont="1" applyBorder="1" applyAlignment="1">
      <alignment horizontal="center" vertical="center" wrapText="1"/>
    </xf>
    <xf numFmtId="3" fontId="26" fillId="0" borderId="21" xfId="34" applyNumberFormat="1" applyFont="1" applyBorder="1" applyAlignment="1">
      <alignment horizontal="center" vertical="center" wrapText="1"/>
    </xf>
    <xf numFmtId="166" fontId="26" fillId="0" borderId="21" xfId="34" applyNumberFormat="1" applyFont="1" applyBorder="1" applyAlignment="1">
      <alignment horizontal="center" vertical="center" wrapText="1"/>
    </xf>
    <xf numFmtId="1" fontId="26" fillId="0" borderId="21" xfId="34" applyNumberFormat="1" applyFont="1" applyFill="1" applyBorder="1" applyAlignment="1">
      <alignment horizontal="center" vertical="center" wrapText="1"/>
    </xf>
    <xf numFmtId="3" fontId="26" fillId="0" borderId="21" xfId="0" applyNumberFormat="1" applyFont="1" applyBorder="1" applyAlignment="1">
      <alignment horizontal="center" vertical="center" wrapText="1"/>
    </xf>
    <xf numFmtId="1" fontId="26" fillId="0" borderId="21" xfId="0" applyNumberFormat="1" applyFont="1" applyBorder="1" applyAlignment="1">
      <alignment horizontal="center" vertical="center" wrapText="1"/>
    </xf>
    <xf numFmtId="3" fontId="26" fillId="0" borderId="21" xfId="0" applyNumberFormat="1" applyFont="1" applyFill="1" applyBorder="1" applyAlignment="1">
      <alignment horizontal="center" vertical="center" wrapText="1"/>
    </xf>
    <xf numFmtId="0" fontId="23" fillId="0" borderId="0" xfId="34" applyFont="1" applyFill="1" applyAlignment="1">
      <alignment vertical="center"/>
    </xf>
    <xf numFmtId="0" fontId="23" fillId="0" borderId="0" xfId="34" applyFont="1" applyFill="1" applyAlignment="1">
      <alignment horizontal="center" vertical="center"/>
    </xf>
    <xf numFmtId="0" fontId="28" fillId="0" borderId="0" xfId="34" applyFont="1" applyFill="1" applyAlignment="1">
      <alignment vertical="center"/>
    </xf>
    <xf numFmtId="0" fontId="28" fillId="0" borderId="0" xfId="34" applyFont="1" applyFill="1" applyAlignment="1">
      <alignment horizontal="center"/>
    </xf>
    <xf numFmtId="169" fontId="23" fillId="0" borderId="0" xfId="34" applyNumberFormat="1" applyFont="1" applyFill="1"/>
    <xf numFmtId="166" fontId="23" fillId="0" borderId="0" xfId="34" applyNumberFormat="1" applyFont="1" applyFill="1"/>
    <xf numFmtId="1" fontId="23" fillId="0" borderId="16" xfId="0" applyNumberFormat="1" applyFont="1" applyFill="1" applyBorder="1"/>
    <xf numFmtId="0" fontId="23" fillId="0" borderId="0" xfId="34" applyFont="1" applyFill="1"/>
    <xf numFmtId="169" fontId="23" fillId="0" borderId="0" xfId="34" applyNumberFormat="1" applyFont="1" applyFill="1" applyAlignment="1">
      <alignment horizontal="center" vertical="center"/>
    </xf>
    <xf numFmtId="169" fontId="23" fillId="0" borderId="0" xfId="0" applyNumberFormat="1" applyFont="1" applyFill="1" applyAlignment="1">
      <alignment vertical="center"/>
    </xf>
    <xf numFmtId="1" fontId="23" fillId="0" borderId="0" xfId="0" applyNumberFormat="1" applyFont="1" applyFill="1" applyAlignment="1">
      <alignment horizontal="center" vertical="center"/>
    </xf>
    <xf numFmtId="169" fontId="23" fillId="0" borderId="0" xfId="0" applyNumberFormat="1" applyFont="1" applyFill="1" applyBorder="1" applyAlignment="1">
      <alignment vertical="center"/>
    </xf>
    <xf numFmtId="166" fontId="23" fillId="0" borderId="0" xfId="34" applyNumberFormat="1" applyFont="1" applyFill="1" applyBorder="1" applyAlignment="1">
      <alignment horizontal="center"/>
    </xf>
    <xf numFmtId="1" fontId="23" fillId="0" borderId="0" xfId="34" applyNumberFormat="1" applyFont="1" applyFill="1" applyAlignment="1">
      <alignment horizontal="center"/>
    </xf>
    <xf numFmtId="166" fontId="23" fillId="0" borderId="0" xfId="34" applyNumberFormat="1" applyFont="1" applyFill="1" applyAlignment="1">
      <alignment horizontal="center" vertical="center"/>
    </xf>
    <xf numFmtId="166" fontId="28" fillId="0" borderId="0" xfId="34" applyNumberFormat="1" applyFont="1" applyFill="1"/>
    <xf numFmtId="169" fontId="23" fillId="0" borderId="0" xfId="34" applyNumberFormat="1" applyFont="1" applyFill="1" applyAlignment="1">
      <alignment vertical="center"/>
    </xf>
    <xf numFmtId="168" fontId="23" fillId="0" borderId="0" xfId="34" applyNumberFormat="1" applyFont="1" applyFill="1" applyAlignment="1">
      <alignment horizontal="center" vertical="center"/>
    </xf>
    <xf numFmtId="166" fontId="23" fillId="0" borderId="0" xfId="34" applyNumberFormat="1" applyFont="1" applyFill="1" applyBorder="1" applyAlignment="1">
      <alignment horizontal="center" vertical="center"/>
    </xf>
    <xf numFmtId="169" fontId="23" fillId="0" borderId="17" xfId="34" applyNumberFormat="1" applyFont="1" applyFill="1" applyBorder="1" applyAlignment="1">
      <alignment vertical="center"/>
    </xf>
    <xf numFmtId="169" fontId="23" fillId="0" borderId="17" xfId="34" applyNumberFormat="1" applyFont="1" applyFill="1" applyBorder="1" applyAlignment="1">
      <alignment horizontal="center" vertical="center"/>
    </xf>
    <xf numFmtId="168" fontId="28" fillId="0" borderId="0" xfId="34" applyNumberFormat="1" applyFont="1" applyFill="1" applyAlignment="1">
      <alignment horizontal="center" vertical="center"/>
    </xf>
    <xf numFmtId="1" fontId="23" fillId="0" borderId="0" xfId="34" applyNumberFormat="1" applyFont="1" applyFill="1" applyBorder="1" applyAlignment="1">
      <alignment horizontal="center" vertical="center"/>
    </xf>
    <xf numFmtId="169" fontId="28" fillId="0" borderId="0" xfId="34" applyNumberFormat="1" applyFont="1" applyFill="1" applyBorder="1" applyAlignment="1">
      <alignment vertical="center"/>
    </xf>
    <xf numFmtId="166" fontId="28" fillId="0" borderId="0" xfId="34" applyNumberFormat="1" applyFont="1" applyFill="1" applyAlignment="1">
      <alignment horizontal="center" vertical="center"/>
    </xf>
    <xf numFmtId="169" fontId="28" fillId="0" borderId="17" xfId="34" applyNumberFormat="1" applyFont="1" applyFill="1" applyBorder="1" applyAlignment="1">
      <alignment vertical="center"/>
    </xf>
    <xf numFmtId="0" fontId="28" fillId="0" borderId="0" xfId="34" applyFont="1" applyFill="1" applyAlignment="1">
      <alignment horizontal="center" vertical="center"/>
    </xf>
    <xf numFmtId="166" fontId="23" fillId="0" borderId="0" xfId="34" applyNumberFormat="1" applyFont="1" applyFill="1" applyAlignment="1">
      <alignment vertical="center"/>
    </xf>
    <xf numFmtId="166" fontId="23" fillId="0" borderId="0" xfId="42" applyNumberFormat="1" applyFont="1" applyBorder="1" applyAlignment="1" applyProtection="1">
      <alignment horizontal="center"/>
      <protection locked="0"/>
    </xf>
    <xf numFmtId="167" fontId="24" fillId="0" borderId="0" xfId="42" applyNumberFormat="1" applyFont="1" applyFill="1" applyAlignment="1">
      <alignment horizontal="center" vertical="center" wrapText="1"/>
    </xf>
    <xf numFmtId="0" fontId="24" fillId="0" borderId="0" xfId="42" applyFont="1" applyBorder="1" applyAlignment="1">
      <alignment horizontal="center" vertical="center" wrapText="1"/>
    </xf>
    <xf numFmtId="0" fontId="26" fillId="0" borderId="0" xfId="42" applyFont="1" applyFill="1" applyAlignment="1">
      <alignment horizontal="center" vertical="center" wrapText="1"/>
    </xf>
    <xf numFmtId="0" fontId="26" fillId="0" borderId="23" xfId="42" applyFont="1" applyBorder="1" applyAlignment="1" applyProtection="1">
      <alignment horizontal="center" vertical="center"/>
      <protection locked="0"/>
    </xf>
    <xf numFmtId="166" fontId="23" fillId="0" borderId="0" xfId="0" applyNumberFormat="1" applyFont="1" applyAlignment="1">
      <alignment horizontal="center"/>
    </xf>
    <xf numFmtId="166" fontId="23" fillId="0" borderId="0" xfId="0" applyNumberFormat="1" applyFont="1" applyFill="1" applyAlignment="1">
      <alignment horizontal="center"/>
    </xf>
    <xf numFmtId="166" fontId="33" fillId="0" borderId="0" xfId="0" applyNumberFormat="1" applyFont="1" applyAlignment="1">
      <alignment horizontal="center"/>
    </xf>
    <xf numFmtId="166" fontId="23" fillId="0" borderId="0" xfId="0" applyNumberFormat="1" applyFont="1" applyAlignment="1">
      <alignment horizontal="right"/>
    </xf>
    <xf numFmtId="0" fontId="33" fillId="0" borderId="0" xfId="0" applyNumberFormat="1" applyFont="1" applyFill="1" applyBorder="1" applyAlignment="1">
      <alignment horizontal="center" vertical="center"/>
    </xf>
    <xf numFmtId="0" fontId="26" fillId="0" borderId="38" xfId="42" applyFont="1" applyBorder="1" applyAlignment="1" applyProtection="1">
      <alignment horizontal="center" vertical="center"/>
      <protection locked="0"/>
    </xf>
    <xf numFmtId="167" fontId="24" fillId="0" borderId="38" xfId="42" applyNumberFormat="1" applyFont="1" applyFill="1" applyBorder="1" applyAlignment="1" applyProtection="1">
      <alignment horizontal="center" vertical="center"/>
      <protection locked="0"/>
    </xf>
    <xf numFmtId="0" fontId="23" fillId="0" borderId="0" xfId="42" applyFont="1" applyBorder="1" applyAlignment="1">
      <alignment horizontal="center" vertical="center"/>
    </xf>
    <xf numFmtId="1" fontId="26" fillId="0" borderId="22" xfId="42" applyNumberFormat="1" applyFont="1" applyBorder="1" applyAlignment="1" applyProtection="1">
      <alignment horizontal="center" vertical="center"/>
      <protection locked="0"/>
    </xf>
    <xf numFmtId="167" fontId="24" fillId="0" borderId="22" xfId="42" applyNumberFormat="1" applyFont="1" applyFill="1" applyBorder="1" applyAlignment="1" applyProtection="1">
      <alignment horizontal="center" vertical="center" wrapText="1"/>
      <protection locked="0"/>
    </xf>
    <xf numFmtId="169" fontId="28" fillId="0" borderId="17" xfId="34" applyNumberFormat="1" applyFont="1" applyFill="1" applyBorder="1" applyAlignment="1">
      <alignment horizontal="right"/>
    </xf>
    <xf numFmtId="166" fontId="23" fillId="0" borderId="0" xfId="42" applyNumberFormat="1" applyFont="1" applyBorder="1" applyAlignment="1" applyProtection="1">
      <alignment horizontal="center"/>
      <protection locked="0"/>
    </xf>
    <xf numFmtId="0" fontId="26" fillId="0" borderId="19" xfId="42" applyFont="1" applyBorder="1" applyAlignment="1" applyProtection="1">
      <alignment horizontal="center" vertical="center"/>
      <protection locked="0"/>
    </xf>
    <xf numFmtId="167" fontId="24" fillId="0" borderId="38" xfId="42" applyNumberFormat="1" applyFont="1" applyFill="1" applyBorder="1" applyAlignment="1" applyProtection="1">
      <alignment horizontal="center" vertical="center" wrapText="1"/>
      <protection locked="0"/>
    </xf>
    <xf numFmtId="0" fontId="24" fillId="0" borderId="19" xfId="42" applyFont="1" applyFill="1" applyBorder="1" applyAlignment="1" applyProtection="1">
      <alignment horizontal="center" vertical="center" wrapText="1"/>
      <protection locked="0"/>
    </xf>
    <xf numFmtId="172" fontId="22" fillId="0" borderId="0" xfId="52" applyNumberFormat="1" applyAlignment="1">
      <alignment horizontal="right" vertical="center"/>
    </xf>
    <xf numFmtId="0" fontId="28" fillId="0" borderId="0" xfId="34" applyFont="1" applyAlignment="1"/>
    <xf numFmtId="0" fontId="28" fillId="0" borderId="0" xfId="34" applyFont="1" applyFill="1" applyAlignment="1"/>
    <xf numFmtId="165" fontId="24" fillId="0" borderId="34" xfId="0" applyNumberFormat="1" applyFont="1" applyBorder="1" applyAlignment="1">
      <alignment horizontal="center" vertical="center" textRotation="90"/>
    </xf>
    <xf numFmtId="165" fontId="24" fillId="0" borderId="35" xfId="0" applyNumberFormat="1" applyFont="1" applyBorder="1" applyAlignment="1">
      <alignment horizontal="center" vertical="center" textRotation="90"/>
    </xf>
    <xf numFmtId="166" fontId="23" fillId="0" borderId="0" xfId="42" applyNumberFormat="1" applyFont="1" applyBorder="1" applyAlignment="1" applyProtection="1">
      <alignment horizontal="center"/>
      <protection locked="0"/>
    </xf>
    <xf numFmtId="0" fontId="23" fillId="0" borderId="0" xfId="0" applyNumberFormat="1" applyFont="1" applyAlignment="1">
      <alignment horizontal="center"/>
    </xf>
    <xf numFmtId="0" fontId="23" fillId="0" borderId="0" xfId="0" applyNumberFormat="1" applyFont="1" applyFill="1" applyAlignment="1">
      <alignment horizontal="center"/>
    </xf>
    <xf numFmtId="0" fontId="33" fillId="0" borderId="0" xfId="0" applyNumberFormat="1" applyFont="1" applyAlignment="1">
      <alignment horizontal="center"/>
    </xf>
    <xf numFmtId="166" fontId="23" fillId="0" borderId="0" xfId="42" applyNumberFormat="1" applyFont="1" applyBorder="1" applyAlignment="1" applyProtection="1">
      <alignment horizontal="center"/>
      <protection locked="0"/>
    </xf>
    <xf numFmtId="1" fontId="23" fillId="0" borderId="0" xfId="0" applyNumberFormat="1" applyFont="1" applyFill="1" applyBorder="1"/>
    <xf numFmtId="169" fontId="23" fillId="0" borderId="17" xfId="34" applyNumberFormat="1" applyFont="1" applyFill="1" applyBorder="1" applyAlignment="1">
      <alignment horizontal="right" vertical="center"/>
    </xf>
    <xf numFmtId="49" fontId="26" fillId="0" borderId="21" xfId="42" applyNumberFormat="1" applyFont="1" applyBorder="1" applyAlignment="1" applyProtection="1">
      <alignment horizontal="center" vertical="center"/>
      <protection locked="0"/>
    </xf>
    <xf numFmtId="49" fontId="24" fillId="0" borderId="21" xfId="42" applyNumberFormat="1" applyFont="1" applyFill="1" applyBorder="1" applyAlignment="1" applyProtection="1">
      <alignment horizontal="center" vertical="center"/>
      <protection locked="0"/>
    </xf>
    <xf numFmtId="49" fontId="23" fillId="0" borderId="0" xfId="42" applyNumberFormat="1" applyFont="1" applyBorder="1" applyAlignment="1" applyProtection="1">
      <alignment horizontal="center"/>
      <protection locked="0"/>
    </xf>
    <xf numFmtId="49" fontId="24" fillId="0" borderId="0" xfId="42" applyNumberFormat="1" applyFont="1" applyBorder="1" applyAlignment="1" applyProtection="1">
      <alignment horizontal="center"/>
      <protection locked="0"/>
    </xf>
    <xf numFmtId="49" fontId="23" fillId="0" borderId="0" xfId="42" applyNumberFormat="1" applyFont="1"/>
    <xf numFmtId="49" fontId="24" fillId="0" borderId="0" xfId="42" applyNumberFormat="1" applyFont="1" applyFill="1" applyBorder="1" applyAlignment="1">
      <alignment horizontal="center"/>
    </xf>
    <xf numFmtId="0" fontId="24" fillId="0" borderId="0" xfId="0" applyFont="1" applyAlignment="1">
      <alignment horizontal="left" vertical="center" wrapText="1"/>
    </xf>
    <xf numFmtId="166" fontId="23" fillId="0" borderId="0" xfId="42" applyNumberFormat="1" applyFont="1" applyFill="1" applyBorder="1" applyAlignment="1" applyProtection="1">
      <alignment horizontal="center"/>
      <protection locked="0"/>
    </xf>
    <xf numFmtId="0" fontId="37" fillId="0" borderId="0" xfId="53"/>
    <xf numFmtId="0" fontId="37" fillId="0" borderId="0" xfId="53" applyFill="1" applyBorder="1"/>
    <xf numFmtId="0" fontId="37" fillId="0" borderId="0" xfId="53" applyFill="1"/>
    <xf numFmtId="1" fontId="28" fillId="0" borderId="0" xfId="34" applyNumberFormat="1" applyFont="1" applyFill="1" applyBorder="1" applyAlignment="1">
      <alignment horizontal="left" vertical="center"/>
    </xf>
    <xf numFmtId="166" fontId="23" fillId="0" borderId="0" xfId="42" applyNumberFormat="1" applyFont="1" applyBorder="1" applyAlignment="1" applyProtection="1">
      <alignment horizontal="center"/>
      <protection locked="0"/>
    </xf>
    <xf numFmtId="0" fontId="28" fillId="0" borderId="0" xfId="34" applyNumberFormat="1" applyFont="1" applyAlignment="1">
      <alignment horizontal="center"/>
    </xf>
    <xf numFmtId="0" fontId="28" fillId="0" borderId="0" xfId="34" applyNumberFormat="1" applyFont="1" applyFill="1" applyAlignment="1">
      <alignment horizontal="center"/>
    </xf>
    <xf numFmtId="0" fontId="38" fillId="0" borderId="0" xfId="53" applyFont="1" applyFill="1"/>
    <xf numFmtId="49" fontId="24" fillId="0" borderId="21" xfId="42" applyNumberFormat="1" applyFont="1" applyFill="1" applyBorder="1" applyAlignment="1" applyProtection="1">
      <alignment horizontal="center" vertical="center" wrapText="1"/>
      <protection locked="0"/>
    </xf>
    <xf numFmtId="0" fontId="24" fillId="0" borderId="22" xfId="42" applyFont="1" applyFill="1" applyBorder="1" applyAlignment="1" applyProtection="1">
      <alignment horizontal="center" vertical="center" wrapText="1"/>
      <protection locked="0"/>
    </xf>
    <xf numFmtId="167" fontId="24" fillId="0" borderId="37" xfId="4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42" applyFont="1" applyFill="1" applyBorder="1" applyAlignment="1" applyProtection="1">
      <alignment horizontal="center" vertical="center"/>
      <protection locked="0"/>
    </xf>
    <xf numFmtId="167" fontId="24" fillId="0" borderId="19" xfId="42" applyNumberFormat="1" applyFont="1" applyFill="1" applyBorder="1" applyAlignment="1" applyProtection="1">
      <alignment horizontal="center" vertical="center" wrapText="1"/>
      <protection locked="0"/>
    </xf>
    <xf numFmtId="0" fontId="24" fillId="0" borderId="22" xfId="42" applyFont="1" applyFill="1" applyBorder="1" applyAlignment="1" applyProtection="1">
      <alignment horizontal="center" vertical="center"/>
      <protection locked="0"/>
    </xf>
    <xf numFmtId="0" fontId="21" fillId="0" borderId="21" xfId="42" applyFont="1" applyFill="1" applyBorder="1" applyAlignment="1" applyProtection="1">
      <alignment horizontal="center" vertical="center"/>
      <protection locked="0"/>
    </xf>
    <xf numFmtId="165" fontId="23" fillId="0" borderId="0" xfId="0" applyNumberFormat="1" applyFont="1" applyAlignment="1">
      <alignment horizontal="center" vertical="center"/>
    </xf>
    <xf numFmtId="166" fontId="23" fillId="0" borderId="0" xfId="42" applyNumberFormat="1" applyFont="1" applyFill="1" applyBorder="1" applyAlignment="1" applyProtection="1">
      <alignment horizontal="center" vertical="center"/>
      <protection locked="0"/>
    </xf>
    <xf numFmtId="167" fontId="23" fillId="0" borderId="0" xfId="42" applyNumberFormat="1" applyFont="1" applyFill="1" applyBorder="1" applyAlignment="1" applyProtection="1">
      <alignment horizontal="center" vertical="center"/>
      <protection locked="0"/>
    </xf>
    <xf numFmtId="167" fontId="23" fillId="0" borderId="0" xfId="42" applyNumberFormat="1" applyFont="1" applyFill="1" applyAlignment="1" applyProtection="1">
      <alignment horizontal="center" vertical="center"/>
      <protection locked="0"/>
    </xf>
    <xf numFmtId="167" fontId="23" fillId="0" borderId="0" xfId="42" applyNumberFormat="1" applyFont="1" applyFill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167" fontId="24" fillId="0" borderId="0" xfId="42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23" fillId="0" borderId="0" xfId="42" applyNumberFormat="1" applyFont="1" applyFill="1" applyAlignment="1" applyProtection="1">
      <alignment horizontal="center" vertical="center"/>
      <protection locked="0"/>
    </xf>
    <xf numFmtId="166" fontId="23" fillId="0" borderId="0" xfId="42" applyNumberFormat="1" applyFont="1" applyAlignment="1" applyProtection="1">
      <alignment horizontal="center" vertical="center"/>
      <protection locked="0"/>
    </xf>
    <xf numFmtId="166" fontId="23" fillId="0" borderId="0" xfId="38" applyNumberFormat="1" applyFont="1" applyAlignment="1" applyProtection="1">
      <alignment horizontal="center" vertical="center"/>
      <protection locked="0"/>
    </xf>
    <xf numFmtId="166" fontId="23" fillId="0" borderId="0" xfId="40" applyNumberFormat="1" applyFont="1" applyAlignment="1" applyProtection="1">
      <alignment horizontal="center" vertical="center"/>
      <protection locked="0"/>
    </xf>
    <xf numFmtId="166" fontId="23" fillId="0" borderId="0" xfId="41" applyNumberFormat="1" applyFont="1" applyAlignment="1" applyProtection="1">
      <alignment horizontal="center" vertical="center"/>
      <protection locked="0"/>
    </xf>
    <xf numFmtId="166" fontId="23" fillId="0" borderId="0" xfId="0" applyNumberFormat="1" applyFont="1" applyAlignment="1">
      <alignment horizontal="center" vertical="center"/>
    </xf>
    <xf numFmtId="166" fontId="23" fillId="0" borderId="0" xfId="42" applyNumberFormat="1" applyFont="1" applyBorder="1" applyAlignment="1">
      <alignment horizontal="center" vertical="center"/>
    </xf>
    <xf numFmtId="0" fontId="23" fillId="0" borderId="0" xfId="42" applyNumberFormat="1" applyFont="1" applyBorder="1" applyAlignment="1">
      <alignment horizontal="center" vertical="center"/>
    </xf>
    <xf numFmtId="166" fontId="28" fillId="0" borderId="0" xfId="42" applyNumberFormat="1" applyFont="1" applyFill="1" applyAlignment="1" applyProtection="1">
      <alignment horizontal="center" vertical="center"/>
      <protection locked="0"/>
    </xf>
    <xf numFmtId="166" fontId="28" fillId="0" borderId="0" xfId="42" applyNumberFormat="1" applyFont="1" applyFill="1" applyBorder="1" applyAlignment="1" applyProtection="1">
      <alignment horizontal="center" vertical="center"/>
      <protection locked="0"/>
    </xf>
    <xf numFmtId="166" fontId="28" fillId="0" borderId="0" xfId="38" applyNumberFormat="1" applyFont="1" applyFill="1" applyAlignment="1" applyProtection="1">
      <alignment horizontal="center" vertical="center"/>
      <protection locked="0"/>
    </xf>
    <xf numFmtId="166" fontId="28" fillId="0" borderId="0" xfId="40" applyNumberFormat="1" applyFont="1" applyFill="1" applyAlignment="1" applyProtection="1">
      <alignment horizontal="center" vertical="center"/>
      <protection locked="0"/>
    </xf>
    <xf numFmtId="166" fontId="28" fillId="0" borderId="0" xfId="41" applyNumberFormat="1" applyFont="1" applyFill="1" applyAlignment="1" applyProtection="1">
      <alignment horizontal="center" vertical="center"/>
      <protection locked="0"/>
    </xf>
    <xf numFmtId="166" fontId="28" fillId="0" borderId="0" xfId="0" applyNumberFormat="1" applyFont="1" applyFill="1" applyAlignment="1">
      <alignment horizontal="center" vertical="center"/>
    </xf>
    <xf numFmtId="166" fontId="28" fillId="0" borderId="0" xfId="42" applyNumberFormat="1" applyFont="1" applyFill="1" applyBorder="1" applyAlignment="1">
      <alignment horizontal="center" vertical="center"/>
    </xf>
    <xf numFmtId="0" fontId="28" fillId="0" borderId="0" xfId="42" applyNumberFormat="1" applyFont="1" applyFill="1" applyBorder="1" applyAlignment="1">
      <alignment horizontal="center" vertical="center"/>
    </xf>
    <xf numFmtId="166" fontId="23" fillId="0" borderId="0" xfId="38" applyNumberFormat="1" applyFont="1" applyFill="1" applyAlignment="1" applyProtection="1">
      <alignment horizontal="center" vertical="center"/>
      <protection locked="0"/>
    </xf>
    <xf numFmtId="166" fontId="23" fillId="0" borderId="0" xfId="40" applyNumberFormat="1" applyFont="1" applyFill="1" applyAlignment="1" applyProtection="1">
      <alignment horizontal="center" vertical="center"/>
      <protection locked="0"/>
    </xf>
    <xf numFmtId="166" fontId="23" fillId="0" borderId="0" xfId="41" applyNumberFormat="1" applyFont="1" applyFill="1" applyAlignment="1" applyProtection="1">
      <alignment horizontal="center" vertical="center"/>
      <protection locked="0"/>
    </xf>
    <xf numFmtId="166" fontId="23" fillId="0" borderId="0" xfId="0" applyNumberFormat="1" applyFont="1" applyFill="1" applyAlignment="1">
      <alignment horizontal="center" vertical="center"/>
    </xf>
    <xf numFmtId="166" fontId="23" fillId="0" borderId="0" xfId="37" applyNumberFormat="1" applyFont="1" applyAlignment="1" applyProtection="1">
      <alignment horizontal="center" vertical="center"/>
      <protection locked="0"/>
    </xf>
    <xf numFmtId="166" fontId="23" fillId="0" borderId="0" xfId="42" applyNumberFormat="1" applyFont="1" applyFill="1" applyAlignment="1">
      <alignment horizontal="center" vertical="center"/>
    </xf>
    <xf numFmtId="166" fontId="23" fillId="0" borderId="0" xfId="42" applyNumberFormat="1" applyFont="1" applyFill="1" applyBorder="1" applyAlignment="1">
      <alignment horizontal="center" vertical="center"/>
    </xf>
    <xf numFmtId="166" fontId="33" fillId="0" borderId="0" xfId="42" applyNumberFormat="1" applyFont="1" applyFill="1" applyAlignment="1" applyProtection="1">
      <alignment horizontal="center" vertical="center"/>
      <protection locked="0"/>
    </xf>
    <xf numFmtId="166" fontId="33" fillId="0" borderId="0" xfId="42" applyNumberFormat="1" applyFont="1" applyBorder="1" applyAlignment="1" applyProtection="1">
      <alignment horizontal="center" vertical="center"/>
      <protection locked="0"/>
    </xf>
    <xf numFmtId="166" fontId="33" fillId="0" borderId="0" xfId="37" applyNumberFormat="1" applyFont="1" applyAlignment="1" applyProtection="1">
      <alignment horizontal="center" vertical="center"/>
      <protection locked="0"/>
    </xf>
    <xf numFmtId="166" fontId="33" fillId="0" borderId="0" xfId="39" applyNumberFormat="1" applyFont="1" applyAlignment="1" applyProtection="1">
      <alignment horizontal="center" vertical="center"/>
      <protection locked="0"/>
    </xf>
    <xf numFmtId="166" fontId="33" fillId="0" borderId="0" xfId="38" applyNumberFormat="1" applyFont="1" applyAlignment="1" applyProtection="1">
      <alignment horizontal="center" vertical="center"/>
      <protection locked="0"/>
    </xf>
    <xf numFmtId="166" fontId="33" fillId="0" borderId="0" xfId="40" applyNumberFormat="1" applyFont="1" applyAlignment="1" applyProtection="1">
      <alignment horizontal="center" vertical="center"/>
      <protection locked="0"/>
    </xf>
    <xf numFmtId="166" fontId="33" fillId="0" borderId="0" xfId="41" applyNumberFormat="1" applyFont="1" applyAlignment="1" applyProtection="1">
      <alignment horizontal="center" vertical="center"/>
      <protection locked="0"/>
    </xf>
    <xf numFmtId="166" fontId="33" fillId="0" borderId="0" xfId="0" applyNumberFormat="1" applyFont="1" applyAlignment="1">
      <alignment horizontal="center" vertical="center"/>
    </xf>
    <xf numFmtId="166" fontId="33" fillId="0" borderId="0" xfId="42" applyNumberFormat="1" applyFont="1" applyBorder="1" applyAlignment="1">
      <alignment horizontal="center" vertical="center"/>
    </xf>
    <xf numFmtId="0" fontId="33" fillId="0" borderId="0" xfId="42" applyNumberFormat="1" applyFont="1" applyBorder="1" applyAlignment="1">
      <alignment horizontal="center" vertical="center"/>
    </xf>
    <xf numFmtId="166" fontId="33" fillId="0" borderId="0" xfId="42" applyNumberFormat="1" applyFont="1" applyFill="1" applyBorder="1" applyAlignment="1" applyProtection="1">
      <alignment horizontal="center" vertical="center"/>
      <protection locked="0"/>
    </xf>
    <xf numFmtId="166" fontId="33" fillId="0" borderId="0" xfId="42" applyNumberFormat="1" applyFont="1" applyFill="1" applyAlignment="1">
      <alignment horizontal="center" vertical="center"/>
    </xf>
    <xf numFmtId="0" fontId="33" fillId="0" borderId="0" xfId="42" applyNumberFormat="1" applyFont="1" applyFill="1" applyAlignment="1">
      <alignment horizontal="center" vertical="center"/>
    </xf>
    <xf numFmtId="166" fontId="23" fillId="0" borderId="0" xfId="0" applyNumberFormat="1" applyFont="1" applyBorder="1" applyAlignment="1">
      <alignment horizontal="center" vertical="center"/>
    </xf>
    <xf numFmtId="167" fontId="24" fillId="0" borderId="0" xfId="42" applyNumberFormat="1" applyFont="1" applyFill="1" applyAlignment="1" applyProtection="1">
      <alignment horizontal="center" vertical="center"/>
      <protection locked="0"/>
    </xf>
    <xf numFmtId="164" fontId="24" fillId="0" borderId="0" xfId="42" applyNumberFormat="1" applyFont="1" applyAlignment="1" applyProtection="1">
      <alignment horizontal="center" vertical="center"/>
      <protection locked="0"/>
    </xf>
    <xf numFmtId="166" fontId="24" fillId="0" borderId="0" xfId="42" applyNumberFormat="1" applyFont="1" applyBorder="1" applyAlignment="1" applyProtection="1">
      <alignment horizontal="center" vertical="center"/>
      <protection locked="0"/>
    </xf>
    <xf numFmtId="166" fontId="24" fillId="0" borderId="0" xfId="42" applyNumberFormat="1" applyFont="1" applyFill="1" applyAlignment="1" applyProtection="1">
      <alignment horizontal="center" vertical="center"/>
      <protection locked="0"/>
    </xf>
    <xf numFmtId="166" fontId="24" fillId="0" borderId="0" xfId="42" applyNumberFormat="1" applyFont="1" applyAlignment="1" applyProtection="1">
      <alignment horizontal="center" vertical="center"/>
      <protection locked="0"/>
    </xf>
    <xf numFmtId="166" fontId="24" fillId="0" borderId="0" xfId="38" applyNumberFormat="1" applyFont="1" applyAlignment="1" applyProtection="1">
      <alignment horizontal="center" vertical="center"/>
      <protection locked="0"/>
    </xf>
    <xf numFmtId="166" fontId="24" fillId="0" borderId="0" xfId="40" applyNumberFormat="1" applyFont="1" applyAlignment="1" applyProtection="1">
      <alignment horizontal="center" vertical="center"/>
      <protection locked="0"/>
    </xf>
    <xf numFmtId="166" fontId="24" fillId="0" borderId="0" xfId="41" applyNumberFormat="1" applyFont="1" applyAlignment="1" applyProtection="1">
      <alignment horizontal="center" vertical="center"/>
      <protection locked="0"/>
    </xf>
    <xf numFmtId="166" fontId="24" fillId="0" borderId="0" xfId="41" applyNumberFormat="1" applyFont="1" applyBorder="1" applyAlignment="1" applyProtection="1">
      <alignment horizontal="center" vertical="center"/>
      <protection locked="0"/>
    </xf>
    <xf numFmtId="164" fontId="23" fillId="0" borderId="0" xfId="42" applyNumberFormat="1" applyFont="1" applyAlignment="1" applyProtection="1">
      <alignment horizontal="center" vertical="center"/>
      <protection locked="0"/>
    </xf>
    <xf numFmtId="166" fontId="23" fillId="0" borderId="0" xfId="41" applyNumberFormat="1" applyFont="1" applyBorder="1" applyAlignment="1" applyProtection="1">
      <alignment horizontal="center" vertical="center"/>
      <protection locked="0"/>
    </xf>
    <xf numFmtId="0" fontId="23" fillId="0" borderId="0" xfId="42" applyFont="1" applyFill="1" applyAlignment="1">
      <alignment horizontal="center" vertical="center"/>
    </xf>
    <xf numFmtId="0" fontId="23" fillId="0" borderId="0" xfId="42" applyFont="1" applyAlignment="1">
      <alignment horizontal="center" vertical="center"/>
    </xf>
    <xf numFmtId="166" fontId="23" fillId="0" borderId="13" xfId="41" applyNumberFormat="1" applyFont="1" applyBorder="1" applyAlignment="1" applyProtection="1">
      <alignment horizontal="center" vertical="center"/>
      <protection locked="0"/>
    </xf>
    <xf numFmtId="166" fontId="23" fillId="0" borderId="0" xfId="39" applyNumberFormat="1" applyFont="1" applyBorder="1" applyAlignment="1" applyProtection="1">
      <alignment horizontal="center" vertical="center"/>
      <protection locked="0"/>
    </xf>
    <xf numFmtId="166" fontId="28" fillId="0" borderId="13" xfId="41" applyNumberFormat="1" applyFont="1" applyFill="1" applyBorder="1" applyAlignment="1" applyProtection="1">
      <alignment horizontal="center" vertical="center"/>
      <protection locked="0"/>
    </xf>
    <xf numFmtId="166" fontId="28" fillId="0" borderId="0" xfId="37" applyNumberFormat="1" applyFont="1" applyFill="1" applyAlignment="1" applyProtection="1">
      <alignment horizontal="center" vertical="center"/>
      <protection locked="0"/>
    </xf>
    <xf numFmtId="166" fontId="28" fillId="0" borderId="0" xfId="39" applyNumberFormat="1" applyFont="1" applyFill="1" applyBorder="1" applyAlignment="1" applyProtection="1">
      <alignment horizontal="center" vertical="center"/>
      <protection locked="0"/>
    </xf>
    <xf numFmtId="166" fontId="23" fillId="0" borderId="13" xfId="41" applyNumberFormat="1" applyFont="1" applyFill="1" applyBorder="1" applyAlignment="1" applyProtection="1">
      <alignment horizontal="center" vertical="center"/>
      <protection locked="0"/>
    </xf>
    <xf numFmtId="166" fontId="23" fillId="0" borderId="0" xfId="37" applyNumberFormat="1" applyFont="1" applyFill="1" applyAlignment="1" applyProtection="1">
      <alignment horizontal="center" vertical="center"/>
      <protection locked="0"/>
    </xf>
    <xf numFmtId="166" fontId="23" fillId="0" borderId="0" xfId="39" applyNumberFormat="1" applyFont="1" applyFill="1" applyBorder="1" applyAlignment="1" applyProtection="1">
      <alignment horizontal="center" vertical="center"/>
      <protection locked="0"/>
    </xf>
    <xf numFmtId="0" fontId="23" fillId="0" borderId="0" xfId="0" applyNumberFormat="1" applyFont="1" applyAlignment="1">
      <alignment horizontal="center" vertical="center"/>
    </xf>
    <xf numFmtId="166" fontId="23" fillId="0" borderId="13" xfId="42" applyNumberFormat="1" applyFont="1" applyFill="1" applyBorder="1" applyAlignment="1" applyProtection="1">
      <alignment horizontal="center" vertical="center"/>
      <protection locked="0"/>
    </xf>
    <xf numFmtId="166" fontId="33" fillId="0" borderId="13" xfId="41" applyNumberFormat="1" applyFont="1" applyBorder="1" applyAlignment="1" applyProtection="1">
      <alignment horizontal="center" vertical="center"/>
      <protection locked="0"/>
    </xf>
    <xf numFmtId="166" fontId="33" fillId="0" borderId="0" xfId="39" applyNumberFormat="1" applyFont="1" applyBorder="1" applyAlignment="1" applyProtection="1">
      <alignment horizontal="center" vertical="center"/>
      <protection locked="0"/>
    </xf>
    <xf numFmtId="166" fontId="33" fillId="0" borderId="13" xfId="42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49" fontId="23" fillId="0" borderId="0" xfId="42" applyNumberFormat="1" applyFont="1" applyFill="1" applyAlignment="1">
      <alignment horizontal="center" vertical="center"/>
    </xf>
    <xf numFmtId="166" fontId="28" fillId="0" borderId="0" xfId="42" applyNumberFormat="1" applyFont="1" applyFill="1" applyAlignment="1">
      <alignment horizontal="center" vertical="center"/>
    </xf>
    <xf numFmtId="49" fontId="28" fillId="0" borderId="0" xfId="42" applyNumberFormat="1" applyFont="1" applyFill="1" applyAlignment="1">
      <alignment horizontal="center" vertical="center"/>
    </xf>
    <xf numFmtId="0" fontId="23" fillId="0" borderId="0" xfId="42" applyNumberFormat="1" applyFont="1" applyFill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49" fontId="23" fillId="0" borderId="0" xfId="42" applyNumberFormat="1" applyFont="1" applyBorder="1" applyAlignment="1" applyProtection="1">
      <alignment horizontal="center" vertical="center"/>
      <protection locked="0"/>
    </xf>
    <xf numFmtId="0" fontId="28" fillId="0" borderId="0" xfId="42" applyNumberFormat="1" applyFont="1" applyFill="1" applyAlignment="1">
      <alignment horizontal="center" vertical="center"/>
    </xf>
    <xf numFmtId="166" fontId="23" fillId="0" borderId="0" xfId="40" applyNumberFormat="1" applyFont="1" applyFill="1" applyBorder="1" applyAlignment="1" applyProtection="1">
      <alignment horizontal="center" vertical="center"/>
      <protection locked="0"/>
    </xf>
    <xf numFmtId="166" fontId="23" fillId="0" borderId="0" xfId="41" applyNumberFormat="1" applyFont="1" applyFill="1" applyBorder="1" applyAlignment="1" applyProtection="1">
      <alignment horizontal="center" vertical="center"/>
      <protection locked="0"/>
    </xf>
    <xf numFmtId="166" fontId="23" fillId="0" borderId="14" xfId="0" applyNumberFormat="1" applyFont="1" applyBorder="1" applyAlignment="1">
      <alignment horizontal="center" vertical="center"/>
    </xf>
    <xf numFmtId="166" fontId="28" fillId="0" borderId="0" xfId="40" applyNumberFormat="1" applyFont="1" applyFill="1" applyBorder="1" applyAlignment="1" applyProtection="1">
      <alignment horizontal="center" vertical="center"/>
      <protection locked="0"/>
    </xf>
    <xf numFmtId="166" fontId="28" fillId="0" borderId="0" xfId="41" applyNumberFormat="1" applyFont="1" applyFill="1" applyBorder="1" applyAlignment="1" applyProtection="1">
      <alignment horizontal="center" vertical="center"/>
      <protection locked="0"/>
    </xf>
    <xf numFmtId="166" fontId="28" fillId="0" borderId="0" xfId="0" applyNumberFormat="1" applyFont="1" applyFill="1" applyBorder="1" applyAlignment="1">
      <alignment horizontal="center" vertical="center"/>
    </xf>
    <xf numFmtId="166" fontId="23" fillId="0" borderId="0" xfId="42" quotePrefix="1" applyNumberFormat="1" applyFont="1" applyFill="1" applyAlignment="1" applyProtection="1">
      <alignment horizontal="center" vertical="center"/>
      <protection locked="0"/>
    </xf>
    <xf numFmtId="166" fontId="33" fillId="0" borderId="0" xfId="40" applyNumberFormat="1" applyFont="1" applyFill="1" applyBorder="1" applyAlignment="1" applyProtection="1">
      <alignment horizontal="center" vertical="center"/>
      <protection locked="0"/>
    </xf>
    <xf numFmtId="166" fontId="33" fillId="0" borderId="0" xfId="41" applyNumberFormat="1" applyFont="1" applyFill="1" applyBorder="1" applyAlignment="1" applyProtection="1">
      <alignment horizontal="center" vertical="center"/>
      <protection locked="0"/>
    </xf>
    <xf numFmtId="166" fontId="33" fillId="0" borderId="0" xfId="0" applyNumberFormat="1" applyFont="1" applyBorder="1" applyAlignment="1">
      <alignment horizontal="center" vertical="center"/>
    </xf>
    <xf numFmtId="0" fontId="26" fillId="0" borderId="36" xfId="42" applyFont="1" applyFill="1" applyBorder="1" applyAlignment="1" applyProtection="1">
      <alignment horizontal="center" vertical="center"/>
      <protection locked="0"/>
    </xf>
    <xf numFmtId="0" fontId="26" fillId="0" borderId="18" xfId="42" applyFont="1" applyFill="1" applyBorder="1" applyAlignment="1" applyProtection="1">
      <alignment horizontal="center" vertical="center"/>
      <protection locked="0"/>
    </xf>
    <xf numFmtId="166" fontId="23" fillId="0" borderId="0" xfId="37" applyNumberFormat="1" applyFont="1" applyBorder="1" applyAlignment="1" applyProtection="1">
      <alignment horizontal="center" vertical="center"/>
      <protection locked="0"/>
    </xf>
    <xf numFmtId="166" fontId="23" fillId="0" borderId="0" xfId="38" applyNumberFormat="1" applyFont="1" applyBorder="1" applyAlignment="1" applyProtection="1">
      <alignment horizontal="center" vertical="center"/>
      <protection locked="0"/>
    </xf>
    <xf numFmtId="166" fontId="23" fillId="0" borderId="0" xfId="40" applyNumberFormat="1" applyFont="1" applyBorder="1" applyAlignment="1" applyProtection="1">
      <alignment horizontal="center" vertical="center"/>
      <protection locked="0"/>
    </xf>
    <xf numFmtId="166" fontId="33" fillId="0" borderId="0" xfId="41" applyNumberFormat="1" applyFont="1" applyBorder="1" applyAlignment="1" applyProtection="1">
      <alignment horizontal="center" vertical="center"/>
      <protection locked="0"/>
    </xf>
    <xf numFmtId="166" fontId="33" fillId="0" borderId="0" xfId="37" applyNumberFormat="1" applyFont="1" applyBorder="1" applyAlignment="1" applyProtection="1">
      <alignment horizontal="center" vertical="center"/>
      <protection locked="0"/>
    </xf>
    <xf numFmtId="166" fontId="33" fillId="0" borderId="0" xfId="38" applyNumberFormat="1" applyFont="1" applyBorder="1" applyAlignment="1" applyProtection="1">
      <alignment horizontal="center" vertical="center"/>
      <protection locked="0"/>
    </xf>
    <xf numFmtId="166" fontId="33" fillId="0" borderId="0" xfId="40" applyNumberFormat="1" applyFont="1" applyBorder="1" applyAlignment="1" applyProtection="1">
      <alignment horizontal="center" vertical="center"/>
      <protection locked="0"/>
    </xf>
    <xf numFmtId="167" fontId="33" fillId="0" borderId="0" xfId="42" applyNumberFormat="1" applyFont="1" applyFill="1" applyAlignment="1">
      <alignment horizontal="center" vertical="center"/>
    </xf>
    <xf numFmtId="164" fontId="23" fillId="0" borderId="0" xfId="42" applyNumberFormat="1" applyFont="1" applyBorder="1" applyAlignment="1" applyProtection="1">
      <alignment horizontal="center" vertical="center"/>
      <protection locked="0"/>
    </xf>
    <xf numFmtId="164" fontId="23" fillId="0" borderId="0" xfId="37" applyNumberFormat="1" applyFont="1" applyBorder="1" applyAlignment="1" applyProtection="1">
      <alignment horizontal="center" vertical="center"/>
      <protection locked="0"/>
    </xf>
    <xf numFmtId="165" fontId="23" fillId="0" borderId="0" xfId="39" applyNumberFormat="1" applyFont="1" applyBorder="1" applyAlignment="1" applyProtection="1">
      <alignment horizontal="center" vertical="center"/>
      <protection locked="0"/>
    </xf>
    <xf numFmtId="164" fontId="23" fillId="0" borderId="0" xfId="38" applyNumberFormat="1" applyFont="1" applyBorder="1" applyAlignment="1" applyProtection="1">
      <alignment horizontal="center" vertical="center"/>
      <protection locked="0"/>
    </xf>
    <xf numFmtId="165" fontId="23" fillId="0" borderId="0" xfId="40" applyNumberFormat="1" applyFont="1" applyBorder="1" applyAlignment="1" applyProtection="1">
      <alignment horizontal="center" vertical="center"/>
      <protection locked="0"/>
    </xf>
    <xf numFmtId="165" fontId="23" fillId="0" borderId="0" xfId="41" applyNumberFormat="1" applyFont="1" applyBorder="1" applyAlignment="1" applyProtection="1">
      <alignment horizontal="center" vertical="center"/>
      <protection locked="0"/>
    </xf>
    <xf numFmtId="164" fontId="33" fillId="0" borderId="0" xfId="42" applyNumberFormat="1" applyFont="1" applyBorder="1" applyAlignment="1" applyProtection="1">
      <alignment horizontal="center" vertical="center"/>
      <protection locked="0"/>
    </xf>
    <xf numFmtId="164" fontId="33" fillId="0" borderId="0" xfId="37" applyNumberFormat="1" applyFont="1" applyBorder="1" applyAlignment="1" applyProtection="1">
      <alignment horizontal="center" vertical="center"/>
      <protection locked="0"/>
    </xf>
    <xf numFmtId="165" fontId="33" fillId="0" borderId="0" xfId="39" applyNumberFormat="1" applyFont="1" applyBorder="1" applyAlignment="1" applyProtection="1">
      <alignment horizontal="center" vertical="center"/>
      <protection locked="0"/>
    </xf>
    <xf numFmtId="164" fontId="33" fillId="0" borderId="0" xfId="38" applyNumberFormat="1" applyFont="1" applyBorder="1" applyAlignment="1" applyProtection="1">
      <alignment horizontal="center" vertical="center"/>
      <protection locked="0"/>
    </xf>
    <xf numFmtId="165" fontId="33" fillId="0" borderId="0" xfId="40" applyNumberFormat="1" applyFont="1" applyBorder="1" applyAlignment="1" applyProtection="1">
      <alignment horizontal="center" vertical="center"/>
      <protection locked="0"/>
    </xf>
    <xf numFmtId="165" fontId="33" fillId="0" borderId="0" xfId="41" applyNumberFormat="1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center" vertical="center"/>
    </xf>
    <xf numFmtId="165" fontId="35" fillId="0" borderId="0" xfId="0" applyNumberFormat="1" applyFont="1" applyAlignment="1">
      <alignment horizontal="center" vertical="center"/>
    </xf>
    <xf numFmtId="166" fontId="23" fillId="0" borderId="0" xfId="39" applyNumberFormat="1" applyFont="1" applyAlignment="1" applyProtection="1">
      <alignment horizontal="center" vertical="center"/>
      <protection locked="0"/>
    </xf>
    <xf numFmtId="167" fontId="33" fillId="0" borderId="0" xfId="42" applyNumberFormat="1" applyFont="1" applyFill="1" applyAlignment="1" applyProtection="1">
      <alignment horizontal="center" vertical="center"/>
      <protection locked="0"/>
    </xf>
    <xf numFmtId="166" fontId="33" fillId="0" borderId="0" xfId="42" applyNumberFormat="1" applyFont="1" applyAlignment="1" applyProtection="1">
      <alignment horizontal="center" vertical="center"/>
      <protection locked="0"/>
    </xf>
    <xf numFmtId="166" fontId="23" fillId="0" borderId="0" xfId="39" applyNumberFormat="1" applyFont="1" applyFill="1" applyAlignment="1" applyProtection="1">
      <alignment horizontal="center" vertical="center"/>
      <protection locked="0"/>
    </xf>
    <xf numFmtId="165" fontId="23" fillId="0" borderId="0" xfId="0" applyNumberFormat="1" applyFont="1" applyBorder="1" applyAlignment="1">
      <alignment horizontal="center" vertical="center"/>
    </xf>
    <xf numFmtId="166" fontId="23" fillId="0" borderId="0" xfId="37" applyNumberFormat="1" applyFont="1" applyFill="1" applyBorder="1" applyAlignment="1" applyProtection="1">
      <alignment horizontal="center" vertical="center"/>
      <protection locked="0"/>
    </xf>
    <xf numFmtId="166" fontId="23" fillId="0" borderId="0" xfId="38" applyNumberFormat="1" applyFont="1" applyFill="1" applyBorder="1" applyAlignment="1" applyProtection="1">
      <alignment horizontal="center" vertical="center"/>
      <protection locked="0"/>
    </xf>
    <xf numFmtId="165" fontId="23" fillId="0" borderId="0" xfId="0" applyNumberFormat="1" applyFont="1" applyFill="1" applyAlignment="1">
      <alignment horizontal="center" vertical="center"/>
    </xf>
    <xf numFmtId="165" fontId="23" fillId="0" borderId="0" xfId="0" applyNumberFormat="1" applyFont="1" applyFill="1" applyBorder="1" applyAlignment="1">
      <alignment horizontal="center" vertical="center"/>
    </xf>
    <xf numFmtId="0" fontId="23" fillId="0" borderId="0" xfId="0" applyNumberFormat="1" applyFont="1" applyFill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65" fontId="33" fillId="0" borderId="0" xfId="0" applyNumberFormat="1" applyFont="1" applyAlignment="1">
      <alignment horizontal="center" vertical="center"/>
    </xf>
    <xf numFmtId="165" fontId="33" fillId="0" borderId="0" xfId="0" applyNumberFormat="1" applyFont="1" applyBorder="1" applyAlignment="1">
      <alignment horizontal="center" vertical="center"/>
    </xf>
    <xf numFmtId="0" fontId="33" fillId="0" borderId="0" xfId="0" applyNumberFormat="1" applyFont="1" applyBorder="1" applyAlignment="1">
      <alignment horizontal="center" vertical="center"/>
    </xf>
    <xf numFmtId="165" fontId="23" fillId="0" borderId="0" xfId="37" applyNumberFormat="1" applyFont="1" applyBorder="1" applyAlignment="1" applyProtection="1">
      <alignment horizontal="center" vertical="center"/>
      <protection locked="0"/>
    </xf>
    <xf numFmtId="164" fontId="23" fillId="0" borderId="0" xfId="39" applyNumberFormat="1" applyFont="1" applyBorder="1" applyAlignment="1" applyProtection="1">
      <alignment horizontal="center" vertical="center"/>
      <protection locked="0"/>
    </xf>
    <xf numFmtId="164" fontId="23" fillId="0" borderId="0" xfId="42" applyNumberFormat="1" applyFont="1" applyFill="1" applyBorder="1" applyAlignment="1" applyProtection="1">
      <alignment horizontal="center" vertical="center"/>
      <protection locked="0"/>
    </xf>
    <xf numFmtId="165" fontId="23" fillId="0" borderId="0" xfId="37" applyNumberFormat="1" applyFont="1" applyFill="1" applyBorder="1" applyAlignment="1" applyProtection="1">
      <alignment horizontal="center" vertical="center"/>
      <protection locked="0"/>
    </xf>
    <xf numFmtId="164" fontId="23" fillId="0" borderId="0" xfId="39" applyNumberFormat="1" applyFont="1" applyFill="1" applyBorder="1" applyAlignment="1" applyProtection="1">
      <alignment horizontal="center" vertical="center"/>
      <protection locked="0"/>
    </xf>
    <xf numFmtId="164" fontId="23" fillId="0" borderId="0" xfId="38" applyNumberFormat="1" applyFont="1" applyFill="1" applyBorder="1" applyAlignment="1" applyProtection="1">
      <alignment horizontal="center" vertical="center"/>
      <protection locked="0"/>
    </xf>
    <xf numFmtId="165" fontId="23" fillId="0" borderId="0" xfId="40" applyNumberFormat="1" applyFont="1" applyFill="1" applyBorder="1" applyAlignment="1" applyProtection="1">
      <alignment horizontal="center" vertical="center"/>
      <protection locked="0"/>
    </xf>
    <xf numFmtId="165" fontId="23" fillId="0" borderId="0" xfId="41" applyNumberFormat="1" applyFont="1" applyFill="1" applyBorder="1" applyAlignment="1" applyProtection="1">
      <alignment horizontal="center" vertical="center"/>
      <protection locked="0"/>
    </xf>
    <xf numFmtId="0" fontId="23" fillId="0" borderId="0" xfId="0" applyNumberFormat="1" applyFont="1" applyFill="1" applyAlignment="1">
      <alignment horizontal="center" vertical="center"/>
    </xf>
    <xf numFmtId="165" fontId="33" fillId="0" borderId="0" xfId="37" applyNumberFormat="1" applyFont="1" applyBorder="1" applyAlignment="1" applyProtection="1">
      <alignment horizontal="center" vertical="center"/>
      <protection locked="0"/>
    </xf>
    <xf numFmtId="164" fontId="33" fillId="0" borderId="0" xfId="39" applyNumberFormat="1" applyFont="1" applyBorder="1" applyAlignment="1" applyProtection="1">
      <alignment horizontal="center" vertical="center"/>
      <protection locked="0"/>
    </xf>
    <xf numFmtId="0" fontId="33" fillId="0" borderId="0" xfId="0" applyNumberFormat="1" applyFont="1" applyAlignment="1">
      <alignment horizontal="center" vertical="center"/>
    </xf>
    <xf numFmtId="165" fontId="23" fillId="0" borderId="14" xfId="0" applyNumberFormat="1" applyFont="1" applyBorder="1" applyAlignment="1">
      <alignment horizontal="center" vertical="center"/>
    </xf>
    <xf numFmtId="166" fontId="23" fillId="0" borderId="14" xfId="42" applyNumberFormat="1" applyFont="1" applyFill="1" applyBorder="1" applyAlignment="1">
      <alignment horizontal="center" vertical="center"/>
    </xf>
    <xf numFmtId="0" fontId="23" fillId="0" borderId="14" xfId="42" applyNumberFormat="1" applyFont="1" applyFill="1" applyBorder="1" applyAlignment="1">
      <alignment horizontal="center" vertical="center"/>
    </xf>
    <xf numFmtId="0" fontId="23" fillId="0" borderId="0" xfId="42" applyNumberFormat="1" applyFont="1" applyFill="1" applyBorder="1" applyAlignment="1">
      <alignment horizontal="center" vertical="center"/>
    </xf>
    <xf numFmtId="166" fontId="33" fillId="0" borderId="0" xfId="42" applyNumberFormat="1" applyFont="1" applyFill="1" applyBorder="1" applyAlignment="1">
      <alignment horizontal="center" vertical="center"/>
    </xf>
    <xf numFmtId="0" fontId="33" fillId="0" borderId="0" xfId="42" applyNumberFormat="1" applyFont="1" applyFill="1" applyBorder="1" applyAlignment="1">
      <alignment horizontal="center" vertical="center"/>
    </xf>
    <xf numFmtId="166" fontId="23" fillId="0" borderId="25" xfId="41" applyNumberFormat="1" applyFont="1" applyFill="1" applyBorder="1" applyAlignment="1" applyProtection="1">
      <alignment horizontal="center" vertical="center"/>
      <protection locked="0"/>
    </xf>
    <xf numFmtId="0" fontId="23" fillId="0" borderId="0" xfId="42" applyFont="1" applyFill="1" applyBorder="1" applyAlignment="1">
      <alignment horizontal="center" vertical="center"/>
    </xf>
    <xf numFmtId="165" fontId="23" fillId="0" borderId="0" xfId="37" applyNumberFormat="1" applyFont="1" applyAlignment="1" applyProtection="1">
      <alignment horizontal="center" vertical="center"/>
      <protection locked="0"/>
    </xf>
    <xf numFmtId="165" fontId="23" fillId="0" borderId="0" xfId="38" applyNumberFormat="1" applyFont="1" applyAlignment="1" applyProtection="1">
      <alignment horizontal="center" vertical="center"/>
      <protection locked="0"/>
    </xf>
    <xf numFmtId="165" fontId="23" fillId="0" borderId="0" xfId="40" applyNumberFormat="1" applyFont="1" applyAlignment="1" applyProtection="1">
      <alignment horizontal="center" vertical="center"/>
      <protection locked="0"/>
    </xf>
    <xf numFmtId="165" fontId="23" fillId="0" borderId="0" xfId="41" applyNumberFormat="1" applyFont="1" applyAlignment="1" applyProtection="1">
      <alignment horizontal="center" vertical="center"/>
      <protection locked="0"/>
    </xf>
    <xf numFmtId="165" fontId="23" fillId="0" borderId="0" xfId="37" applyNumberFormat="1" applyFont="1" applyFill="1" applyAlignment="1" applyProtection="1">
      <alignment horizontal="center" vertical="center"/>
      <protection locked="0"/>
    </xf>
    <xf numFmtId="165" fontId="23" fillId="0" borderId="0" xfId="38" applyNumberFormat="1" applyFont="1" applyFill="1" applyAlignment="1" applyProtection="1">
      <alignment horizontal="center" vertical="center"/>
      <protection locked="0"/>
    </xf>
    <xf numFmtId="165" fontId="23" fillId="0" borderId="0" xfId="40" applyNumberFormat="1" applyFont="1" applyFill="1" applyAlignment="1" applyProtection="1">
      <alignment horizontal="center" vertical="center"/>
      <protection locked="0"/>
    </xf>
    <xf numFmtId="165" fontId="23" fillId="0" borderId="0" xfId="41" applyNumberFormat="1" applyFont="1" applyFill="1" applyAlignment="1" applyProtection="1">
      <alignment horizontal="center" vertical="center"/>
      <protection locked="0"/>
    </xf>
    <xf numFmtId="0" fontId="23" fillId="0" borderId="0" xfId="42" applyFont="1" applyBorder="1" applyAlignment="1" applyProtection="1">
      <alignment horizontal="center" vertical="center"/>
      <protection locked="0"/>
    </xf>
    <xf numFmtId="165" fontId="33" fillId="0" borderId="0" xfId="37" applyNumberFormat="1" applyFont="1" applyAlignment="1" applyProtection="1">
      <alignment horizontal="center" vertical="center"/>
      <protection locked="0"/>
    </xf>
    <xf numFmtId="165" fontId="33" fillId="0" borderId="0" xfId="38" applyNumberFormat="1" applyFont="1" applyAlignment="1" applyProtection="1">
      <alignment horizontal="center" vertical="center"/>
      <protection locked="0"/>
    </xf>
    <xf numFmtId="165" fontId="33" fillId="0" borderId="0" xfId="40" applyNumberFormat="1" applyFont="1" applyAlignment="1" applyProtection="1">
      <alignment horizontal="center" vertical="center"/>
      <protection locked="0"/>
    </xf>
    <xf numFmtId="165" fontId="33" fillId="0" borderId="0" xfId="41" applyNumberFormat="1" applyFont="1" applyAlignment="1" applyProtection="1">
      <alignment horizontal="center" vertical="center"/>
      <protection locked="0"/>
    </xf>
    <xf numFmtId="0" fontId="33" fillId="0" borderId="0" xfId="42" applyFont="1" applyBorder="1" applyAlignment="1" applyProtection="1">
      <alignment horizontal="center" vertical="center"/>
      <protection locked="0"/>
    </xf>
    <xf numFmtId="0" fontId="23" fillId="0" borderId="0" xfId="42" applyFont="1" applyFill="1" applyAlignment="1" applyProtection="1">
      <alignment horizontal="center" vertical="center"/>
      <protection locked="0"/>
    </xf>
    <xf numFmtId="0" fontId="23" fillId="0" borderId="13" xfId="42" applyFont="1" applyBorder="1" applyAlignment="1" applyProtection="1">
      <alignment horizontal="center" vertical="center"/>
      <protection locked="0"/>
    </xf>
    <xf numFmtId="0" fontId="23" fillId="0" borderId="0" xfId="42" applyNumberFormat="1" applyFont="1" applyFill="1" applyAlignment="1" applyProtection="1">
      <alignment horizontal="center" vertical="center"/>
      <protection locked="0"/>
    </xf>
    <xf numFmtId="0" fontId="23" fillId="0" borderId="0" xfId="42" applyFont="1" applyFill="1" applyBorder="1" applyAlignment="1" applyProtection="1">
      <alignment horizontal="center" vertical="center"/>
      <protection locked="0"/>
    </xf>
    <xf numFmtId="0" fontId="23" fillId="0" borderId="0" xfId="42" applyNumberFormat="1" applyFont="1" applyBorder="1" applyAlignment="1" applyProtection="1">
      <alignment horizontal="center" vertical="center"/>
      <protection locked="0"/>
    </xf>
    <xf numFmtId="0" fontId="23" fillId="0" borderId="0" xfId="42" applyNumberFormat="1" applyFont="1" applyFill="1" applyBorder="1" applyAlignment="1" applyProtection="1">
      <alignment horizontal="center" vertical="center"/>
      <protection locked="0"/>
    </xf>
    <xf numFmtId="0" fontId="33" fillId="0" borderId="0" xfId="42" applyNumberFormat="1" applyFont="1" applyBorder="1" applyAlignment="1" applyProtection="1">
      <alignment horizontal="center" vertical="center"/>
      <protection locked="0"/>
    </xf>
    <xf numFmtId="0" fontId="33" fillId="0" borderId="0" xfId="42" applyFont="1" applyFill="1" applyAlignment="1">
      <alignment horizontal="center" vertical="center"/>
    </xf>
    <xf numFmtId="164" fontId="23" fillId="0" borderId="24" xfId="38" applyNumberFormat="1" applyFont="1" applyBorder="1" applyAlignment="1" applyProtection="1">
      <alignment horizontal="center" vertical="center"/>
      <protection locked="0"/>
    </xf>
    <xf numFmtId="166" fontId="23" fillId="0" borderId="13" xfId="42" applyNumberFormat="1" applyFont="1" applyBorder="1" applyAlignment="1" applyProtection="1">
      <alignment horizontal="center" vertical="center"/>
      <protection locked="0"/>
    </xf>
    <xf numFmtId="166" fontId="33" fillId="0" borderId="13" xfId="42" applyNumberFormat="1" applyFont="1" applyBorder="1" applyAlignment="1" applyProtection="1">
      <alignment horizontal="center" vertical="center"/>
      <protection locked="0"/>
    </xf>
    <xf numFmtId="0" fontId="23" fillId="0" borderId="0" xfId="0" applyFont="1" applyBorder="1" applyAlignment="1">
      <alignment horizontal="center" vertical="center"/>
    </xf>
    <xf numFmtId="166" fontId="23" fillId="0" borderId="25" xfId="42" applyNumberFormat="1" applyFont="1" applyBorder="1" applyAlignment="1" applyProtection="1">
      <alignment horizontal="center" vertical="center"/>
      <protection locked="0"/>
    </xf>
    <xf numFmtId="166" fontId="23" fillId="0" borderId="25" xfId="42" applyNumberFormat="1" applyFont="1" applyFill="1" applyBorder="1" applyAlignment="1" applyProtection="1">
      <alignment horizontal="center" vertical="center"/>
      <protection locked="0"/>
    </xf>
    <xf numFmtId="166" fontId="33" fillId="0" borderId="25" xfId="42" applyNumberFormat="1" applyFont="1" applyFill="1" applyBorder="1" applyAlignment="1" applyProtection="1">
      <alignment horizontal="center" vertical="center"/>
      <protection locked="0"/>
    </xf>
    <xf numFmtId="167" fontId="23" fillId="0" borderId="14" xfId="42" applyNumberFormat="1" applyFont="1" applyFill="1" applyBorder="1" applyAlignment="1" applyProtection="1">
      <alignment horizontal="center" vertical="center"/>
      <protection locked="0"/>
    </xf>
    <xf numFmtId="164" fontId="23" fillId="0" borderId="0" xfId="42" applyNumberFormat="1" applyFont="1" applyFill="1" applyAlignment="1" applyProtection="1">
      <alignment horizontal="center" vertical="center"/>
      <protection locked="0"/>
    </xf>
    <xf numFmtId="167" fontId="33" fillId="0" borderId="0" xfId="42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>
      <alignment horizontal="left" vertical="center" wrapText="1"/>
    </xf>
    <xf numFmtId="167" fontId="23" fillId="0" borderId="0" xfId="42" applyNumberFormat="1" applyFont="1" applyFill="1" applyBorder="1" applyAlignment="1" applyProtection="1">
      <alignment horizontal="left"/>
      <protection locked="0"/>
    </xf>
    <xf numFmtId="1" fontId="26" fillId="0" borderId="0" xfId="34" applyNumberFormat="1" applyFont="1" applyAlignment="1">
      <alignment horizontal="center" vertical="center"/>
    </xf>
    <xf numFmtId="0" fontId="23" fillId="0" borderId="0" xfId="34" applyFont="1" applyFill="1" applyAlignment="1">
      <alignment horizontal="left" wrapText="1"/>
    </xf>
    <xf numFmtId="169" fontId="31" fillId="0" borderId="16" xfId="34" applyNumberFormat="1" applyFont="1" applyFill="1" applyBorder="1" applyAlignment="1">
      <alignment horizontal="center" vertical="top" wrapText="1"/>
    </xf>
    <xf numFmtId="169" fontId="31" fillId="0" borderId="0" xfId="34" applyNumberFormat="1" applyFont="1" applyFill="1" applyBorder="1" applyAlignment="1">
      <alignment horizontal="center" vertical="top" wrapText="1"/>
    </xf>
    <xf numFmtId="169" fontId="31" fillId="0" borderId="17" xfId="34" applyNumberFormat="1" applyFont="1" applyFill="1" applyBorder="1" applyAlignment="1">
      <alignment horizontal="center" vertical="top" wrapText="1"/>
    </xf>
    <xf numFmtId="169" fontId="28" fillId="0" borderId="16" xfId="34" applyNumberFormat="1" applyFont="1" applyFill="1" applyBorder="1" applyAlignment="1">
      <alignment horizontal="center" vertical="top" wrapText="1"/>
    </xf>
    <xf numFmtId="169" fontId="28" fillId="0" borderId="0" xfId="34" applyNumberFormat="1" applyFont="1" applyFill="1" applyBorder="1" applyAlignment="1">
      <alignment horizontal="center" vertical="top" wrapText="1"/>
    </xf>
    <xf numFmtId="169" fontId="28" fillId="0" borderId="17" xfId="34" applyNumberFormat="1" applyFont="1" applyFill="1" applyBorder="1" applyAlignment="1">
      <alignment horizontal="center" vertical="top" wrapText="1"/>
    </xf>
    <xf numFmtId="0" fontId="28" fillId="0" borderId="16" xfId="34" applyFont="1" applyFill="1" applyBorder="1" applyAlignment="1">
      <alignment horizontal="center" vertical="top" wrapText="1"/>
    </xf>
    <xf numFmtId="0" fontId="28" fillId="0" borderId="0" xfId="34" applyFont="1" applyFill="1" applyBorder="1" applyAlignment="1">
      <alignment horizontal="center" vertical="top" wrapText="1"/>
    </xf>
    <xf numFmtId="0" fontId="28" fillId="0" borderId="17" xfId="34" applyFont="1" applyFill="1" applyBorder="1" applyAlignment="1">
      <alignment horizontal="center" vertical="top" wrapText="1"/>
    </xf>
    <xf numFmtId="1" fontId="23" fillId="0" borderId="28" xfId="34" applyNumberFormat="1" applyFont="1" applyFill="1" applyBorder="1" applyAlignment="1">
      <alignment horizontal="center" vertical="top" wrapText="1"/>
    </xf>
    <xf numFmtId="1" fontId="23" fillId="0" borderId="29" xfId="34" applyNumberFormat="1" applyFont="1" applyFill="1" applyBorder="1" applyAlignment="1">
      <alignment horizontal="center" vertical="top" wrapText="1"/>
    </xf>
    <xf numFmtId="1" fontId="23" fillId="0" borderId="0" xfId="34" applyNumberFormat="1" applyFont="1" applyFill="1" applyBorder="1" applyAlignment="1">
      <alignment horizontal="center" vertical="top" wrapText="1"/>
    </xf>
    <xf numFmtId="1" fontId="23" fillId="0" borderId="17" xfId="34" applyNumberFormat="1" applyFont="1" applyFill="1" applyBorder="1" applyAlignment="1">
      <alignment horizontal="center" vertical="top" wrapText="1"/>
    </xf>
    <xf numFmtId="1" fontId="23" fillId="0" borderId="27" xfId="34" applyNumberFormat="1" applyFont="1" applyFill="1" applyBorder="1" applyAlignment="1">
      <alignment horizontal="center" vertical="top" wrapText="1"/>
    </xf>
    <xf numFmtId="1" fontId="23" fillId="0" borderId="16" xfId="34" applyNumberFormat="1" applyFont="1" applyFill="1" applyBorder="1" applyAlignment="1">
      <alignment horizontal="center" vertical="top" wrapText="1"/>
    </xf>
    <xf numFmtId="1" fontId="26" fillId="0" borderId="10" xfId="42" applyNumberFormat="1" applyFont="1" applyFill="1" applyBorder="1" applyAlignment="1">
      <alignment horizontal="center" vertical="center"/>
    </xf>
    <xf numFmtId="1" fontId="26" fillId="0" borderId="11" xfId="42" applyNumberFormat="1" applyFont="1" applyFill="1" applyBorder="1" applyAlignment="1">
      <alignment horizontal="center" vertical="center"/>
    </xf>
    <xf numFmtId="166" fontId="33" fillId="0" borderId="14" xfId="42" applyNumberFormat="1" applyFont="1" applyFill="1" applyBorder="1" applyAlignment="1" applyProtection="1">
      <alignment horizontal="center" vertical="center" wrapText="1"/>
      <protection locked="0"/>
    </xf>
    <xf numFmtId="166" fontId="33" fillId="0" borderId="0" xfId="42" applyNumberFormat="1" applyFont="1" applyFill="1" applyAlignment="1" applyProtection="1">
      <alignment horizontal="center" vertical="center" wrapText="1"/>
      <protection locked="0"/>
    </xf>
    <xf numFmtId="166" fontId="23" fillId="0" borderId="0" xfId="42" applyNumberFormat="1" applyFont="1" applyFill="1" applyBorder="1" applyAlignment="1" applyProtection="1">
      <alignment horizontal="center" vertical="center"/>
      <protection locked="0"/>
    </xf>
    <xf numFmtId="165" fontId="24" fillId="0" borderId="34" xfId="0" applyNumberFormat="1" applyFont="1" applyBorder="1" applyAlignment="1">
      <alignment horizontal="center" vertical="center" textRotation="90"/>
    </xf>
    <xf numFmtId="165" fontId="24" fillId="0" borderId="35" xfId="0" applyNumberFormat="1" applyFont="1" applyBorder="1" applyAlignment="1">
      <alignment horizontal="center" vertical="center" textRotation="90"/>
    </xf>
    <xf numFmtId="165" fontId="24" fillId="0" borderId="32" xfId="0" applyNumberFormat="1" applyFont="1" applyBorder="1" applyAlignment="1">
      <alignment horizontal="center" vertical="center" textRotation="90"/>
    </xf>
    <xf numFmtId="165" fontId="24" fillId="0" borderId="24" xfId="0" applyNumberFormat="1" applyFont="1" applyBorder="1" applyAlignment="1">
      <alignment horizontal="center" vertical="center" textRotation="90"/>
    </xf>
    <xf numFmtId="166" fontId="23" fillId="0" borderId="0" xfId="42" applyNumberFormat="1" applyFont="1" applyBorder="1" applyAlignment="1" applyProtection="1">
      <alignment horizontal="center" vertical="center"/>
      <protection locked="0"/>
    </xf>
    <xf numFmtId="166" fontId="23" fillId="0" borderId="14" xfId="42" applyNumberFormat="1" applyFont="1" applyFill="1" applyBorder="1" applyAlignment="1" applyProtection="1">
      <alignment horizontal="center" vertical="center"/>
      <protection locked="0"/>
    </xf>
    <xf numFmtId="166" fontId="23" fillId="0" borderId="0" xfId="42" applyNumberFormat="1" applyFont="1" applyFill="1" applyAlignment="1" applyProtection="1">
      <alignment horizontal="center" vertical="center"/>
      <protection locked="0"/>
    </xf>
    <xf numFmtId="1" fontId="24" fillId="0" borderId="10" xfId="42" applyNumberFormat="1" applyFont="1" applyFill="1" applyBorder="1" applyAlignment="1">
      <alignment horizontal="center" vertical="center"/>
    </xf>
    <xf numFmtId="1" fontId="24" fillId="0" borderId="11" xfId="42" applyNumberFormat="1" applyFont="1" applyFill="1" applyBorder="1" applyAlignment="1">
      <alignment horizontal="center" vertical="center"/>
    </xf>
    <xf numFmtId="166" fontId="23" fillId="0" borderId="0" xfId="34" applyNumberFormat="1" applyFont="1" applyFill="1" applyAlignment="1">
      <alignment horizontal="right"/>
    </xf>
    <xf numFmtId="169" fontId="28" fillId="0" borderId="0" xfId="34" applyNumberFormat="1" applyFont="1" applyFill="1" applyAlignment="1">
      <alignment horizontal="right"/>
    </xf>
    <xf numFmtId="169" fontId="28" fillId="0" borderId="0" xfId="34" applyNumberFormat="1" applyFont="1" applyFill="1" applyBorder="1" applyAlignment="1">
      <alignment horizontal="right"/>
    </xf>
    <xf numFmtId="169" fontId="23" fillId="0" borderId="0" xfId="34" applyNumberFormat="1" applyFont="1" applyFill="1" applyAlignment="1">
      <alignment horizontal="right" vertical="center"/>
    </xf>
    <xf numFmtId="166" fontId="23" fillId="0" borderId="0" xfId="34" applyNumberFormat="1" applyFont="1" applyFill="1" applyAlignment="1">
      <alignment horizontal="right" vertical="center"/>
    </xf>
    <xf numFmtId="0" fontId="23" fillId="0" borderId="0" xfId="34" applyNumberFormat="1" applyFont="1" applyFill="1" applyAlignment="1">
      <alignment horizontal="right" vertical="center"/>
    </xf>
    <xf numFmtId="0" fontId="38" fillId="0" borderId="0" xfId="53" applyFont="1" applyFill="1" applyBorder="1" applyAlignment="1">
      <alignment horizontal="center"/>
    </xf>
  </cellXfs>
  <cellStyles count="54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Akzent1" xfId="19" builtinId="29" customBuiltin="1"/>
    <cellStyle name="Akzent2" xfId="20" builtinId="33" customBuiltin="1"/>
    <cellStyle name="Akzent3" xfId="21" builtinId="37" customBuiltin="1"/>
    <cellStyle name="Akzent4" xfId="22" builtinId="41" customBuiltin="1"/>
    <cellStyle name="Akzent5" xfId="23" builtinId="45" customBuiltin="1"/>
    <cellStyle name="Akzent6" xfId="24" builtinId="49" customBuiltin="1"/>
    <cellStyle name="Ausgabe" xfId="25" builtinId="21" customBuiltin="1"/>
    <cellStyle name="Berechnung" xfId="26" builtinId="22" customBuiltin="1"/>
    <cellStyle name="Eingabe" xfId="27" builtinId="20" customBuiltin="1"/>
    <cellStyle name="Ergebnis" xfId="28" builtinId="25" customBuiltin="1"/>
    <cellStyle name="Erklärender Text" xfId="29" builtinId="53" customBuiltin="1"/>
    <cellStyle name="Gut" xfId="30" builtinId="26" customBuiltin="1"/>
    <cellStyle name="Link" xfId="53" builtinId="8"/>
    <cellStyle name="Neutral" xfId="31" builtinId="28" customBuiltin="1"/>
    <cellStyle name="Notiz" xfId="32" builtinId="10" customBuiltin="1"/>
    <cellStyle name="Schlecht" xfId="33" builtinId="27" customBuiltin="1"/>
    <cellStyle name="Standard" xfId="0" builtinId="0"/>
    <cellStyle name="Standard 10 2 3" xfId="51" xr:uid="{95915CE0-4FB7-4CFA-96AA-2109E8AB516A}"/>
    <cellStyle name="Standard 2" xfId="34" xr:uid="{00000000-0005-0000-0000-000022000000}"/>
    <cellStyle name="Standard 2 2" xfId="35" xr:uid="{00000000-0005-0000-0000-000023000000}"/>
    <cellStyle name="Standard 3" xfId="36" xr:uid="{00000000-0005-0000-0000-000024000000}"/>
    <cellStyle name="Standard_ATR00_01050_2L" xfId="52" xr:uid="{E51CF208-87DB-420D-98BD-A9186FC6F9B9}"/>
    <cellStyle name="Standard_EBE94" xfId="37" xr:uid="{00000000-0005-0000-0000-000027000000}"/>
    <cellStyle name="Standard_EBE96" xfId="38" xr:uid="{00000000-0005-0000-0000-000028000000}"/>
    <cellStyle name="Standard_EBEV1195" xfId="39" xr:uid="{00000000-0005-0000-0000-000029000000}"/>
    <cellStyle name="Standard_KREI9798end" xfId="40" xr:uid="{00000000-0005-0000-0000-00002B000000}"/>
    <cellStyle name="Standard_KREI9900" xfId="41" xr:uid="{00000000-0005-0000-0000-00002C000000}"/>
    <cellStyle name="Standard_Kreiseertraege_79_bis_2005_totaljahre_vor_79" xfId="42" xr:uid="{00000000-0005-0000-0000-00002E000000}"/>
    <cellStyle name="Überschrift" xfId="43" builtinId="15" customBuiltin="1"/>
    <cellStyle name="Überschrift 1" xfId="44" builtinId="16" customBuiltin="1"/>
    <cellStyle name="Überschrift 2" xfId="45" builtinId="17" customBuiltin="1"/>
    <cellStyle name="Überschrift 3" xfId="46" builtinId="18" customBuiltin="1"/>
    <cellStyle name="Überschrift 4" xfId="47" builtinId="19" customBuiltin="1"/>
    <cellStyle name="Verknüpfte Zelle" xfId="48" builtinId="24" customBuiltin="1"/>
    <cellStyle name="Warnender Text" xfId="49" builtinId="11" customBuiltin="1"/>
    <cellStyle name="Zelle überprüfen" xfId="50" builtinId="23" customBuiltin="1"/>
  </cellStyles>
  <dxfs count="1">
    <dxf>
      <fill>
        <patternFill>
          <bgColor indexed="9"/>
        </patternFill>
      </fill>
    </dxf>
  </dxfs>
  <tableStyles count="0" defaultTableStyle="TableStyleMedium2" defaultPivotStyle="PivotStyleLight16"/>
  <colors>
    <mruColors>
      <color rgb="FFCCFFFF"/>
      <color rgb="FFE2EFDA"/>
      <color rgb="FFCCFF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H52"/>
  <sheetViews>
    <sheetView tabSelected="1" zoomScaleNormal="100" workbookViewId="0">
      <pane ySplit="5" topLeftCell="A6" activePane="bottomLeft" state="frozen"/>
      <selection pane="bottomLeft" activeCell="P21" sqref="P21"/>
    </sheetView>
  </sheetViews>
  <sheetFormatPr baseColWidth="10" defaultColWidth="11.42578125" defaultRowHeight="12"/>
  <cols>
    <col min="1" max="1" width="33.7109375" style="1" customWidth="1"/>
    <col min="2" max="2" width="13.7109375" style="1" customWidth="1"/>
    <col min="3" max="3" width="15.42578125" style="1" customWidth="1"/>
    <col min="4" max="4" width="11.85546875" style="1" customWidth="1"/>
    <col min="5" max="5" width="33.140625" style="1" bestFit="1" customWidth="1"/>
    <col min="6" max="16384" width="11.42578125" style="1"/>
  </cols>
  <sheetData>
    <row r="1" spans="1:8" s="262" customFormat="1" ht="24" customHeight="1">
      <c r="A1" s="533" t="s">
        <v>253</v>
      </c>
      <c r="B1" s="533"/>
      <c r="C1" s="533"/>
      <c r="D1" s="533"/>
      <c r="E1" s="533"/>
    </row>
    <row r="2" spans="1:8" s="262" customFormat="1" ht="27" customHeight="1">
      <c r="A2" s="533" t="s">
        <v>173</v>
      </c>
      <c r="B2" s="533"/>
      <c r="C2" s="533"/>
      <c r="D2" s="533"/>
    </row>
    <row r="3" spans="1:8" s="262" customFormat="1" ht="27" customHeight="1">
      <c r="A3" s="336" t="s">
        <v>252</v>
      </c>
      <c r="B3" s="572" t="str">
        <f>HYPERLINK("#'NDS_Zeitreihe'!A1", "Gehe zu NDS_Zeitreihe")</f>
        <v>Gehe zu NDS_Zeitreihe</v>
      </c>
      <c r="C3" s="572"/>
      <c r="D3" s="336"/>
    </row>
    <row r="4" spans="1:8" s="262" customFormat="1" ht="27" customHeight="1">
      <c r="A4" s="336"/>
      <c r="B4" s="336"/>
      <c r="C4" s="336"/>
      <c r="D4" s="336"/>
    </row>
    <row r="5" spans="1:8" s="262" customFormat="1" ht="16.5" customHeight="1">
      <c r="A5" s="244" t="s">
        <v>81</v>
      </c>
      <c r="B5" s="244" t="s">
        <v>172</v>
      </c>
      <c r="C5" s="244" t="s">
        <v>165</v>
      </c>
      <c r="D5" s="244" t="s">
        <v>146</v>
      </c>
      <c r="E5" s="244" t="s">
        <v>251</v>
      </c>
      <c r="F5" s="244"/>
      <c r="G5" s="244"/>
      <c r="H5" s="244"/>
    </row>
    <row r="6" spans="1:8">
      <c r="A6" s="2" t="s">
        <v>60</v>
      </c>
      <c r="B6" s="3">
        <v>1978</v>
      </c>
      <c r="C6" s="3"/>
      <c r="D6" s="4" t="s">
        <v>77</v>
      </c>
      <c r="E6" s="339" t="str">
        <f>HYPERLINK("#'Winterweizen'!A1", "Gehe zum Winterweizen")</f>
        <v>Gehe zum Winterweizen</v>
      </c>
    </row>
    <row r="7" spans="1:8">
      <c r="A7" s="5" t="s">
        <v>61</v>
      </c>
      <c r="B7" s="3">
        <v>1978</v>
      </c>
      <c r="C7" s="3"/>
      <c r="D7" s="4" t="s">
        <v>77</v>
      </c>
      <c r="E7" s="339" t="str">
        <f>HYPERLINK("#'Sommerweizen'!A1", "Gehe zum Sommerweizen")</f>
        <v>Gehe zum Sommerweizen</v>
      </c>
    </row>
    <row r="8" spans="1:8">
      <c r="A8" s="2" t="s">
        <v>0</v>
      </c>
      <c r="B8" s="3">
        <v>1978</v>
      </c>
      <c r="C8" s="3"/>
      <c r="D8" s="4" t="s">
        <v>77</v>
      </c>
      <c r="E8" s="339" t="str">
        <f>HYPERLINK("#'Roggen'!A1", "Gehe zum Roggen")</f>
        <v>Gehe zum Roggen</v>
      </c>
    </row>
    <row r="9" spans="1:8">
      <c r="A9" s="2" t="s">
        <v>63</v>
      </c>
      <c r="B9" s="3">
        <v>1978</v>
      </c>
      <c r="C9" s="3"/>
      <c r="D9" s="4" t="s">
        <v>77</v>
      </c>
      <c r="E9" s="339" t="str">
        <f>HYPERLINK("#'Wintergerste'!A1", "Gehe zur Wintergerste")</f>
        <v>Gehe zur Wintergerste</v>
      </c>
    </row>
    <row r="10" spans="1:8">
      <c r="A10" s="5" t="s">
        <v>64</v>
      </c>
      <c r="B10" s="3">
        <v>1978</v>
      </c>
      <c r="C10" s="3"/>
      <c r="D10" s="4" t="s">
        <v>77</v>
      </c>
      <c r="E10" s="339" t="str">
        <f>HYPERLINK("#'Sommergerste'!A1", "Gehe zur Sommergerste")</f>
        <v>Gehe zur Sommergerste</v>
      </c>
    </row>
    <row r="11" spans="1:8">
      <c r="A11" s="2" t="s">
        <v>2</v>
      </c>
      <c r="B11" s="3">
        <v>1978</v>
      </c>
      <c r="C11" s="3"/>
      <c r="D11" s="4" t="s">
        <v>77</v>
      </c>
      <c r="E11" s="339" t="str">
        <f>HYPERLINK("#'Hafer'!A1", "Gehe zum Hafer")</f>
        <v>Gehe zum Hafer</v>
      </c>
    </row>
    <row r="12" spans="1:8">
      <c r="A12" s="5" t="s">
        <v>65</v>
      </c>
      <c r="B12" s="6">
        <v>1988</v>
      </c>
      <c r="C12" s="6"/>
      <c r="D12" s="4" t="s">
        <v>77</v>
      </c>
      <c r="E12" s="339" t="str">
        <f>HYPERLINK("#'Sommermenggetreide'!A1", "Gehe zum Sommermenggetreide")</f>
        <v>Gehe zum Sommermenggetreide</v>
      </c>
    </row>
    <row r="13" spans="1:8">
      <c r="A13" s="2" t="s">
        <v>136</v>
      </c>
      <c r="B13" s="6">
        <v>1978</v>
      </c>
      <c r="C13" s="3">
        <v>1987</v>
      </c>
      <c r="D13" s="7" t="s">
        <v>77</v>
      </c>
      <c r="E13" s="339" t="str">
        <f>HYPERLINK("#'Triticale'!A1", "Gehe zur Triticale")</f>
        <v>Gehe zur Triticale</v>
      </c>
    </row>
    <row r="14" spans="1:8">
      <c r="A14" s="2" t="s">
        <v>1</v>
      </c>
      <c r="B14" s="6">
        <v>1988</v>
      </c>
      <c r="C14" s="3"/>
      <c r="D14" s="7" t="s">
        <v>77</v>
      </c>
      <c r="E14" s="339" t="str">
        <f>HYPERLINK("#'Triticale'!A1", "Gehe zur Triticale")</f>
        <v>Gehe zur Triticale</v>
      </c>
    </row>
    <row r="15" spans="1:8">
      <c r="A15" s="8" t="s">
        <v>182</v>
      </c>
      <c r="B15" s="3">
        <v>1978</v>
      </c>
      <c r="C15" s="3"/>
      <c r="D15" s="7" t="s">
        <v>77</v>
      </c>
      <c r="E15" s="339" t="str">
        <f>HYPERLINK("#'Getreide zus. ohne Mais'!A1", "Gehe zum Getreide zus. ohne Mais")</f>
        <v>Gehe zum Getreide zus. ohne Mais</v>
      </c>
    </row>
    <row r="16" spans="1:8">
      <c r="A16" s="5" t="s">
        <v>9</v>
      </c>
      <c r="B16" s="6">
        <v>1978</v>
      </c>
      <c r="C16" s="3">
        <v>1983</v>
      </c>
      <c r="D16" s="7" t="s">
        <v>77</v>
      </c>
      <c r="E16" s="339" t="str">
        <f>HYPERLINK("#'Körnermais'!A1", "Gehe zum Körnermais")</f>
        <v>Gehe zum Körnermais</v>
      </c>
    </row>
    <row r="17" spans="1:5">
      <c r="A17" s="5" t="s">
        <v>183</v>
      </c>
      <c r="B17" s="6">
        <v>1984</v>
      </c>
      <c r="C17" s="3"/>
      <c r="D17" s="7" t="s">
        <v>77</v>
      </c>
      <c r="E17" s="339" t="str">
        <f>HYPERLINK("#'Körnermais'!A1", "Gehe zum Körnermais")</f>
        <v>Gehe zum Körnermais</v>
      </c>
    </row>
    <row r="18" spans="1:5">
      <c r="A18" s="5" t="s">
        <v>184</v>
      </c>
      <c r="B18" s="3">
        <v>1978</v>
      </c>
      <c r="C18" s="3"/>
      <c r="D18" s="9" t="s">
        <v>77</v>
      </c>
      <c r="E18" s="339" t="str">
        <f>HYPERLINK("#'Getreide insg. mit K.Mais'!A1", "Gehe zum Getreide insg. mit K.Mais")</f>
        <v>Gehe zum Getreide insg. mit K.Mais</v>
      </c>
    </row>
    <row r="19" spans="1:5">
      <c r="A19" s="2" t="s">
        <v>3</v>
      </c>
      <c r="B19" s="3">
        <v>1986</v>
      </c>
      <c r="C19" s="3"/>
      <c r="D19" s="9" t="s">
        <v>77</v>
      </c>
      <c r="E19" s="339" t="str">
        <f>HYPERLINK("#'Futtererbsen'!A1", "Gehe zu Futtererbsen")</f>
        <v>Gehe zu Futtererbsen</v>
      </c>
    </row>
    <row r="20" spans="1:5">
      <c r="A20" s="8" t="s">
        <v>4</v>
      </c>
      <c r="B20" s="3">
        <v>1978</v>
      </c>
      <c r="C20" s="3"/>
      <c r="D20" s="9" t="s">
        <v>77</v>
      </c>
      <c r="E20" s="339" t="str">
        <f>HYPERLINK("#'Ackerbohnen'!A1", "Gehe zu Ackerbohnen")</f>
        <v>Gehe zu Ackerbohnen</v>
      </c>
    </row>
    <row r="21" spans="1:5">
      <c r="A21" s="2" t="s">
        <v>5</v>
      </c>
      <c r="B21" s="6">
        <v>1978</v>
      </c>
      <c r="C21" s="3"/>
      <c r="D21" s="7" t="s">
        <v>77</v>
      </c>
      <c r="E21" s="339" t="str">
        <f>HYPERLINK("#'Winterraps'!A1", "Gehe zum Winterraps")</f>
        <v>Gehe zum Winterraps</v>
      </c>
    </row>
    <row r="22" spans="1:5">
      <c r="A22" s="2" t="s">
        <v>72</v>
      </c>
      <c r="B22" s="6">
        <v>1978</v>
      </c>
      <c r="C22" s="3">
        <v>2009</v>
      </c>
      <c r="D22" s="7" t="s">
        <v>77</v>
      </c>
      <c r="E22" s="339" t="str">
        <f>HYPERLINK("#'Frühkartoffeln'!A1", "Gehe zu Frühkartoffeln")</f>
        <v>Gehe zu Frühkartoffeln</v>
      </c>
    </row>
    <row r="23" spans="1:5">
      <c r="A23" s="5" t="s">
        <v>185</v>
      </c>
      <c r="B23" s="6">
        <v>1978</v>
      </c>
      <c r="C23" s="3">
        <v>2009</v>
      </c>
      <c r="D23" s="7" t="s">
        <v>77</v>
      </c>
      <c r="E23" s="339" t="str">
        <f>HYPERLINK("#'mittelfrühe bis späte Kartoffel'!A1", "Gehe zu mittelfrühe bis späte Kartoffel")</f>
        <v>Gehe zu mittelfrühe bis späte Kartoffel</v>
      </c>
    </row>
    <row r="24" spans="1:5">
      <c r="A24" s="5" t="s">
        <v>10</v>
      </c>
      <c r="B24" s="6">
        <v>1992</v>
      </c>
      <c r="C24" s="3">
        <v>2015</v>
      </c>
      <c r="D24" s="7" t="s">
        <v>77</v>
      </c>
      <c r="E24" s="339" t="str">
        <f>HYPERLINK("#'Industriekartoffeln'!A1", "Gehe zu Industriekartoffeln")</f>
        <v>Gehe zu Industriekartoffeln</v>
      </c>
    </row>
    <row r="25" spans="1:5">
      <c r="A25" s="2" t="s">
        <v>11</v>
      </c>
      <c r="B25" s="6">
        <v>1992</v>
      </c>
      <c r="C25" s="3">
        <v>2015</v>
      </c>
      <c r="D25" s="7" t="s">
        <v>77</v>
      </c>
      <c r="E25" s="339" t="str">
        <f>HYPERLINK("#'Speisekartoffeln'!A1", "Gehe zu Speisekartoffeln")</f>
        <v>Gehe zu Speisekartoffeln</v>
      </c>
    </row>
    <row r="26" spans="1:5">
      <c r="A26" s="5" t="s">
        <v>73</v>
      </c>
      <c r="B26" s="3">
        <v>1978</v>
      </c>
      <c r="C26" s="3"/>
      <c r="D26" s="7" t="s">
        <v>77</v>
      </c>
      <c r="E26" s="339" t="str">
        <f>HYPERLINK("#'Kartoffeln insgesamt'!A1", "Gehe zu Kartoffeln insgesamt")</f>
        <v>Gehe zu Kartoffeln insgesamt</v>
      </c>
    </row>
    <row r="27" spans="1:5">
      <c r="A27" s="2" t="s">
        <v>12</v>
      </c>
      <c r="B27" s="3">
        <v>1978</v>
      </c>
      <c r="C27" s="3"/>
      <c r="D27" s="7" t="s">
        <v>77</v>
      </c>
      <c r="E27" s="339" t="str">
        <f>HYPERLINK("#'Zuckerrüben'!A1", "Gehe zu Zuckerrüben")</f>
        <v>Gehe zu Zuckerrüben</v>
      </c>
    </row>
    <row r="28" spans="1:5">
      <c r="A28" s="2" t="s">
        <v>74</v>
      </c>
      <c r="B28" s="6">
        <v>1978</v>
      </c>
      <c r="C28" s="3"/>
      <c r="D28" s="7" t="s">
        <v>77</v>
      </c>
      <c r="E28" s="339" t="str">
        <f>HYPERLINK("#'Silomais (Frischmasse)'!A1", "Gehe zum Silomais (Frischmasse)")</f>
        <v>Gehe zum Silomais (Frischmasse)</v>
      </c>
    </row>
    <row r="29" spans="1:5">
      <c r="A29" s="5" t="s">
        <v>152</v>
      </c>
      <c r="B29" s="3">
        <v>1978</v>
      </c>
      <c r="C29" s="3">
        <v>2007</v>
      </c>
      <c r="D29" s="4" t="s">
        <v>77</v>
      </c>
      <c r="E29" s="339" t="str">
        <f>HYPERLINK("#'Klee, Kleegras (Heu)'!A1", "Gehe zum Klee, Kleegras (Heu)")</f>
        <v>Gehe zum Klee, Kleegras (Heu)</v>
      </c>
    </row>
    <row r="30" spans="1:5">
      <c r="A30" s="5" t="s">
        <v>121</v>
      </c>
      <c r="B30" s="3">
        <v>2008</v>
      </c>
      <c r="C30" s="3">
        <v>2009</v>
      </c>
      <c r="D30" s="4" t="s">
        <v>147</v>
      </c>
      <c r="E30" s="339" t="str">
        <f>HYPERLINK("#'Klee, Kleegras (Heu)'!A1", "Gehe zum Klee, Kleegras (Heu)")</f>
        <v>Gehe zum Klee, Kleegras (Heu)</v>
      </c>
    </row>
    <row r="31" spans="1:5">
      <c r="A31" s="5" t="s">
        <v>133</v>
      </c>
      <c r="B31" s="3">
        <v>2010</v>
      </c>
      <c r="C31" s="3"/>
      <c r="D31" s="4" t="s">
        <v>147</v>
      </c>
      <c r="E31" s="339" t="str">
        <f>HYPERLINK("#'Leguminosen GPS'!A1", "Gehe zu Leguminosen GPS")</f>
        <v>Gehe zu Leguminosen GPS</v>
      </c>
    </row>
    <row r="32" spans="1:5">
      <c r="A32" s="2" t="s">
        <v>155</v>
      </c>
      <c r="B32" s="3">
        <v>1978</v>
      </c>
      <c r="C32" s="3">
        <v>2007</v>
      </c>
      <c r="D32" s="4" t="s">
        <v>77</v>
      </c>
      <c r="E32" s="339" t="str">
        <f>HYPERLINK("#'Luzerne (Heu)'!A1", "Gehe zur Luzerne (Heu)")</f>
        <v>Gehe zur Luzerne (Heu)</v>
      </c>
    </row>
    <row r="33" spans="1:5">
      <c r="A33" s="2" t="s">
        <v>78</v>
      </c>
      <c r="B33" s="10">
        <v>2008</v>
      </c>
      <c r="C33" s="3">
        <v>2009</v>
      </c>
      <c r="D33" s="4" t="s">
        <v>147</v>
      </c>
      <c r="E33" s="339" t="str">
        <f>HYPERLINK("#'Luzerne (Heu)'!A1", "Gehe zur Luzerne (Heu)")</f>
        <v>Gehe zur Luzerne (Heu)</v>
      </c>
    </row>
    <row r="34" spans="1:5">
      <c r="A34" s="5" t="s">
        <v>75</v>
      </c>
      <c r="B34" s="3">
        <v>1978</v>
      </c>
      <c r="C34" s="3">
        <v>2007</v>
      </c>
      <c r="D34" s="4" t="s">
        <v>77</v>
      </c>
      <c r="E34" s="339" t="str">
        <f>HYPERLINK("#'Grasanbau auf Ackerland (Heu)'!A1", "Gehe zum Grasanbau auf Ackerland (Heu)")</f>
        <v>Gehe zum Grasanbau auf Ackerland (Heu)</v>
      </c>
    </row>
    <row r="35" spans="1:5">
      <c r="A35" s="5" t="s">
        <v>115</v>
      </c>
      <c r="B35" s="3">
        <v>2008</v>
      </c>
      <c r="C35" s="3">
        <v>2009</v>
      </c>
      <c r="D35" s="7" t="s">
        <v>147</v>
      </c>
      <c r="E35" s="339" t="str">
        <f>HYPERLINK("#'Grasanbau auf Ackerland (Heu)'!A1", "Gehe zum Grasanbau auf Ackerland (Heu)")</f>
        <v>Gehe zum Grasanbau auf Ackerland (Heu)</v>
      </c>
    </row>
    <row r="36" spans="1:5">
      <c r="A36" s="5" t="s">
        <v>142</v>
      </c>
      <c r="B36" s="3">
        <v>2010</v>
      </c>
      <c r="C36" s="3"/>
      <c r="D36" s="7" t="s">
        <v>147</v>
      </c>
      <c r="E36" s="339" t="str">
        <f>HYPERLINK("#'Grasanbau auf Ackerland (Heu)'!A1", "Gehe zum Grasanbau auf Ackerland (Heu)")</f>
        <v>Gehe zum Grasanbau auf Ackerland (Heu)</v>
      </c>
    </row>
    <row r="37" spans="1:5">
      <c r="A37" s="2" t="s">
        <v>153</v>
      </c>
      <c r="B37" s="3">
        <v>1978</v>
      </c>
      <c r="C37" s="3"/>
      <c r="D37" s="4" t="s">
        <v>77</v>
      </c>
      <c r="E37" s="339" t="str">
        <f>HYPERLINK("#'Wiesen (Heu)'!A1", "Gehe zu Wiesen (Heu)")</f>
        <v>Gehe zu Wiesen (Heu)</v>
      </c>
    </row>
    <row r="38" spans="1:5">
      <c r="A38" s="2" t="s">
        <v>7</v>
      </c>
      <c r="B38" s="6">
        <v>2008</v>
      </c>
      <c r="C38" s="3">
        <v>2009</v>
      </c>
      <c r="D38" s="7" t="s">
        <v>147</v>
      </c>
      <c r="E38" s="339" t="str">
        <f>HYPERLINK("#'Wiesen (Heu)'!A1", "Gehe zu Wiesen (Heu)")</f>
        <v>Gehe zu Wiesen (Heu)</v>
      </c>
    </row>
    <row r="39" spans="1:5">
      <c r="A39" s="2" t="s">
        <v>144</v>
      </c>
      <c r="B39" s="6">
        <v>2010</v>
      </c>
      <c r="C39" s="3">
        <v>2016</v>
      </c>
      <c r="D39" s="7" t="s">
        <v>147</v>
      </c>
      <c r="E39" s="339" t="str">
        <f>HYPERLINK("#'Wiesen (Heu)'!A1", "Gehe zu Wiesen (Heu)")</f>
        <v>Gehe zu Wiesen (Heu)</v>
      </c>
    </row>
    <row r="40" spans="1:5">
      <c r="A40" s="2" t="s">
        <v>154</v>
      </c>
      <c r="B40" s="3">
        <v>1978</v>
      </c>
      <c r="C40" s="3">
        <v>2007</v>
      </c>
      <c r="D40" s="4" t="s">
        <v>77</v>
      </c>
      <c r="E40" s="339" t="str">
        <f>HYPERLINK("#'Mähweiden (Heu)'!A1", "Gehe zu Mähweiden (Heu)")</f>
        <v>Gehe zu Mähweiden (Heu)</v>
      </c>
    </row>
    <row r="41" spans="1:5">
      <c r="A41" s="2" t="s">
        <v>8</v>
      </c>
      <c r="B41" s="3">
        <v>2008</v>
      </c>
      <c r="C41" s="3">
        <v>2009</v>
      </c>
      <c r="D41" s="9" t="s">
        <v>147</v>
      </c>
      <c r="E41" s="339" t="str">
        <f>HYPERLINK("#'Mähweiden (Heu)'!A1", "Gehe zu Mähweiden (Heu)")</f>
        <v>Gehe zu Mähweiden (Heu)</v>
      </c>
    </row>
    <row r="42" spans="1:5">
      <c r="A42" s="2" t="s">
        <v>186</v>
      </c>
      <c r="B42" s="3">
        <v>2010</v>
      </c>
      <c r="C42" s="3">
        <v>2016</v>
      </c>
      <c r="D42" s="9" t="s">
        <v>147</v>
      </c>
      <c r="E42" s="339" t="str">
        <f>HYPERLINK("#'Mähweiden (Heu)'!A1", "Gehe zu Mähweiden (Heu)")</f>
        <v>Gehe zu Mähweiden (Heu)</v>
      </c>
    </row>
    <row r="43" spans="1:5">
      <c r="A43" s="5" t="s">
        <v>62</v>
      </c>
      <c r="B43" s="3">
        <v>1978</v>
      </c>
      <c r="C43" s="3">
        <v>2006</v>
      </c>
      <c r="D43" s="4" t="s">
        <v>140</v>
      </c>
      <c r="E43" s="339" t="str">
        <f>HYPERLINK("#'Wintermenggetreide'!A1", "Gehe zum Wintermenggetreide")</f>
        <v>Gehe zum Wintermenggetreide</v>
      </c>
    </row>
    <row r="44" spans="1:5">
      <c r="A44" s="5" t="s">
        <v>6</v>
      </c>
      <c r="B44" s="6">
        <v>1978</v>
      </c>
      <c r="C44" s="3">
        <v>2009</v>
      </c>
      <c r="D44" s="7" t="s">
        <v>77</v>
      </c>
      <c r="E44" s="339" t="str">
        <f>HYPERLINK("#'Sommerraps'!A1", "Gehe zum Sommerraps")</f>
        <v>Gehe zum Sommerraps</v>
      </c>
    </row>
    <row r="45" spans="1:5">
      <c r="A45" s="5" t="s">
        <v>135</v>
      </c>
      <c r="B45" s="6">
        <v>2010</v>
      </c>
      <c r="C45" s="3">
        <v>2016</v>
      </c>
      <c r="D45" s="7" t="s">
        <v>77</v>
      </c>
      <c r="E45" s="339" t="str">
        <f>HYPERLINK("#'Sommerraps'!A1", "Gehe zum Sommerraps")</f>
        <v>Gehe zum Sommerraps</v>
      </c>
    </row>
    <row r="46" spans="1:5">
      <c r="A46" s="5" t="s">
        <v>13</v>
      </c>
      <c r="B46" s="3">
        <v>1978</v>
      </c>
      <c r="C46" s="9">
        <v>2006</v>
      </c>
      <c r="D46" s="7" t="s">
        <v>77</v>
      </c>
      <c r="E46" s="339" t="str">
        <f>HYPERLINK("#'Runkelrüben'!A1", "Gehe zu Runkelrüben")</f>
        <v>Gehe zu Runkelrüben</v>
      </c>
    </row>
    <row r="48" spans="1:5">
      <c r="A48" s="534" t="s">
        <v>149</v>
      </c>
      <c r="B48" s="534"/>
      <c r="C48" s="534"/>
      <c r="D48" s="534"/>
    </row>
    <row r="49" spans="1:4">
      <c r="A49" s="534" t="s">
        <v>148</v>
      </c>
      <c r="B49" s="534"/>
      <c r="C49" s="534"/>
      <c r="D49" s="534"/>
    </row>
    <row r="50" spans="1:4">
      <c r="A50" s="534" t="s">
        <v>150</v>
      </c>
      <c r="B50" s="534"/>
      <c r="C50" s="534"/>
      <c r="D50" s="534"/>
    </row>
    <row r="51" spans="1:4">
      <c r="A51" s="534" t="s">
        <v>151</v>
      </c>
      <c r="B51" s="534"/>
      <c r="C51" s="534"/>
      <c r="D51" s="534"/>
    </row>
    <row r="52" spans="1:4">
      <c r="A52" s="534" t="s">
        <v>187</v>
      </c>
      <c r="B52" s="534"/>
      <c r="C52" s="534"/>
      <c r="D52" s="534"/>
    </row>
  </sheetData>
  <mergeCells count="8">
    <mergeCell ref="A1:E1"/>
    <mergeCell ref="A2:D2"/>
    <mergeCell ref="A52:D52"/>
    <mergeCell ref="A51:D51"/>
    <mergeCell ref="A50:D50"/>
    <mergeCell ref="A49:D49"/>
    <mergeCell ref="A48:D48"/>
    <mergeCell ref="B3:C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GR85"/>
  <sheetViews>
    <sheetView zoomScaleNormal="100" workbookViewId="0">
      <pane ySplit="4" topLeftCell="A32" activePane="bottomLeft" state="frozen"/>
      <selection pane="bottomLeft"/>
    </sheetView>
  </sheetViews>
  <sheetFormatPr baseColWidth="10" defaultColWidth="11.42578125" defaultRowHeight="11.25"/>
  <cols>
    <col min="1" max="1" width="37" style="11" bestFit="1" customWidth="1"/>
    <col min="2" max="2" width="8.140625" style="11" customWidth="1"/>
    <col min="3" max="3" width="8.5703125" style="11" customWidth="1"/>
    <col min="4" max="4" width="7.7109375" style="11" customWidth="1"/>
    <col min="5" max="5" width="12.28515625" style="11" bestFit="1" customWidth="1"/>
    <col min="6" max="6" width="7.42578125" style="11" customWidth="1"/>
    <col min="7" max="7" width="7.85546875" style="11" customWidth="1"/>
    <col min="8" max="8" width="9.140625" style="11" customWidth="1"/>
    <col min="9" max="9" width="8.28515625" style="11" customWidth="1"/>
    <col min="10" max="10" width="12.140625" style="11" bestFit="1" customWidth="1"/>
    <col min="11" max="11" width="9.42578125" style="11" customWidth="1"/>
    <col min="12" max="12" width="7.5703125" style="11" customWidth="1"/>
    <col min="13" max="13" width="11.5703125" style="11" bestFit="1" customWidth="1"/>
    <col min="14" max="14" width="9.140625" style="11" customWidth="1"/>
    <col min="15" max="15" width="12.140625" style="11" bestFit="1" customWidth="1"/>
    <col min="16" max="16" width="10.85546875" style="11" customWidth="1"/>
    <col min="17" max="17" width="8" style="11" customWidth="1"/>
    <col min="18" max="18" width="10.140625" style="11" customWidth="1"/>
    <col min="19" max="19" width="8.7109375" style="11" customWidth="1"/>
    <col min="20" max="20" width="11.85546875" style="11" bestFit="1" customWidth="1"/>
    <col min="21" max="21" width="8" style="11" customWidth="1"/>
    <col min="22" max="22" width="7.7109375" style="11" customWidth="1"/>
    <col min="23" max="23" width="10" style="11" customWidth="1"/>
    <col min="24" max="24" width="8.28515625" style="11" customWidth="1"/>
    <col min="25" max="25" width="11.5703125" style="11" bestFit="1" customWidth="1"/>
    <col min="26" max="26" width="21.42578125" style="12" customWidth="1"/>
    <col min="27" max="27" width="9" style="11" customWidth="1"/>
    <col min="28" max="28" width="9.7109375" style="11" customWidth="1"/>
    <col min="29" max="29" width="8.42578125" style="11" customWidth="1"/>
    <col min="30" max="30" width="12.42578125" style="11" bestFit="1" customWidth="1"/>
    <col min="31" max="31" width="9" style="11" customWidth="1"/>
    <col min="32" max="32" width="7.85546875" style="11" customWidth="1"/>
    <col min="33" max="33" width="10.5703125" style="11" customWidth="1"/>
    <col min="34" max="34" width="7.42578125" style="11" customWidth="1"/>
    <col min="35" max="35" width="12.28515625" style="11" bestFit="1" customWidth="1"/>
    <col min="36" max="36" width="9.42578125" style="11" customWidth="1"/>
    <col min="37" max="37" width="8" style="11" customWidth="1"/>
    <col min="38" max="38" width="9.7109375" style="11" customWidth="1"/>
    <col min="39" max="39" width="8.85546875" style="11" customWidth="1"/>
    <col min="40" max="40" width="11.5703125" style="11" bestFit="1" customWidth="1"/>
    <col min="41" max="41" width="11.42578125" style="11"/>
    <col min="42" max="42" width="8.5703125" style="11" customWidth="1"/>
    <col min="43" max="43" width="9.7109375" style="11" customWidth="1"/>
    <col min="44" max="44" width="7.85546875" style="11" customWidth="1"/>
    <col min="45" max="45" width="12" style="11" bestFit="1" customWidth="1"/>
    <col min="46" max="46" width="11.42578125" style="11"/>
    <col min="47" max="47" width="8" style="11" customWidth="1"/>
    <col min="48" max="48" width="9.42578125" style="11" customWidth="1"/>
    <col min="49" max="49" width="7.42578125" style="11" customWidth="1"/>
    <col min="50" max="50" width="13.42578125" style="11" bestFit="1" customWidth="1"/>
    <col min="51" max="51" width="11.42578125" style="11"/>
    <col min="52" max="52" width="7.42578125" style="11" customWidth="1"/>
    <col min="53" max="53" width="9.7109375" style="11" customWidth="1"/>
    <col min="54" max="54" width="8" style="11" customWidth="1"/>
    <col min="55" max="55" width="12.28515625" style="11" bestFit="1" customWidth="1"/>
    <col min="56" max="56" width="11.42578125" style="11"/>
    <col min="57" max="57" width="7.7109375" style="11" customWidth="1"/>
    <col min="58" max="58" width="9.7109375" style="11" customWidth="1"/>
    <col min="59" max="59" width="8.5703125" style="11" customWidth="1"/>
    <col min="60" max="60" width="12.28515625" style="11" bestFit="1" customWidth="1"/>
    <col min="61" max="61" width="11.42578125" style="11"/>
    <col min="62" max="62" width="8.140625" style="11" customWidth="1"/>
    <col min="63" max="63" width="10.5703125" style="11" customWidth="1"/>
    <col min="64" max="64" width="8.28515625" style="11" customWidth="1"/>
    <col min="65" max="65" width="12.42578125" style="11" bestFit="1" customWidth="1"/>
    <col min="66" max="66" width="10.28515625" style="11" customWidth="1"/>
    <col min="67" max="67" width="8.140625" style="11" customWidth="1"/>
    <col min="68" max="68" width="9.7109375" style="11" customWidth="1"/>
    <col min="69" max="69" width="7.7109375" style="11" customWidth="1"/>
    <col min="70" max="70" width="11.5703125" style="11" bestFit="1" customWidth="1"/>
    <col min="71" max="71" width="11" style="11" customWidth="1"/>
    <col min="72" max="72" width="9.28515625" style="11" customWidth="1"/>
    <col min="73" max="73" width="10.28515625" style="11" customWidth="1"/>
    <col min="74" max="74" width="8.85546875" style="11" customWidth="1"/>
    <col min="75" max="75" width="11.5703125" style="11" bestFit="1" customWidth="1"/>
    <col min="76" max="76" width="10.28515625" style="11" customWidth="1"/>
    <col min="77" max="77" width="10" style="11" customWidth="1"/>
    <col min="78" max="78" width="9.140625" style="11" customWidth="1"/>
    <col min="79" max="79" width="8.5703125" style="11" customWidth="1"/>
    <col min="80" max="80" width="12.28515625" style="11" bestFit="1" customWidth="1"/>
    <col min="81" max="81" width="11.42578125" style="11"/>
    <col min="82" max="83" width="9.140625" style="11" customWidth="1"/>
    <col min="84" max="84" width="8.28515625" style="11" customWidth="1"/>
    <col min="85" max="85" width="12.42578125" style="11" bestFit="1" customWidth="1"/>
    <col min="86" max="86" width="11.42578125" style="11"/>
    <col min="87" max="87" width="8.85546875" style="11" customWidth="1"/>
    <col min="88" max="88" width="9.5703125" style="11" customWidth="1"/>
    <col min="89" max="89" width="8.140625" style="11" customWidth="1"/>
    <col min="90" max="90" width="11.5703125" style="11" bestFit="1" customWidth="1"/>
    <col min="91" max="91" width="11.42578125" style="11"/>
    <col min="92" max="92" width="8" style="11" customWidth="1"/>
    <col min="93" max="93" width="9.85546875" style="11" customWidth="1"/>
    <col min="94" max="94" width="7.140625" style="11" customWidth="1"/>
    <col min="95" max="95" width="11.5703125" style="11" bestFit="1" customWidth="1"/>
    <col min="96" max="96" width="11.42578125" style="11"/>
    <col min="97" max="97" width="9" style="11" customWidth="1"/>
    <col min="98" max="98" width="10.28515625" style="11" customWidth="1"/>
    <col min="99" max="99" width="8.7109375" style="11" customWidth="1"/>
    <col min="100" max="100" width="11.5703125" style="11" bestFit="1" customWidth="1"/>
    <col min="101" max="101" width="11.42578125" style="11"/>
    <col min="102" max="102" width="8.7109375" style="11" customWidth="1"/>
    <col min="103" max="103" width="10.28515625" style="11" customWidth="1"/>
    <col min="104" max="104" width="8.140625" style="11" customWidth="1"/>
    <col min="105" max="105" width="12.42578125" style="11" bestFit="1" customWidth="1"/>
    <col min="106" max="106" width="11.42578125" style="11"/>
    <col min="107" max="107" width="9.7109375" style="11" customWidth="1"/>
    <col min="108" max="108" width="10.140625" style="11" customWidth="1"/>
    <col min="109" max="109" width="8.42578125" style="11" customWidth="1"/>
    <col min="110" max="110" width="12.28515625" style="11" bestFit="1" customWidth="1"/>
    <col min="111" max="111" width="11" style="11" customWidth="1"/>
    <col min="112" max="112" width="8.28515625" style="11" customWidth="1"/>
    <col min="113" max="113" width="10.85546875" style="11" customWidth="1"/>
    <col min="114" max="114" width="7" style="11" customWidth="1"/>
    <col min="115" max="115" width="11.5703125" style="11" bestFit="1" customWidth="1"/>
    <col min="116" max="116" width="9.85546875" style="11" customWidth="1"/>
    <col min="117" max="117" width="9.28515625" style="11" customWidth="1"/>
    <col min="118" max="118" width="10.140625" style="11" customWidth="1"/>
    <col min="119" max="119" width="8.42578125" style="11" customWidth="1"/>
    <col min="120" max="120" width="11.5703125" style="11" bestFit="1" customWidth="1"/>
    <col min="121" max="121" width="16.85546875" style="11" customWidth="1"/>
    <col min="122" max="123" width="9.28515625" style="11" customWidth="1"/>
    <col min="124" max="124" width="8" style="11" customWidth="1"/>
    <col min="125" max="125" width="11.5703125" style="11" bestFit="1" customWidth="1"/>
    <col min="126" max="126" width="11.42578125" style="11"/>
    <col min="127" max="127" width="8.7109375" style="11" customWidth="1"/>
    <col min="128" max="128" width="10.42578125" style="11" customWidth="1"/>
    <col min="129" max="129" width="7.85546875" style="11" customWidth="1"/>
    <col min="130" max="130" width="11.5703125" style="11" bestFit="1" customWidth="1"/>
    <col min="131" max="131" width="11.42578125" style="11"/>
    <col min="132" max="132" width="9.5703125" style="11" customWidth="1"/>
    <col min="133" max="135" width="11.5703125" style="11" bestFit="1" customWidth="1"/>
    <col min="136" max="136" width="10.5703125" style="11" customWidth="1"/>
    <col min="137" max="137" width="9" style="11" customWidth="1"/>
    <col min="138" max="138" width="10.42578125" style="11" customWidth="1"/>
    <col min="139" max="139" width="7.85546875" style="11" customWidth="1"/>
    <col min="140" max="140" width="12.28515625" style="11" bestFit="1" customWidth="1"/>
    <col min="141" max="141" width="24.85546875" style="11" customWidth="1"/>
    <col min="142" max="142" width="7.7109375" style="11" customWidth="1"/>
    <col min="143" max="143" width="9.28515625" style="11" customWidth="1"/>
    <col min="144" max="144" width="8.5703125" style="11" customWidth="1"/>
    <col min="145" max="145" width="11.5703125" style="11" bestFit="1" customWidth="1"/>
    <col min="146" max="146" width="16.85546875" style="11" customWidth="1"/>
    <col min="147" max="147" width="8.42578125" style="11" customWidth="1"/>
    <col min="148" max="148" width="10.42578125" style="11" customWidth="1"/>
    <col min="149" max="149" width="8.7109375" style="11" customWidth="1"/>
    <col min="150" max="150" width="11.5703125" style="11" bestFit="1" customWidth="1"/>
    <col min="151" max="151" width="11.42578125" style="11"/>
    <col min="152" max="152" width="8.85546875" style="11" customWidth="1"/>
    <col min="153" max="153" width="9.85546875" style="11" customWidth="1"/>
    <col min="154" max="154" width="8.5703125" style="11" customWidth="1"/>
    <col min="155" max="155" width="11.5703125" style="11" bestFit="1" customWidth="1"/>
    <col min="156" max="156" width="11.42578125" style="11"/>
    <col min="157" max="157" width="9.140625" style="11" customWidth="1"/>
    <col min="158" max="158" width="10.42578125" style="11" customWidth="1"/>
    <col min="159" max="159" width="9" style="11" customWidth="1"/>
    <col min="160" max="160" width="12.28515625" style="11" bestFit="1" customWidth="1"/>
    <col min="161" max="161" width="10.140625" style="11" customWidth="1"/>
    <col min="162" max="162" width="9" style="11" customWidth="1"/>
    <col min="163" max="163" width="9.5703125" style="11" customWidth="1"/>
    <col min="164" max="164" width="7.5703125" style="11" customWidth="1"/>
    <col min="165" max="165" width="12.28515625" style="11" bestFit="1" customWidth="1"/>
    <col min="166" max="166" width="11.42578125" style="11"/>
    <col min="167" max="167" width="8" style="11" customWidth="1"/>
    <col min="168" max="168" width="9.28515625" style="11" customWidth="1"/>
    <col min="169" max="169" width="7.85546875" style="11" customWidth="1"/>
    <col min="170" max="170" width="12.140625" style="11" bestFit="1" customWidth="1"/>
    <col min="171" max="171" width="11.42578125" style="11"/>
    <col min="172" max="172" width="7.7109375" style="11" customWidth="1"/>
    <col min="173" max="173" width="10" style="11" customWidth="1"/>
    <col min="174" max="174" width="7.85546875" style="11" customWidth="1"/>
    <col min="175" max="175" width="12.140625" style="11" bestFit="1" customWidth="1"/>
    <col min="176" max="176" width="9.85546875" style="11" customWidth="1"/>
    <col min="177" max="177" width="8.42578125" style="11" customWidth="1"/>
    <col min="178" max="178" width="9.140625" style="11" customWidth="1"/>
    <col min="179" max="179" width="8.5703125" style="11" customWidth="1"/>
    <col min="180" max="180" width="12" style="11" bestFit="1" customWidth="1"/>
    <col min="181" max="181" width="9.7109375" style="11" customWidth="1"/>
    <col min="182" max="182" width="9.5703125" style="11" customWidth="1"/>
    <col min="183" max="184" width="11.42578125" style="11"/>
    <col min="185" max="185" width="9.28515625" style="11" customWidth="1"/>
    <col min="186" max="186" width="11.42578125" style="11"/>
    <col min="187" max="187" width="11.42578125" style="11" customWidth="1"/>
    <col min="188" max="188" width="8.7109375" style="11" customWidth="1"/>
    <col min="189" max="189" width="11.42578125" style="11"/>
    <col min="190" max="190" width="17.42578125" style="11" customWidth="1"/>
    <col min="191" max="191" width="7.85546875" style="11" customWidth="1"/>
    <col min="192" max="16384" width="11.42578125" style="11"/>
  </cols>
  <sheetData>
    <row r="1" spans="1:200" ht="14.25">
      <c r="A1" s="345" t="str">
        <f>HYPERLINK("#'Verzeichnis_der_Fruchtarten'!A1", "Gehe zum Verzeichnis_der_Fruchtarten")</f>
        <v>Gehe zum Verzeichnis_der_Fruchtarten</v>
      </c>
    </row>
    <row r="3" spans="1:200" s="242" customFormat="1" ht="12.75" customHeight="1">
      <c r="A3" s="535" t="s">
        <v>241</v>
      </c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535"/>
      <c r="O3" s="535"/>
      <c r="P3" s="535"/>
      <c r="Q3" s="535"/>
      <c r="R3" s="535"/>
      <c r="S3" s="535"/>
      <c r="T3" s="535"/>
      <c r="U3" s="535"/>
      <c r="V3" s="535"/>
      <c r="W3" s="535"/>
      <c r="X3" s="535"/>
      <c r="Y3" s="535"/>
      <c r="Z3" s="535" t="s">
        <v>80</v>
      </c>
      <c r="AA3" s="535"/>
      <c r="AB3" s="535"/>
      <c r="AC3" s="535"/>
      <c r="AD3" s="535"/>
      <c r="AE3" s="535"/>
      <c r="AF3" s="535"/>
      <c r="AG3" s="535"/>
      <c r="AH3" s="535"/>
      <c r="AI3" s="535"/>
      <c r="AJ3" s="535"/>
      <c r="AK3" s="535"/>
      <c r="AL3" s="535"/>
      <c r="AM3" s="535"/>
      <c r="AN3" s="535"/>
      <c r="AO3" s="535"/>
      <c r="AP3" s="535"/>
      <c r="AQ3" s="535"/>
      <c r="AR3" s="535"/>
      <c r="AS3" s="535"/>
      <c r="AT3" s="535"/>
      <c r="AU3" s="535"/>
      <c r="AV3" s="535"/>
      <c r="AW3" s="535"/>
      <c r="AX3" s="535"/>
      <c r="AY3" s="535" t="s">
        <v>80</v>
      </c>
      <c r="AZ3" s="535"/>
      <c r="BA3" s="535"/>
      <c r="BB3" s="535"/>
      <c r="BC3" s="535"/>
      <c r="BD3" s="535"/>
      <c r="BE3" s="535"/>
      <c r="BF3" s="535"/>
      <c r="BG3" s="535"/>
      <c r="BH3" s="535"/>
      <c r="BI3" s="535"/>
      <c r="BJ3" s="535"/>
      <c r="BK3" s="535"/>
      <c r="BL3" s="535"/>
      <c r="BM3" s="535"/>
      <c r="BN3" s="535"/>
      <c r="BO3" s="535"/>
      <c r="BP3" s="535"/>
      <c r="BQ3" s="535"/>
      <c r="BR3" s="535"/>
      <c r="BS3" s="535"/>
      <c r="BT3" s="535"/>
      <c r="BU3" s="535"/>
      <c r="BV3" s="535"/>
      <c r="BW3" s="535"/>
      <c r="BX3" s="535" t="s">
        <v>80</v>
      </c>
      <c r="BY3" s="535"/>
      <c r="BZ3" s="535"/>
      <c r="CA3" s="535"/>
      <c r="CB3" s="535"/>
      <c r="CC3" s="535"/>
      <c r="CD3" s="535"/>
      <c r="CE3" s="535"/>
      <c r="CF3" s="535"/>
      <c r="CG3" s="535"/>
      <c r="CH3" s="535"/>
      <c r="CI3" s="535"/>
      <c r="CJ3" s="535"/>
      <c r="CK3" s="535"/>
      <c r="CL3" s="535"/>
      <c r="CM3" s="535"/>
      <c r="CN3" s="535"/>
      <c r="CO3" s="535"/>
      <c r="CP3" s="535"/>
      <c r="CQ3" s="535"/>
      <c r="CR3" s="535"/>
      <c r="CS3" s="535"/>
      <c r="CT3" s="535"/>
      <c r="CU3" s="535"/>
      <c r="CV3" s="535"/>
      <c r="CW3" s="535" t="s">
        <v>80</v>
      </c>
      <c r="CX3" s="535"/>
      <c r="CY3" s="535"/>
      <c r="CZ3" s="535"/>
      <c r="DA3" s="535"/>
      <c r="DB3" s="535"/>
      <c r="DC3" s="535"/>
      <c r="DD3" s="535"/>
      <c r="DE3" s="535"/>
      <c r="DF3" s="535"/>
      <c r="DG3" s="535"/>
      <c r="DH3" s="535"/>
      <c r="DI3" s="535"/>
      <c r="DJ3" s="535"/>
      <c r="DK3" s="535"/>
      <c r="DL3" s="535"/>
      <c r="DM3" s="535"/>
      <c r="DN3" s="535"/>
      <c r="DO3" s="535"/>
      <c r="DP3" s="535"/>
      <c r="DQ3" s="535"/>
      <c r="DR3" s="535"/>
      <c r="DS3" s="535"/>
      <c r="DT3" s="535"/>
      <c r="DU3" s="535"/>
      <c r="DV3" s="535" t="s">
        <v>80</v>
      </c>
      <c r="DW3" s="535"/>
      <c r="DX3" s="535"/>
      <c r="DY3" s="535"/>
      <c r="DZ3" s="535"/>
      <c r="EA3" s="535"/>
      <c r="EB3" s="535"/>
      <c r="EC3" s="535"/>
      <c r="ED3" s="535"/>
      <c r="EE3" s="535"/>
      <c r="EF3" s="535"/>
      <c r="EG3" s="535"/>
      <c r="EH3" s="535"/>
      <c r="EI3" s="535"/>
      <c r="EJ3" s="535"/>
      <c r="EK3" s="535"/>
      <c r="EL3" s="535"/>
      <c r="EM3" s="535"/>
      <c r="EN3" s="535"/>
      <c r="EO3" s="535"/>
      <c r="EP3" s="535"/>
      <c r="EQ3" s="535"/>
      <c r="ER3" s="535"/>
      <c r="ES3" s="535"/>
      <c r="ET3" s="535"/>
      <c r="EU3" s="535" t="s">
        <v>80</v>
      </c>
      <c r="EV3" s="535"/>
      <c r="EW3" s="535"/>
      <c r="EX3" s="535"/>
      <c r="EY3" s="535"/>
      <c r="EZ3" s="535"/>
      <c r="FA3" s="535"/>
      <c r="FB3" s="535"/>
      <c r="FC3" s="535"/>
      <c r="FD3" s="535"/>
      <c r="FE3" s="535"/>
      <c r="FF3" s="535"/>
      <c r="FG3" s="535"/>
      <c r="FH3" s="535"/>
      <c r="FI3" s="535"/>
      <c r="FJ3" s="535"/>
      <c r="FK3" s="535"/>
      <c r="FL3" s="535"/>
      <c r="FM3" s="535"/>
      <c r="FN3" s="535"/>
      <c r="FO3" s="535"/>
      <c r="FP3" s="535"/>
      <c r="FQ3" s="535"/>
      <c r="FR3" s="535"/>
      <c r="FS3" s="535"/>
      <c r="FT3" s="535" t="s">
        <v>80</v>
      </c>
      <c r="FU3" s="535"/>
      <c r="FV3" s="535"/>
      <c r="FW3" s="535"/>
      <c r="FX3" s="535"/>
      <c r="FY3" s="535"/>
      <c r="FZ3" s="535"/>
      <c r="GA3" s="535"/>
      <c r="GB3" s="535"/>
      <c r="GC3" s="535"/>
      <c r="GD3" s="535"/>
      <c r="GE3" s="535"/>
      <c r="GF3" s="535"/>
      <c r="GG3" s="535"/>
      <c r="GH3" s="535"/>
      <c r="GI3" s="535"/>
      <c r="GJ3" s="535"/>
      <c r="GK3" s="245"/>
      <c r="GL3" s="245"/>
      <c r="GM3" s="245"/>
      <c r="GN3" s="245"/>
      <c r="GO3" s="245"/>
      <c r="GP3" s="245"/>
      <c r="GQ3" s="245"/>
      <c r="GR3" s="245"/>
    </row>
    <row r="4" spans="1:200" s="243" customFormat="1" ht="33" customHeight="1">
      <c r="A4" s="263" t="s">
        <v>81</v>
      </c>
      <c r="B4" s="263" t="s">
        <v>82</v>
      </c>
      <c r="C4" s="264" t="s">
        <v>83</v>
      </c>
      <c r="D4" s="265" t="s">
        <v>84</v>
      </c>
      <c r="E4" s="264" t="s">
        <v>188</v>
      </c>
      <c r="F4" s="263" t="s">
        <v>81</v>
      </c>
      <c r="G4" s="263" t="s">
        <v>82</v>
      </c>
      <c r="H4" s="264" t="s">
        <v>83</v>
      </c>
      <c r="I4" s="265" t="s">
        <v>84</v>
      </c>
      <c r="J4" s="264" t="s">
        <v>188</v>
      </c>
      <c r="K4" s="263" t="s">
        <v>81</v>
      </c>
      <c r="L4" s="263" t="s">
        <v>82</v>
      </c>
      <c r="M4" s="264" t="s">
        <v>83</v>
      </c>
      <c r="N4" s="265" t="s">
        <v>84</v>
      </c>
      <c r="O4" s="264" t="s">
        <v>188</v>
      </c>
      <c r="P4" s="263" t="s">
        <v>81</v>
      </c>
      <c r="Q4" s="263" t="s">
        <v>82</v>
      </c>
      <c r="R4" s="264" t="s">
        <v>83</v>
      </c>
      <c r="S4" s="265" t="s">
        <v>84</v>
      </c>
      <c r="T4" s="264" t="s">
        <v>188</v>
      </c>
      <c r="U4" s="263" t="s">
        <v>81</v>
      </c>
      <c r="V4" s="263" t="s">
        <v>82</v>
      </c>
      <c r="W4" s="264" t="s">
        <v>83</v>
      </c>
      <c r="X4" s="265" t="s">
        <v>84</v>
      </c>
      <c r="Y4" s="264" t="s">
        <v>188</v>
      </c>
      <c r="Z4" s="266" t="s">
        <v>81</v>
      </c>
      <c r="AA4" s="263" t="s">
        <v>82</v>
      </c>
      <c r="AB4" s="264" t="s">
        <v>83</v>
      </c>
      <c r="AC4" s="265" t="s">
        <v>84</v>
      </c>
      <c r="AD4" s="264" t="s">
        <v>188</v>
      </c>
      <c r="AE4" s="263" t="s">
        <v>81</v>
      </c>
      <c r="AF4" s="263" t="s">
        <v>82</v>
      </c>
      <c r="AG4" s="264" t="s">
        <v>83</v>
      </c>
      <c r="AH4" s="265" t="s">
        <v>84</v>
      </c>
      <c r="AI4" s="264" t="s">
        <v>188</v>
      </c>
      <c r="AJ4" s="263" t="s">
        <v>81</v>
      </c>
      <c r="AK4" s="263" t="s">
        <v>82</v>
      </c>
      <c r="AL4" s="264" t="s">
        <v>83</v>
      </c>
      <c r="AM4" s="265" t="s">
        <v>84</v>
      </c>
      <c r="AN4" s="264" t="s">
        <v>188</v>
      </c>
      <c r="AO4" s="263" t="s">
        <v>81</v>
      </c>
      <c r="AP4" s="263" t="s">
        <v>82</v>
      </c>
      <c r="AQ4" s="264" t="s">
        <v>83</v>
      </c>
      <c r="AR4" s="265" t="s">
        <v>84</v>
      </c>
      <c r="AS4" s="264" t="s">
        <v>188</v>
      </c>
      <c r="AT4" s="263" t="s">
        <v>81</v>
      </c>
      <c r="AU4" s="263" t="s">
        <v>82</v>
      </c>
      <c r="AV4" s="264" t="s">
        <v>83</v>
      </c>
      <c r="AW4" s="265" t="s">
        <v>84</v>
      </c>
      <c r="AX4" s="264" t="s">
        <v>188</v>
      </c>
      <c r="AY4" s="263" t="s">
        <v>81</v>
      </c>
      <c r="AZ4" s="263" t="s">
        <v>82</v>
      </c>
      <c r="BA4" s="264" t="s">
        <v>83</v>
      </c>
      <c r="BB4" s="265" t="s">
        <v>84</v>
      </c>
      <c r="BC4" s="264" t="s">
        <v>188</v>
      </c>
      <c r="BD4" s="263" t="s">
        <v>81</v>
      </c>
      <c r="BE4" s="263" t="s">
        <v>82</v>
      </c>
      <c r="BF4" s="264" t="s">
        <v>83</v>
      </c>
      <c r="BG4" s="265" t="s">
        <v>84</v>
      </c>
      <c r="BH4" s="264" t="s">
        <v>188</v>
      </c>
      <c r="BI4" s="263" t="s">
        <v>81</v>
      </c>
      <c r="BJ4" s="263" t="s">
        <v>82</v>
      </c>
      <c r="BK4" s="264" t="s">
        <v>83</v>
      </c>
      <c r="BL4" s="265" t="s">
        <v>84</v>
      </c>
      <c r="BM4" s="264" t="s">
        <v>188</v>
      </c>
      <c r="BN4" s="263" t="s">
        <v>81</v>
      </c>
      <c r="BO4" s="263" t="s">
        <v>82</v>
      </c>
      <c r="BP4" s="264" t="s">
        <v>83</v>
      </c>
      <c r="BQ4" s="265" t="s">
        <v>84</v>
      </c>
      <c r="BR4" s="264" t="s">
        <v>188</v>
      </c>
      <c r="BS4" s="263" t="s">
        <v>81</v>
      </c>
      <c r="BT4" s="263" t="s">
        <v>82</v>
      </c>
      <c r="BU4" s="264" t="s">
        <v>83</v>
      </c>
      <c r="BV4" s="265" t="s">
        <v>84</v>
      </c>
      <c r="BW4" s="264" t="s">
        <v>188</v>
      </c>
      <c r="BX4" s="263" t="s">
        <v>81</v>
      </c>
      <c r="BY4" s="263" t="s">
        <v>82</v>
      </c>
      <c r="BZ4" s="264" t="s">
        <v>83</v>
      </c>
      <c r="CA4" s="265" t="s">
        <v>84</v>
      </c>
      <c r="CB4" s="264" t="s">
        <v>188</v>
      </c>
      <c r="CC4" s="263" t="s">
        <v>81</v>
      </c>
      <c r="CD4" s="263" t="s">
        <v>82</v>
      </c>
      <c r="CE4" s="264" t="s">
        <v>83</v>
      </c>
      <c r="CF4" s="265" t="s">
        <v>84</v>
      </c>
      <c r="CG4" s="264" t="s">
        <v>188</v>
      </c>
      <c r="CH4" s="263" t="s">
        <v>81</v>
      </c>
      <c r="CI4" s="263" t="s">
        <v>82</v>
      </c>
      <c r="CJ4" s="264" t="s">
        <v>83</v>
      </c>
      <c r="CK4" s="265" t="s">
        <v>84</v>
      </c>
      <c r="CL4" s="264" t="s">
        <v>188</v>
      </c>
      <c r="CM4" s="263" t="s">
        <v>81</v>
      </c>
      <c r="CN4" s="263" t="s">
        <v>82</v>
      </c>
      <c r="CO4" s="264" t="s">
        <v>83</v>
      </c>
      <c r="CP4" s="265" t="s">
        <v>84</v>
      </c>
      <c r="CQ4" s="264" t="s">
        <v>188</v>
      </c>
      <c r="CR4" s="263" t="s">
        <v>81</v>
      </c>
      <c r="CS4" s="263" t="s">
        <v>82</v>
      </c>
      <c r="CT4" s="264" t="s">
        <v>83</v>
      </c>
      <c r="CU4" s="265" t="s">
        <v>84</v>
      </c>
      <c r="CV4" s="264" t="s">
        <v>188</v>
      </c>
      <c r="CW4" s="263" t="s">
        <v>81</v>
      </c>
      <c r="CX4" s="263" t="s">
        <v>82</v>
      </c>
      <c r="CY4" s="264" t="s">
        <v>83</v>
      </c>
      <c r="CZ4" s="265" t="s">
        <v>84</v>
      </c>
      <c r="DA4" s="264" t="s">
        <v>188</v>
      </c>
      <c r="DB4" s="263" t="s">
        <v>81</v>
      </c>
      <c r="DC4" s="263" t="s">
        <v>82</v>
      </c>
      <c r="DD4" s="264" t="s">
        <v>83</v>
      </c>
      <c r="DE4" s="265" t="s">
        <v>84</v>
      </c>
      <c r="DF4" s="264" t="s">
        <v>188</v>
      </c>
      <c r="DG4" s="263" t="s">
        <v>81</v>
      </c>
      <c r="DH4" s="263" t="s">
        <v>82</v>
      </c>
      <c r="DI4" s="264" t="s">
        <v>83</v>
      </c>
      <c r="DJ4" s="265" t="s">
        <v>84</v>
      </c>
      <c r="DK4" s="264" t="s">
        <v>188</v>
      </c>
      <c r="DL4" s="263" t="s">
        <v>81</v>
      </c>
      <c r="DM4" s="263" t="s">
        <v>82</v>
      </c>
      <c r="DN4" s="264" t="s">
        <v>83</v>
      </c>
      <c r="DO4" s="265" t="s">
        <v>84</v>
      </c>
      <c r="DP4" s="264" t="s">
        <v>188</v>
      </c>
      <c r="DQ4" s="263" t="s">
        <v>81</v>
      </c>
      <c r="DR4" s="263" t="s">
        <v>82</v>
      </c>
      <c r="DS4" s="264" t="s">
        <v>83</v>
      </c>
      <c r="DT4" s="265" t="s">
        <v>84</v>
      </c>
      <c r="DU4" s="264" t="s">
        <v>188</v>
      </c>
      <c r="DV4" s="263" t="s">
        <v>81</v>
      </c>
      <c r="DW4" s="263" t="s">
        <v>82</v>
      </c>
      <c r="DX4" s="264" t="s">
        <v>83</v>
      </c>
      <c r="DY4" s="265" t="s">
        <v>84</v>
      </c>
      <c r="DZ4" s="264" t="s">
        <v>188</v>
      </c>
      <c r="EA4" s="263" t="s">
        <v>81</v>
      </c>
      <c r="EB4" s="263" t="s">
        <v>82</v>
      </c>
      <c r="EC4" s="264" t="s">
        <v>83</v>
      </c>
      <c r="ED4" s="265" t="s">
        <v>84</v>
      </c>
      <c r="EE4" s="264" t="s">
        <v>188</v>
      </c>
      <c r="EF4" s="263" t="s">
        <v>81</v>
      </c>
      <c r="EG4" s="263" t="s">
        <v>82</v>
      </c>
      <c r="EH4" s="264" t="s">
        <v>83</v>
      </c>
      <c r="EI4" s="265" t="s">
        <v>84</v>
      </c>
      <c r="EJ4" s="264" t="s">
        <v>188</v>
      </c>
      <c r="EK4" s="263" t="s">
        <v>81</v>
      </c>
      <c r="EL4" s="263" t="s">
        <v>82</v>
      </c>
      <c r="EM4" s="264" t="s">
        <v>83</v>
      </c>
      <c r="EN4" s="265" t="s">
        <v>84</v>
      </c>
      <c r="EO4" s="264" t="s">
        <v>188</v>
      </c>
      <c r="EP4" s="263" t="s">
        <v>81</v>
      </c>
      <c r="EQ4" s="263" t="s">
        <v>82</v>
      </c>
      <c r="ER4" s="264" t="s">
        <v>83</v>
      </c>
      <c r="ES4" s="265" t="s">
        <v>84</v>
      </c>
      <c r="ET4" s="264" t="s">
        <v>188</v>
      </c>
      <c r="EU4" s="263" t="s">
        <v>81</v>
      </c>
      <c r="EV4" s="263" t="s">
        <v>82</v>
      </c>
      <c r="EW4" s="264" t="s">
        <v>83</v>
      </c>
      <c r="EX4" s="265" t="s">
        <v>84</v>
      </c>
      <c r="EY4" s="264" t="s">
        <v>188</v>
      </c>
      <c r="EZ4" s="263" t="s">
        <v>81</v>
      </c>
      <c r="FA4" s="263" t="s">
        <v>82</v>
      </c>
      <c r="FB4" s="264" t="s">
        <v>83</v>
      </c>
      <c r="FC4" s="265" t="s">
        <v>84</v>
      </c>
      <c r="FD4" s="264" t="s">
        <v>188</v>
      </c>
      <c r="FE4" s="263" t="s">
        <v>81</v>
      </c>
      <c r="FF4" s="263" t="s">
        <v>82</v>
      </c>
      <c r="FG4" s="264" t="s">
        <v>83</v>
      </c>
      <c r="FH4" s="265" t="s">
        <v>84</v>
      </c>
      <c r="FI4" s="264" t="s">
        <v>188</v>
      </c>
      <c r="FJ4" s="263" t="s">
        <v>81</v>
      </c>
      <c r="FK4" s="263" t="s">
        <v>82</v>
      </c>
      <c r="FL4" s="264" t="s">
        <v>83</v>
      </c>
      <c r="FM4" s="265" t="s">
        <v>84</v>
      </c>
      <c r="FN4" s="264" t="s">
        <v>188</v>
      </c>
      <c r="FO4" s="263" t="s">
        <v>81</v>
      </c>
      <c r="FP4" s="263" t="s">
        <v>82</v>
      </c>
      <c r="FQ4" s="264" t="s">
        <v>83</v>
      </c>
      <c r="FR4" s="265" t="s">
        <v>84</v>
      </c>
      <c r="FS4" s="264" t="s">
        <v>188</v>
      </c>
      <c r="FT4" s="263" t="s">
        <v>81</v>
      </c>
      <c r="FU4" s="263" t="s">
        <v>82</v>
      </c>
      <c r="FV4" s="264" t="s">
        <v>83</v>
      </c>
      <c r="FW4" s="265" t="s">
        <v>84</v>
      </c>
      <c r="FX4" s="264" t="s">
        <v>188</v>
      </c>
      <c r="FY4" s="239" t="s">
        <v>166</v>
      </c>
      <c r="FZ4" s="239" t="s">
        <v>82</v>
      </c>
      <c r="GA4" s="267" t="s">
        <v>168</v>
      </c>
      <c r="GB4" s="268" t="s">
        <v>190</v>
      </c>
      <c r="GC4" s="239" t="s">
        <v>82</v>
      </c>
      <c r="GD4" s="267" t="s">
        <v>168</v>
      </c>
      <c r="GE4" s="268" t="s">
        <v>170</v>
      </c>
      <c r="GF4" s="239" t="s">
        <v>82</v>
      </c>
      <c r="GG4" s="269" t="s">
        <v>168</v>
      </c>
      <c r="GH4" s="268" t="s">
        <v>203</v>
      </c>
      <c r="GI4" s="239" t="s">
        <v>82</v>
      </c>
      <c r="GJ4" s="267" t="s">
        <v>168</v>
      </c>
    </row>
    <row r="5" spans="1:200" s="242" customFormat="1">
      <c r="A5" s="341" t="s">
        <v>60</v>
      </c>
      <c r="B5" s="13">
        <v>1948</v>
      </c>
      <c r="C5" s="14">
        <v>70687</v>
      </c>
      <c r="D5" s="15">
        <v>22.7</v>
      </c>
      <c r="E5" s="16">
        <v>160498</v>
      </c>
      <c r="F5" s="17" t="s">
        <v>0</v>
      </c>
      <c r="G5" s="18">
        <v>1948</v>
      </c>
      <c r="H5" s="16">
        <v>390402</v>
      </c>
      <c r="I5" s="15">
        <v>14.7</v>
      </c>
      <c r="J5" s="16">
        <v>575754</v>
      </c>
      <c r="K5" s="17" t="s">
        <v>63</v>
      </c>
      <c r="L5" s="18">
        <v>1948</v>
      </c>
      <c r="M5" s="16">
        <v>21589</v>
      </c>
      <c r="N5" s="15">
        <v>21.9</v>
      </c>
      <c r="O5" s="16">
        <v>47286</v>
      </c>
      <c r="P5" s="249" t="s">
        <v>64</v>
      </c>
      <c r="Q5" s="18">
        <v>1948</v>
      </c>
      <c r="R5" s="247">
        <v>8054</v>
      </c>
      <c r="S5" s="248">
        <v>15.9</v>
      </c>
      <c r="T5" s="247">
        <v>12784</v>
      </c>
      <c r="U5" s="249" t="s">
        <v>2</v>
      </c>
      <c r="V5" s="18">
        <v>1948</v>
      </c>
      <c r="W5" s="247">
        <v>216282</v>
      </c>
      <c r="X5" s="248">
        <v>15.2</v>
      </c>
      <c r="Y5" s="247">
        <v>328055</v>
      </c>
      <c r="Z5" s="251" t="s">
        <v>189</v>
      </c>
      <c r="AA5" s="18">
        <v>1948</v>
      </c>
      <c r="AB5" s="247">
        <v>782129</v>
      </c>
      <c r="AC5" s="248">
        <v>15.9</v>
      </c>
      <c r="AD5" s="247">
        <v>1246285</v>
      </c>
      <c r="AE5" s="249" t="s">
        <v>12</v>
      </c>
      <c r="AF5" s="246">
        <v>1948</v>
      </c>
      <c r="AG5" s="247">
        <v>71803</v>
      </c>
      <c r="AH5" s="248">
        <v>295.60000000000002</v>
      </c>
      <c r="AI5" s="247">
        <v>2122240</v>
      </c>
      <c r="AJ5" s="249" t="s">
        <v>5</v>
      </c>
      <c r="AK5" s="18">
        <v>1948</v>
      </c>
      <c r="AL5" s="247">
        <v>10952</v>
      </c>
      <c r="AM5" s="248">
        <v>11.3</v>
      </c>
      <c r="AN5" s="247">
        <v>12394</v>
      </c>
      <c r="AO5" s="249" t="s">
        <v>111</v>
      </c>
      <c r="AP5" s="18">
        <v>1948</v>
      </c>
      <c r="AQ5" s="247">
        <v>848</v>
      </c>
      <c r="AR5" s="248">
        <v>18.7</v>
      </c>
      <c r="AS5" s="247">
        <v>1588</v>
      </c>
      <c r="AT5" s="249" t="s">
        <v>79</v>
      </c>
      <c r="AU5" s="18">
        <v>1948</v>
      </c>
      <c r="AV5" s="247">
        <v>388</v>
      </c>
      <c r="AW5" s="248">
        <v>198.1</v>
      </c>
      <c r="AX5" s="247">
        <v>7687</v>
      </c>
      <c r="AY5" s="249" t="s">
        <v>185</v>
      </c>
      <c r="AZ5" s="18">
        <v>1948</v>
      </c>
      <c r="BA5" s="247">
        <v>249154</v>
      </c>
      <c r="BB5" s="248">
        <v>181.8</v>
      </c>
      <c r="BC5" s="247">
        <v>4530057</v>
      </c>
      <c r="BD5" s="249" t="s">
        <v>112</v>
      </c>
      <c r="BE5" s="18">
        <v>1948</v>
      </c>
      <c r="BF5" s="247">
        <v>283786</v>
      </c>
      <c r="BG5" s="248">
        <v>177.6</v>
      </c>
      <c r="BH5" s="247">
        <v>5040207</v>
      </c>
      <c r="BI5" s="249" t="s">
        <v>164</v>
      </c>
      <c r="BJ5" s="18">
        <v>1948</v>
      </c>
      <c r="BK5" s="247">
        <v>782977</v>
      </c>
      <c r="BL5" s="248">
        <v>15.9</v>
      </c>
      <c r="BM5" s="247">
        <v>1247873</v>
      </c>
      <c r="BN5" s="252"/>
      <c r="BO5" s="253"/>
      <c r="BP5" s="254"/>
      <c r="BQ5" s="255"/>
      <c r="BR5" s="254"/>
      <c r="BS5" s="256" t="s">
        <v>61</v>
      </c>
      <c r="BT5" s="18">
        <v>1948</v>
      </c>
      <c r="BU5" s="247">
        <v>13510</v>
      </c>
      <c r="BV5" s="248">
        <v>20.2</v>
      </c>
      <c r="BW5" s="247">
        <v>27282</v>
      </c>
      <c r="BX5" s="256" t="s">
        <v>162</v>
      </c>
      <c r="BY5" s="18">
        <v>1948</v>
      </c>
      <c r="BZ5" s="247">
        <v>84197</v>
      </c>
      <c r="CA5" s="248">
        <v>22.3</v>
      </c>
      <c r="CB5" s="247">
        <v>187780</v>
      </c>
      <c r="CC5" s="249" t="s">
        <v>85</v>
      </c>
      <c r="CD5" s="18">
        <v>1948</v>
      </c>
      <c r="CE5" s="247">
        <v>29643</v>
      </c>
      <c r="CF5" s="248">
        <v>20.3</v>
      </c>
      <c r="CG5" s="247">
        <v>60070</v>
      </c>
      <c r="CH5" s="249" t="s">
        <v>86</v>
      </c>
      <c r="CI5" s="18">
        <v>1948</v>
      </c>
      <c r="CJ5" s="247">
        <v>3229</v>
      </c>
      <c r="CK5" s="248">
        <v>16.8</v>
      </c>
      <c r="CL5" s="247">
        <v>5430</v>
      </c>
      <c r="CM5" s="249" t="s">
        <v>87</v>
      </c>
      <c r="CN5" s="18">
        <v>1948</v>
      </c>
      <c r="CO5" s="247">
        <v>58376</v>
      </c>
      <c r="CP5" s="248">
        <v>15.3</v>
      </c>
      <c r="CQ5" s="247">
        <v>89196</v>
      </c>
      <c r="CR5" s="249" t="s">
        <v>88</v>
      </c>
      <c r="CS5" s="18">
        <v>1948</v>
      </c>
      <c r="CT5" s="247">
        <v>61605</v>
      </c>
      <c r="CU5" s="248">
        <v>15.4</v>
      </c>
      <c r="CV5" s="247">
        <v>94626</v>
      </c>
      <c r="CW5" s="249" t="s">
        <v>89</v>
      </c>
      <c r="CX5" s="18">
        <v>1948</v>
      </c>
      <c r="CY5" s="247">
        <v>477828</v>
      </c>
      <c r="CZ5" s="248">
        <v>16.100000000000001</v>
      </c>
      <c r="DA5" s="247">
        <v>768964</v>
      </c>
      <c r="DB5" s="249" t="s">
        <v>90</v>
      </c>
      <c r="DC5" s="18">
        <v>1948</v>
      </c>
      <c r="DD5" s="247">
        <v>304301</v>
      </c>
      <c r="DE5" s="248">
        <v>15.7</v>
      </c>
      <c r="DF5" s="247">
        <v>477321</v>
      </c>
      <c r="DG5" s="249" t="s">
        <v>4</v>
      </c>
      <c r="DH5" s="18">
        <v>1948</v>
      </c>
      <c r="DI5" s="247">
        <v>11706</v>
      </c>
      <c r="DJ5" s="248">
        <v>15.4</v>
      </c>
      <c r="DK5" s="247">
        <v>18072</v>
      </c>
      <c r="DL5" s="249" t="s">
        <v>3</v>
      </c>
      <c r="DM5" s="18">
        <v>1948</v>
      </c>
      <c r="DN5" s="247"/>
      <c r="DO5" s="248"/>
      <c r="DP5" s="247"/>
      <c r="DQ5" s="249" t="s">
        <v>6</v>
      </c>
      <c r="DR5" s="18">
        <v>1948</v>
      </c>
      <c r="DS5" s="247">
        <v>3851</v>
      </c>
      <c r="DT5" s="248">
        <v>9.5</v>
      </c>
      <c r="DU5" s="247">
        <v>3662</v>
      </c>
      <c r="DV5" s="257" t="s">
        <v>91</v>
      </c>
      <c r="DW5" s="18">
        <v>1948</v>
      </c>
      <c r="DX5" s="247">
        <v>15660</v>
      </c>
      <c r="DY5" s="248">
        <v>10.7</v>
      </c>
      <c r="DZ5" s="247">
        <v>16701</v>
      </c>
      <c r="EA5" s="257" t="s">
        <v>72</v>
      </c>
      <c r="EB5" s="250">
        <v>1948</v>
      </c>
      <c r="EC5" s="247">
        <v>34632</v>
      </c>
      <c r="ED5" s="248">
        <v>147.30000000000001</v>
      </c>
      <c r="EE5" s="247">
        <v>510150</v>
      </c>
      <c r="EF5" s="257" t="s">
        <v>13</v>
      </c>
      <c r="EG5" s="250">
        <v>1948</v>
      </c>
      <c r="EH5" s="247">
        <v>87568</v>
      </c>
      <c r="EI5" s="248">
        <v>346.8</v>
      </c>
      <c r="EJ5" s="258">
        <v>3036536</v>
      </c>
      <c r="EK5" s="257" t="s">
        <v>92</v>
      </c>
      <c r="EL5" s="250">
        <v>1948</v>
      </c>
      <c r="EM5" s="247">
        <v>36206</v>
      </c>
      <c r="EN5" s="248">
        <v>52</v>
      </c>
      <c r="EO5" s="247">
        <v>188205</v>
      </c>
      <c r="EP5" s="257" t="s">
        <v>78</v>
      </c>
      <c r="EQ5" s="250">
        <v>1948</v>
      </c>
      <c r="ER5" s="247">
        <v>15042</v>
      </c>
      <c r="ES5" s="248">
        <v>59.1</v>
      </c>
      <c r="ET5" s="247">
        <v>88852</v>
      </c>
      <c r="EU5" s="257" t="s">
        <v>93</v>
      </c>
      <c r="EV5" s="250">
        <v>1948</v>
      </c>
      <c r="EW5" s="247"/>
      <c r="EX5" s="248"/>
      <c r="EY5" s="247"/>
      <c r="EZ5" s="257" t="s">
        <v>175</v>
      </c>
      <c r="FA5" s="250">
        <v>1948</v>
      </c>
      <c r="FB5" s="247">
        <v>508907</v>
      </c>
      <c r="FC5" s="248">
        <v>30.854999999999997</v>
      </c>
      <c r="FD5" s="247">
        <v>1571890.55</v>
      </c>
      <c r="FE5" s="257" t="s">
        <v>8</v>
      </c>
      <c r="FF5" s="250">
        <v>1948</v>
      </c>
      <c r="FG5" s="247"/>
      <c r="FH5" s="248"/>
      <c r="FI5" s="247"/>
      <c r="FJ5" s="257" t="s">
        <v>11</v>
      </c>
      <c r="FK5" s="250">
        <v>1948</v>
      </c>
      <c r="FL5" s="247"/>
      <c r="FM5" s="248"/>
      <c r="FN5" s="247"/>
      <c r="FO5" s="257" t="s">
        <v>10</v>
      </c>
      <c r="FP5" s="250">
        <v>1948</v>
      </c>
      <c r="FQ5" s="247"/>
      <c r="FR5" s="248"/>
      <c r="FS5" s="247"/>
      <c r="FT5" s="257"/>
      <c r="FY5" s="259" t="s">
        <v>166</v>
      </c>
      <c r="FZ5" s="18">
        <v>1948</v>
      </c>
      <c r="GA5" s="260">
        <v>1489677</v>
      </c>
      <c r="GB5" s="259" t="s">
        <v>169</v>
      </c>
      <c r="GC5" s="18">
        <v>1948</v>
      </c>
      <c r="GD5" s="260">
        <v>1223468</v>
      </c>
      <c r="GE5" s="259" t="s">
        <v>167</v>
      </c>
      <c r="GF5" s="18">
        <v>1948</v>
      </c>
      <c r="GG5" s="261">
        <v>2713145</v>
      </c>
      <c r="GH5" s="259" t="s">
        <v>171</v>
      </c>
      <c r="GI5" s="18">
        <v>1948</v>
      </c>
      <c r="GJ5" s="260">
        <v>2819813</v>
      </c>
    </row>
    <row r="6" spans="1:200" s="21" customFormat="1" ht="9">
      <c r="A6" s="25" t="s">
        <v>60</v>
      </c>
      <c r="B6" s="13">
        <v>1949</v>
      </c>
      <c r="C6" s="14">
        <v>75023</v>
      </c>
      <c r="D6" s="15">
        <v>30</v>
      </c>
      <c r="E6" s="16">
        <v>225317</v>
      </c>
      <c r="F6" s="17" t="s">
        <v>0</v>
      </c>
      <c r="G6" s="18">
        <v>1949</v>
      </c>
      <c r="H6" s="16">
        <v>370513</v>
      </c>
      <c r="I6" s="15">
        <v>19.5</v>
      </c>
      <c r="J6" s="16">
        <v>721662</v>
      </c>
      <c r="K6" s="17" t="s">
        <v>63</v>
      </c>
      <c r="L6" s="18">
        <v>1949</v>
      </c>
      <c r="M6" s="16">
        <v>28320</v>
      </c>
      <c r="N6" s="15">
        <v>27.4</v>
      </c>
      <c r="O6" s="16">
        <v>77644</v>
      </c>
      <c r="P6" s="17" t="s">
        <v>64</v>
      </c>
      <c r="Q6" s="18">
        <v>1949</v>
      </c>
      <c r="R6" s="16">
        <v>7695</v>
      </c>
      <c r="S6" s="15">
        <v>20.7</v>
      </c>
      <c r="T6" s="16">
        <v>15891</v>
      </c>
      <c r="U6" s="17" t="s">
        <v>2</v>
      </c>
      <c r="V6" s="18">
        <v>1949</v>
      </c>
      <c r="W6" s="16">
        <v>223931</v>
      </c>
      <c r="X6" s="15">
        <v>22.7</v>
      </c>
      <c r="Y6" s="16">
        <v>507801</v>
      </c>
      <c r="Z6" s="30" t="s">
        <v>189</v>
      </c>
      <c r="AA6" s="18">
        <v>1949</v>
      </c>
      <c r="AB6" s="16">
        <v>784678</v>
      </c>
      <c r="AC6" s="15">
        <v>21.9</v>
      </c>
      <c r="AD6" s="16">
        <v>1717758</v>
      </c>
      <c r="AE6" s="17" t="s">
        <v>12</v>
      </c>
      <c r="AF6" s="13">
        <v>1949</v>
      </c>
      <c r="AG6" s="16">
        <v>73960</v>
      </c>
      <c r="AH6" s="15">
        <v>300.3</v>
      </c>
      <c r="AI6" s="16">
        <v>2220725</v>
      </c>
      <c r="AJ6" s="17" t="s">
        <v>5</v>
      </c>
      <c r="AK6" s="18">
        <v>1949</v>
      </c>
      <c r="AL6" s="16">
        <v>17949</v>
      </c>
      <c r="AM6" s="15">
        <v>21.4</v>
      </c>
      <c r="AN6" s="16">
        <v>38447</v>
      </c>
      <c r="AO6" s="17" t="s">
        <v>111</v>
      </c>
      <c r="AP6" s="18">
        <v>1949</v>
      </c>
      <c r="AQ6" s="16">
        <v>675</v>
      </c>
      <c r="AR6" s="15">
        <v>19.8</v>
      </c>
      <c r="AS6" s="16">
        <v>1339</v>
      </c>
      <c r="AT6" s="17" t="s">
        <v>79</v>
      </c>
      <c r="AU6" s="18">
        <v>1949</v>
      </c>
      <c r="AV6" s="16">
        <v>388</v>
      </c>
      <c r="AW6" s="15">
        <v>264.10000000000002</v>
      </c>
      <c r="AX6" s="16">
        <v>10248</v>
      </c>
      <c r="AY6" s="17" t="s">
        <v>185</v>
      </c>
      <c r="AZ6" s="18">
        <v>1949</v>
      </c>
      <c r="BA6" s="16">
        <v>243456</v>
      </c>
      <c r="BB6" s="15">
        <v>185.1</v>
      </c>
      <c r="BC6" s="16">
        <v>4506531</v>
      </c>
      <c r="BD6" s="17" t="s">
        <v>112</v>
      </c>
      <c r="BE6" s="18">
        <v>1949</v>
      </c>
      <c r="BF6" s="16">
        <v>272261</v>
      </c>
      <c r="BG6" s="15">
        <v>180.4</v>
      </c>
      <c r="BH6" s="16">
        <v>4911102</v>
      </c>
      <c r="BI6" s="17" t="s">
        <v>164</v>
      </c>
      <c r="BJ6" s="18">
        <v>1949</v>
      </c>
      <c r="BK6" s="16">
        <v>785353</v>
      </c>
      <c r="BL6" s="15">
        <v>21.9</v>
      </c>
      <c r="BM6" s="16">
        <v>1719097</v>
      </c>
      <c r="BN6" s="54"/>
      <c r="BO6" s="79"/>
      <c r="BP6" s="81"/>
      <c r="BQ6" s="82"/>
      <c r="BR6" s="81"/>
      <c r="BS6" s="20" t="s">
        <v>61</v>
      </c>
      <c r="BT6" s="18">
        <v>1949</v>
      </c>
      <c r="BU6" s="16">
        <v>10816</v>
      </c>
      <c r="BV6" s="15">
        <v>26.1</v>
      </c>
      <c r="BW6" s="16">
        <v>28184</v>
      </c>
      <c r="BX6" s="20" t="s">
        <v>162</v>
      </c>
      <c r="BY6" s="18">
        <v>1949</v>
      </c>
      <c r="BZ6" s="16">
        <v>85839</v>
      </c>
      <c r="CA6" s="15">
        <v>29.5</v>
      </c>
      <c r="CB6" s="16">
        <v>253501</v>
      </c>
      <c r="CC6" s="17" t="s">
        <v>85</v>
      </c>
      <c r="CD6" s="18">
        <v>1949</v>
      </c>
      <c r="CE6" s="16">
        <v>36015</v>
      </c>
      <c r="CF6" s="15">
        <v>26</v>
      </c>
      <c r="CG6" s="16">
        <v>93535</v>
      </c>
      <c r="CH6" s="17" t="s">
        <v>86</v>
      </c>
      <c r="CI6" s="18">
        <v>1949</v>
      </c>
      <c r="CJ6" s="16">
        <v>3782</v>
      </c>
      <c r="CK6" s="15">
        <v>21.3</v>
      </c>
      <c r="CL6" s="16">
        <v>8044</v>
      </c>
      <c r="CM6" s="17" t="s">
        <v>87</v>
      </c>
      <c r="CN6" s="18">
        <v>1949</v>
      </c>
      <c r="CO6" s="16">
        <v>64598</v>
      </c>
      <c r="CP6" s="15">
        <v>20.6</v>
      </c>
      <c r="CQ6" s="16">
        <v>133215</v>
      </c>
      <c r="CR6" s="17" t="s">
        <v>88</v>
      </c>
      <c r="CS6" s="18">
        <v>1949</v>
      </c>
      <c r="CT6" s="16">
        <v>68380</v>
      </c>
      <c r="CU6" s="15">
        <v>20.7</v>
      </c>
      <c r="CV6" s="16">
        <v>141259</v>
      </c>
      <c r="CW6" s="17" t="s">
        <v>89</v>
      </c>
      <c r="CX6" s="18">
        <v>1949</v>
      </c>
      <c r="CY6" s="16">
        <v>460134</v>
      </c>
      <c r="CZ6" s="15">
        <v>21.4</v>
      </c>
      <c r="DA6" s="16">
        <v>983207</v>
      </c>
      <c r="DB6" s="17" t="s">
        <v>90</v>
      </c>
      <c r="DC6" s="18">
        <v>1949</v>
      </c>
      <c r="DD6" s="16">
        <v>324544</v>
      </c>
      <c r="DE6" s="15">
        <v>22.6</v>
      </c>
      <c r="DF6" s="16">
        <v>734551</v>
      </c>
      <c r="DG6" s="17" t="s">
        <v>4</v>
      </c>
      <c r="DH6" s="18">
        <v>1949</v>
      </c>
      <c r="DI6" s="16">
        <v>10454</v>
      </c>
      <c r="DJ6" s="15">
        <v>18.600000000000001</v>
      </c>
      <c r="DK6" s="16">
        <v>19488</v>
      </c>
      <c r="DL6" s="17" t="s">
        <v>3</v>
      </c>
      <c r="DM6" s="18">
        <v>1949</v>
      </c>
      <c r="DN6" s="16"/>
      <c r="DO6" s="15"/>
      <c r="DP6" s="16"/>
      <c r="DQ6" s="17" t="s">
        <v>6</v>
      </c>
      <c r="DR6" s="18">
        <v>1949</v>
      </c>
      <c r="DS6" s="16">
        <v>1652</v>
      </c>
      <c r="DT6" s="15">
        <v>14.4</v>
      </c>
      <c r="DU6" s="16">
        <v>2386</v>
      </c>
      <c r="DV6" s="19" t="s">
        <v>91</v>
      </c>
      <c r="DW6" s="18">
        <v>1949</v>
      </c>
      <c r="DX6" s="16">
        <v>20506</v>
      </c>
      <c r="DY6" s="15">
        <v>20.6</v>
      </c>
      <c r="DZ6" s="16">
        <v>42191</v>
      </c>
      <c r="EA6" s="19" t="s">
        <v>72</v>
      </c>
      <c r="EB6" s="18">
        <v>1949</v>
      </c>
      <c r="EC6" s="16">
        <v>28805</v>
      </c>
      <c r="ED6" s="15">
        <v>140.5</v>
      </c>
      <c r="EE6" s="16">
        <v>404571</v>
      </c>
      <c r="EF6" s="19" t="s">
        <v>13</v>
      </c>
      <c r="EG6" s="18">
        <v>1949</v>
      </c>
      <c r="EH6" s="16">
        <v>87781</v>
      </c>
      <c r="EI6" s="15">
        <v>373.9</v>
      </c>
      <c r="EJ6" s="16">
        <v>3282305</v>
      </c>
      <c r="EK6" s="87" t="s">
        <v>92</v>
      </c>
      <c r="EL6" s="18">
        <v>1949</v>
      </c>
      <c r="EM6" s="16">
        <v>45265</v>
      </c>
      <c r="EN6" s="15">
        <v>55.3</v>
      </c>
      <c r="EO6" s="16">
        <v>250399</v>
      </c>
      <c r="EP6" s="19" t="s">
        <v>78</v>
      </c>
      <c r="EQ6" s="18">
        <v>1949</v>
      </c>
      <c r="ER6" s="16">
        <v>16270</v>
      </c>
      <c r="ES6" s="15">
        <v>56.8</v>
      </c>
      <c r="ET6" s="16">
        <v>92401</v>
      </c>
      <c r="EU6" s="87" t="s">
        <v>93</v>
      </c>
      <c r="EV6" s="18">
        <v>1949</v>
      </c>
      <c r="EW6" s="16"/>
      <c r="EX6" s="15"/>
      <c r="EY6" s="16"/>
      <c r="EZ6" s="87" t="s">
        <v>175</v>
      </c>
      <c r="FA6" s="18">
        <v>1949</v>
      </c>
      <c r="FB6" s="16"/>
      <c r="FC6" s="15"/>
      <c r="FD6" s="16"/>
      <c r="FE6" s="87" t="s">
        <v>8</v>
      </c>
      <c r="FF6" s="18">
        <v>1949</v>
      </c>
      <c r="FG6" s="16"/>
      <c r="FH6" s="15"/>
      <c r="FI6" s="16"/>
      <c r="FJ6" s="87" t="s">
        <v>11</v>
      </c>
      <c r="FK6" s="18">
        <v>1949</v>
      </c>
      <c r="FL6" s="16"/>
      <c r="FM6" s="15"/>
      <c r="FN6" s="16"/>
      <c r="FO6" s="87" t="s">
        <v>10</v>
      </c>
      <c r="FP6" s="18">
        <v>1949</v>
      </c>
      <c r="FQ6" s="16"/>
      <c r="FR6" s="15"/>
      <c r="FS6" s="16"/>
      <c r="FT6" s="87"/>
      <c r="FY6" s="95" t="s">
        <v>166</v>
      </c>
      <c r="FZ6" s="18">
        <v>1949</v>
      </c>
      <c r="GA6" s="24">
        <v>1477982</v>
      </c>
      <c r="GB6" s="95" t="s">
        <v>169</v>
      </c>
      <c r="GC6" s="18">
        <v>1949</v>
      </c>
      <c r="GD6" s="24">
        <v>1239560</v>
      </c>
      <c r="GE6" s="95" t="s">
        <v>167</v>
      </c>
      <c r="GF6" s="18">
        <v>1949</v>
      </c>
      <c r="GG6" s="98">
        <v>2717542</v>
      </c>
      <c r="GH6" s="22" t="s">
        <v>171</v>
      </c>
      <c r="GI6" s="18">
        <v>1949</v>
      </c>
      <c r="GJ6" s="24">
        <v>2824620</v>
      </c>
    </row>
    <row r="7" spans="1:200" s="21" customFormat="1" ht="9">
      <c r="A7" s="25" t="s">
        <v>60</v>
      </c>
      <c r="B7" s="13" t="s">
        <v>94</v>
      </c>
      <c r="C7" s="14">
        <v>95506</v>
      </c>
      <c r="D7" s="15">
        <v>30.2</v>
      </c>
      <c r="E7" s="16">
        <v>288407</v>
      </c>
      <c r="F7" s="17" t="s">
        <v>0</v>
      </c>
      <c r="G7" s="343">
        <v>1950</v>
      </c>
      <c r="H7" s="16">
        <v>371802</v>
      </c>
      <c r="I7" s="15">
        <v>20.399999999999999</v>
      </c>
      <c r="J7" s="16">
        <v>757784</v>
      </c>
      <c r="K7" s="17" t="s">
        <v>63</v>
      </c>
      <c r="L7" s="343">
        <v>1950</v>
      </c>
      <c r="M7" s="16">
        <v>36128</v>
      </c>
      <c r="N7" s="15">
        <v>29.4</v>
      </c>
      <c r="O7" s="16">
        <v>106216</v>
      </c>
      <c r="P7" s="17" t="s">
        <v>64</v>
      </c>
      <c r="Q7" s="343">
        <v>1950</v>
      </c>
      <c r="R7" s="16">
        <v>13169</v>
      </c>
      <c r="S7" s="15">
        <v>23.6</v>
      </c>
      <c r="T7" s="16">
        <v>31079</v>
      </c>
      <c r="U7" s="17" t="s">
        <v>2</v>
      </c>
      <c r="V7" s="343">
        <v>1950</v>
      </c>
      <c r="W7" s="16">
        <v>245439</v>
      </c>
      <c r="X7" s="15">
        <v>24.1</v>
      </c>
      <c r="Y7" s="16">
        <v>591508</v>
      </c>
      <c r="Z7" s="30" t="s">
        <v>189</v>
      </c>
      <c r="AA7" s="343">
        <v>1950</v>
      </c>
      <c r="AB7" s="16">
        <v>850180</v>
      </c>
      <c r="AC7" s="15">
        <v>23.2</v>
      </c>
      <c r="AD7" s="16">
        <v>1968514</v>
      </c>
      <c r="AE7" s="17" t="s">
        <v>12</v>
      </c>
      <c r="AF7" s="13">
        <v>1950</v>
      </c>
      <c r="AG7" s="16">
        <v>82225</v>
      </c>
      <c r="AH7" s="15">
        <v>359.3</v>
      </c>
      <c r="AI7" s="16">
        <v>2954304</v>
      </c>
      <c r="AJ7" s="17" t="s">
        <v>5</v>
      </c>
      <c r="AK7" s="343">
        <v>1950</v>
      </c>
      <c r="AL7" s="16">
        <v>8588</v>
      </c>
      <c r="AM7" s="15">
        <v>16.399999999999999</v>
      </c>
      <c r="AN7" s="16">
        <v>14115</v>
      </c>
      <c r="AO7" s="17" t="s">
        <v>111</v>
      </c>
      <c r="AP7" s="343">
        <v>1950</v>
      </c>
      <c r="AQ7" s="16">
        <v>219</v>
      </c>
      <c r="AR7" s="15">
        <v>20.8</v>
      </c>
      <c r="AS7" s="16">
        <v>456</v>
      </c>
      <c r="AT7" s="17" t="s">
        <v>79</v>
      </c>
      <c r="AU7" s="343">
        <v>1950</v>
      </c>
      <c r="AV7" s="16">
        <v>465</v>
      </c>
      <c r="AW7" s="15">
        <v>293.3</v>
      </c>
      <c r="AX7" s="16">
        <v>13640</v>
      </c>
      <c r="AY7" s="17" t="s">
        <v>185</v>
      </c>
      <c r="AZ7" s="343">
        <v>1950</v>
      </c>
      <c r="BA7" s="16">
        <v>253629</v>
      </c>
      <c r="BB7" s="15">
        <v>238.2</v>
      </c>
      <c r="BC7" s="16">
        <v>6041500</v>
      </c>
      <c r="BD7" s="17" t="s">
        <v>112</v>
      </c>
      <c r="BE7" s="343">
        <v>1950</v>
      </c>
      <c r="BF7" s="16">
        <v>277818</v>
      </c>
      <c r="BG7" s="15">
        <v>234.2</v>
      </c>
      <c r="BH7" s="16">
        <v>6506400</v>
      </c>
      <c r="BI7" s="17" t="s">
        <v>164</v>
      </c>
      <c r="BJ7" s="343">
        <v>1950</v>
      </c>
      <c r="BK7" s="16">
        <v>850399</v>
      </c>
      <c r="BL7" s="15">
        <v>23.2</v>
      </c>
      <c r="BM7" s="16">
        <v>1968970</v>
      </c>
      <c r="BN7" s="54"/>
      <c r="BO7" s="79"/>
      <c r="BP7" s="81"/>
      <c r="BQ7" s="82"/>
      <c r="BR7" s="81"/>
      <c r="BS7" s="20" t="s">
        <v>61</v>
      </c>
      <c r="BT7" s="343">
        <v>1950</v>
      </c>
      <c r="BU7" s="16">
        <v>18247</v>
      </c>
      <c r="BV7" s="15">
        <v>27.9</v>
      </c>
      <c r="BW7" s="16">
        <v>50909</v>
      </c>
      <c r="BX7" s="20" t="s">
        <v>162</v>
      </c>
      <c r="BY7" s="343">
        <v>1950</v>
      </c>
      <c r="BZ7" s="16">
        <v>113753</v>
      </c>
      <c r="CA7" s="15">
        <v>29.8</v>
      </c>
      <c r="CB7" s="16">
        <v>339316</v>
      </c>
      <c r="CC7" s="17" t="s">
        <v>85</v>
      </c>
      <c r="CD7" s="343">
        <v>1950</v>
      </c>
      <c r="CE7" s="16">
        <v>49297</v>
      </c>
      <c r="CF7" s="15">
        <v>27.9</v>
      </c>
      <c r="CG7" s="16">
        <v>137295</v>
      </c>
      <c r="CH7" s="17" t="s">
        <v>86</v>
      </c>
      <c r="CI7" s="343">
        <v>1950</v>
      </c>
      <c r="CJ7" s="16">
        <v>3682</v>
      </c>
      <c r="CK7" s="15">
        <v>22.3</v>
      </c>
      <c r="CL7" s="16">
        <v>8211</v>
      </c>
      <c r="CM7" s="17" t="s">
        <v>87</v>
      </c>
      <c r="CN7" s="343">
        <v>1950</v>
      </c>
      <c r="CO7" s="16">
        <v>66207</v>
      </c>
      <c r="CP7" s="15">
        <v>20.3</v>
      </c>
      <c r="CQ7" s="16">
        <v>134400</v>
      </c>
      <c r="CR7" s="17" t="s">
        <v>88</v>
      </c>
      <c r="CS7" s="343">
        <v>1950</v>
      </c>
      <c r="CT7" s="16">
        <v>69889</v>
      </c>
      <c r="CU7" s="15">
        <v>20.399999999999999</v>
      </c>
      <c r="CV7" s="16">
        <v>142611</v>
      </c>
      <c r="CW7" s="17" t="s">
        <v>89</v>
      </c>
      <c r="CX7" s="343">
        <v>1950</v>
      </c>
      <c r="CY7" s="16">
        <v>489237</v>
      </c>
      <c r="CZ7" s="15">
        <v>22.6</v>
      </c>
      <c r="DA7" s="16">
        <v>1105311</v>
      </c>
      <c r="DB7" s="17" t="s">
        <v>90</v>
      </c>
      <c r="DC7" s="343">
        <v>1950</v>
      </c>
      <c r="DD7" s="16">
        <v>260943</v>
      </c>
      <c r="DE7" s="15">
        <v>23.9</v>
      </c>
      <c r="DF7" s="16">
        <v>863203</v>
      </c>
      <c r="DG7" s="17" t="s">
        <v>4</v>
      </c>
      <c r="DH7" s="343">
        <v>1950</v>
      </c>
      <c r="DI7" s="16">
        <v>9984</v>
      </c>
      <c r="DJ7" s="15">
        <v>19.3</v>
      </c>
      <c r="DK7" s="16">
        <v>19297</v>
      </c>
      <c r="DL7" s="17" t="s">
        <v>3</v>
      </c>
      <c r="DM7" s="343">
        <v>1950</v>
      </c>
      <c r="DN7" s="16"/>
      <c r="DO7" s="15"/>
      <c r="DP7" s="16"/>
      <c r="DQ7" s="17" t="s">
        <v>6</v>
      </c>
      <c r="DR7" s="343">
        <v>1950</v>
      </c>
      <c r="DS7" s="16">
        <v>370</v>
      </c>
      <c r="DT7" s="15">
        <v>12.8</v>
      </c>
      <c r="DU7" s="16">
        <v>472</v>
      </c>
      <c r="DV7" s="19" t="s">
        <v>91</v>
      </c>
      <c r="DW7" s="343">
        <v>1950</v>
      </c>
      <c r="DX7" s="16">
        <v>9186</v>
      </c>
      <c r="DY7" s="15">
        <v>16.100000000000001</v>
      </c>
      <c r="DZ7" s="16">
        <v>14820</v>
      </c>
      <c r="EA7" s="19" t="s">
        <v>72</v>
      </c>
      <c r="EB7" s="18">
        <v>1950</v>
      </c>
      <c r="EC7" s="16">
        <v>24189</v>
      </c>
      <c r="ED7" s="15">
        <v>192.2</v>
      </c>
      <c r="EE7" s="16">
        <v>464900</v>
      </c>
      <c r="EF7" s="19" t="s">
        <v>13</v>
      </c>
      <c r="EG7" s="18">
        <v>1950</v>
      </c>
      <c r="EH7" s="16">
        <v>81917</v>
      </c>
      <c r="EI7" s="15">
        <v>431.4</v>
      </c>
      <c r="EJ7" s="16">
        <v>3534129</v>
      </c>
      <c r="EK7" s="87" t="s">
        <v>92</v>
      </c>
      <c r="EL7" s="18">
        <v>1950</v>
      </c>
      <c r="EM7" s="16">
        <v>36739</v>
      </c>
      <c r="EN7" s="15">
        <v>64.099999999999994</v>
      </c>
      <c r="EO7" s="16">
        <v>235537</v>
      </c>
      <c r="EP7" s="19" t="s">
        <v>78</v>
      </c>
      <c r="EQ7" s="18">
        <v>1950</v>
      </c>
      <c r="ER7" s="16">
        <v>11970</v>
      </c>
      <c r="ES7" s="15">
        <v>70.8</v>
      </c>
      <c r="ET7" s="16">
        <v>84791</v>
      </c>
      <c r="EU7" s="87" t="s">
        <v>93</v>
      </c>
      <c r="EV7" s="18">
        <v>1950</v>
      </c>
      <c r="EW7" s="16"/>
      <c r="EX7" s="15"/>
      <c r="EY7" s="16"/>
      <c r="EZ7" s="87" t="s">
        <v>175</v>
      </c>
      <c r="FA7" s="18">
        <v>1950</v>
      </c>
      <c r="FB7" s="16">
        <v>519814</v>
      </c>
      <c r="FC7" s="15">
        <v>36.295000000000002</v>
      </c>
      <c r="FD7" s="16">
        <v>1886254.55</v>
      </c>
      <c r="FE7" s="87" t="s">
        <v>8</v>
      </c>
      <c r="FF7" s="18">
        <v>1950</v>
      </c>
      <c r="FG7" s="16"/>
      <c r="FH7" s="15"/>
      <c r="FI7" s="16"/>
      <c r="FJ7" s="87" t="s">
        <v>11</v>
      </c>
      <c r="FK7" s="18">
        <v>1950</v>
      </c>
      <c r="FL7" s="16"/>
      <c r="FM7" s="15"/>
      <c r="FN7" s="16"/>
      <c r="FO7" s="87" t="s">
        <v>10</v>
      </c>
      <c r="FP7" s="18">
        <v>1950</v>
      </c>
      <c r="FQ7" s="16"/>
      <c r="FR7" s="15"/>
      <c r="FS7" s="16"/>
      <c r="FT7" s="87"/>
      <c r="FY7" s="95" t="s">
        <v>166</v>
      </c>
      <c r="FZ7" s="343">
        <v>1950</v>
      </c>
      <c r="GA7" s="24">
        <v>1483898</v>
      </c>
      <c r="GB7" s="95" t="s">
        <v>169</v>
      </c>
      <c r="GC7" s="343">
        <v>1950</v>
      </c>
      <c r="GD7" s="24">
        <v>1248390</v>
      </c>
      <c r="GE7" s="95" t="s">
        <v>167</v>
      </c>
      <c r="GF7" s="343">
        <v>1950</v>
      </c>
      <c r="GG7" s="98">
        <v>2732288</v>
      </c>
      <c r="GH7" s="22" t="s">
        <v>171</v>
      </c>
      <c r="GI7" s="343">
        <v>1950</v>
      </c>
      <c r="GJ7" s="24">
        <v>2828295</v>
      </c>
    </row>
    <row r="8" spans="1:200" s="21" customFormat="1" ht="9">
      <c r="A8" s="25" t="s">
        <v>60</v>
      </c>
      <c r="B8" s="13" t="s">
        <v>95</v>
      </c>
      <c r="C8" s="14">
        <v>95846</v>
      </c>
      <c r="D8" s="15">
        <v>34.299999999999997</v>
      </c>
      <c r="E8" s="16">
        <v>328752</v>
      </c>
      <c r="F8" s="17" t="s">
        <v>0</v>
      </c>
      <c r="G8" s="343">
        <v>1951</v>
      </c>
      <c r="H8" s="16">
        <v>353046</v>
      </c>
      <c r="I8" s="15">
        <v>23.2</v>
      </c>
      <c r="J8" s="16">
        <v>819420</v>
      </c>
      <c r="K8" s="17" t="s">
        <v>63</v>
      </c>
      <c r="L8" s="343">
        <v>1951</v>
      </c>
      <c r="M8" s="16">
        <v>39761</v>
      </c>
      <c r="N8" s="15">
        <v>32.799999999999997</v>
      </c>
      <c r="O8" s="16">
        <v>130416</v>
      </c>
      <c r="P8" s="17" t="s">
        <v>64</v>
      </c>
      <c r="Q8" s="343">
        <v>1951</v>
      </c>
      <c r="R8" s="16">
        <v>15719</v>
      </c>
      <c r="S8" s="15">
        <v>25.4</v>
      </c>
      <c r="T8" s="16">
        <v>39926</v>
      </c>
      <c r="U8" s="17" t="s">
        <v>2</v>
      </c>
      <c r="V8" s="343">
        <v>1951</v>
      </c>
      <c r="W8" s="16">
        <v>245925</v>
      </c>
      <c r="X8" s="15">
        <v>26.6</v>
      </c>
      <c r="Y8" s="16">
        <v>654161</v>
      </c>
      <c r="Z8" s="30" t="s">
        <v>189</v>
      </c>
      <c r="AA8" s="343">
        <v>1951</v>
      </c>
      <c r="AB8" s="16">
        <v>847006</v>
      </c>
      <c r="AC8" s="15">
        <v>26.2</v>
      </c>
      <c r="AD8" s="16">
        <v>2221750</v>
      </c>
      <c r="AE8" s="17" t="s">
        <v>12</v>
      </c>
      <c r="AF8" s="13">
        <v>1951</v>
      </c>
      <c r="AG8" s="16">
        <v>93124</v>
      </c>
      <c r="AH8" s="15">
        <v>331.4</v>
      </c>
      <c r="AI8" s="16">
        <v>3086267</v>
      </c>
      <c r="AJ8" s="17" t="s">
        <v>5</v>
      </c>
      <c r="AK8" s="343">
        <v>1951</v>
      </c>
      <c r="AL8" s="16">
        <v>6154</v>
      </c>
      <c r="AM8" s="15">
        <v>19</v>
      </c>
      <c r="AN8" s="16">
        <v>11707</v>
      </c>
      <c r="AO8" s="17" t="s">
        <v>111</v>
      </c>
      <c r="AP8" s="343">
        <v>1951</v>
      </c>
      <c r="AQ8" s="16">
        <v>278</v>
      </c>
      <c r="AR8" s="15">
        <v>22.9</v>
      </c>
      <c r="AS8" s="16">
        <v>638</v>
      </c>
      <c r="AT8" s="17" t="s">
        <v>79</v>
      </c>
      <c r="AU8" s="343">
        <v>1951</v>
      </c>
      <c r="AV8" s="16">
        <v>371</v>
      </c>
      <c r="AW8" s="15">
        <v>306.39999999999998</v>
      </c>
      <c r="AX8" s="16">
        <v>11369</v>
      </c>
      <c r="AY8" s="17" t="s">
        <v>185</v>
      </c>
      <c r="AZ8" s="343">
        <v>1951</v>
      </c>
      <c r="BA8" s="16">
        <v>247908</v>
      </c>
      <c r="BB8" s="15">
        <v>238</v>
      </c>
      <c r="BC8" s="16">
        <v>5900210</v>
      </c>
      <c r="BD8" s="17" t="s">
        <v>112</v>
      </c>
      <c r="BE8" s="343">
        <v>1951</v>
      </c>
      <c r="BF8" s="16">
        <v>269466</v>
      </c>
      <c r="BG8" s="15">
        <v>233.6</v>
      </c>
      <c r="BH8" s="16">
        <v>6296015</v>
      </c>
      <c r="BI8" s="17" t="s">
        <v>164</v>
      </c>
      <c r="BJ8" s="343">
        <v>1951</v>
      </c>
      <c r="BK8" s="16">
        <v>847284</v>
      </c>
      <c r="BL8" s="15">
        <v>26.2</v>
      </c>
      <c r="BM8" s="16">
        <v>2222388</v>
      </c>
      <c r="BN8" s="54"/>
      <c r="BO8" s="79"/>
      <c r="BP8" s="81"/>
      <c r="BQ8" s="82"/>
      <c r="BR8" s="81"/>
      <c r="BS8" s="20" t="s">
        <v>61</v>
      </c>
      <c r="BT8" s="343">
        <v>1951</v>
      </c>
      <c r="BU8" s="16">
        <v>23513</v>
      </c>
      <c r="BV8" s="15">
        <v>31</v>
      </c>
      <c r="BW8" s="16">
        <v>72890</v>
      </c>
      <c r="BX8" s="20" t="s">
        <v>162</v>
      </c>
      <c r="BY8" s="343">
        <v>1951</v>
      </c>
      <c r="BZ8" s="16">
        <v>119359</v>
      </c>
      <c r="CA8" s="15">
        <v>33.6</v>
      </c>
      <c r="CB8" s="16">
        <v>401642</v>
      </c>
      <c r="CC8" s="17" t="s">
        <v>85</v>
      </c>
      <c r="CD8" s="343">
        <v>1951</v>
      </c>
      <c r="CE8" s="16">
        <v>55480</v>
      </c>
      <c r="CF8" s="15">
        <v>30.7</v>
      </c>
      <c r="CG8" s="16">
        <v>170342</v>
      </c>
      <c r="CH8" s="17" t="s">
        <v>86</v>
      </c>
      <c r="CI8" s="343">
        <v>1951</v>
      </c>
      <c r="CJ8" s="16">
        <v>3433</v>
      </c>
      <c r="CK8" s="15">
        <v>25.5</v>
      </c>
      <c r="CL8" s="16">
        <v>8754</v>
      </c>
      <c r="CM8" s="17" t="s">
        <v>87</v>
      </c>
      <c r="CN8" s="343">
        <v>1951</v>
      </c>
      <c r="CO8" s="16">
        <v>69763</v>
      </c>
      <c r="CP8" s="15">
        <v>24</v>
      </c>
      <c r="CQ8" s="16">
        <v>167431</v>
      </c>
      <c r="CR8" s="17" t="s">
        <v>88</v>
      </c>
      <c r="CS8" s="343">
        <v>1951</v>
      </c>
      <c r="CT8" s="16">
        <v>73196</v>
      </c>
      <c r="CU8" s="15">
        <v>24.1</v>
      </c>
      <c r="CV8" s="16">
        <v>176185</v>
      </c>
      <c r="CW8" s="17" t="s">
        <v>89</v>
      </c>
      <c r="CX8" s="343">
        <v>1951</v>
      </c>
      <c r="CY8" s="16">
        <v>475828</v>
      </c>
      <c r="CZ8" s="15">
        <v>25.8</v>
      </c>
      <c r="DA8" s="16">
        <v>1229816</v>
      </c>
      <c r="DB8" s="17" t="s">
        <v>90</v>
      </c>
      <c r="DC8" s="343">
        <v>1951</v>
      </c>
      <c r="DD8" s="16">
        <v>371168</v>
      </c>
      <c r="DE8" s="15">
        <v>26.7</v>
      </c>
      <c r="DF8" s="16">
        <v>991934</v>
      </c>
      <c r="DG8" s="17" t="s">
        <v>4</v>
      </c>
      <c r="DH8" s="343">
        <v>1951</v>
      </c>
      <c r="DI8" s="16">
        <v>8231</v>
      </c>
      <c r="DJ8" s="15">
        <v>22</v>
      </c>
      <c r="DK8" s="16">
        <v>18114</v>
      </c>
      <c r="DL8" s="17" t="s">
        <v>3</v>
      </c>
      <c r="DM8" s="343">
        <v>1951</v>
      </c>
      <c r="DN8" s="16"/>
      <c r="DO8" s="15"/>
      <c r="DP8" s="16"/>
      <c r="DQ8" s="17" t="s">
        <v>6</v>
      </c>
      <c r="DR8" s="343">
        <v>1951</v>
      </c>
      <c r="DS8" s="16">
        <v>763</v>
      </c>
      <c r="DT8" s="15">
        <v>14.1</v>
      </c>
      <c r="DU8" s="16">
        <v>1078</v>
      </c>
      <c r="DV8" s="19" t="s">
        <v>91</v>
      </c>
      <c r="DW8" s="343">
        <v>1951</v>
      </c>
      <c r="DX8" s="16">
        <v>7187</v>
      </c>
      <c r="DY8" s="15">
        <v>18.3</v>
      </c>
      <c r="DZ8" s="16">
        <v>13172</v>
      </c>
      <c r="EA8" s="19" t="s">
        <v>72</v>
      </c>
      <c r="EB8" s="18">
        <v>1951</v>
      </c>
      <c r="EC8" s="16">
        <v>21558</v>
      </c>
      <c r="ED8" s="15">
        <v>183.6</v>
      </c>
      <c r="EE8" s="16">
        <v>395805</v>
      </c>
      <c r="EF8" s="19" t="s">
        <v>13</v>
      </c>
      <c r="EG8" s="18">
        <v>1951</v>
      </c>
      <c r="EH8" s="16">
        <v>82092</v>
      </c>
      <c r="EI8" s="15">
        <v>425.8</v>
      </c>
      <c r="EJ8" s="16">
        <v>3495818</v>
      </c>
      <c r="EK8" s="87" t="s">
        <v>92</v>
      </c>
      <c r="EL8" s="18">
        <v>1951</v>
      </c>
      <c r="EM8" s="16">
        <v>46063</v>
      </c>
      <c r="EN8" s="15">
        <v>67</v>
      </c>
      <c r="EO8" s="16">
        <v>308485</v>
      </c>
      <c r="EP8" s="19" t="s">
        <v>78</v>
      </c>
      <c r="EQ8" s="18">
        <v>1951</v>
      </c>
      <c r="ER8" s="16">
        <v>12170</v>
      </c>
      <c r="ES8" s="15">
        <v>72.400000000000006</v>
      </c>
      <c r="ET8" s="16">
        <v>88055</v>
      </c>
      <c r="EU8" s="87" t="s">
        <v>93</v>
      </c>
      <c r="EV8" s="18">
        <v>1951</v>
      </c>
      <c r="EW8" s="16"/>
      <c r="EX8" s="15"/>
      <c r="EY8" s="16"/>
      <c r="EZ8" s="87" t="s">
        <v>175</v>
      </c>
      <c r="FA8" s="18">
        <v>1951</v>
      </c>
      <c r="FB8" s="16">
        <v>519578</v>
      </c>
      <c r="FC8" s="15">
        <v>38.93</v>
      </c>
      <c r="FD8" s="16">
        <v>2021658.7</v>
      </c>
      <c r="FE8" s="87" t="s">
        <v>8</v>
      </c>
      <c r="FF8" s="18">
        <v>1951</v>
      </c>
      <c r="FG8" s="16"/>
      <c r="FH8" s="15"/>
      <c r="FI8" s="16"/>
      <c r="FJ8" s="87" t="s">
        <v>11</v>
      </c>
      <c r="FK8" s="18">
        <v>1951</v>
      </c>
      <c r="FL8" s="16"/>
      <c r="FM8" s="15"/>
      <c r="FN8" s="16"/>
      <c r="FO8" s="87" t="s">
        <v>10</v>
      </c>
      <c r="FP8" s="18">
        <v>1951</v>
      </c>
      <c r="FQ8" s="16"/>
      <c r="FR8" s="15"/>
      <c r="FS8" s="16"/>
      <c r="FT8" s="87"/>
      <c r="FY8" s="95" t="s">
        <v>166</v>
      </c>
      <c r="FZ8" s="343">
        <v>1951</v>
      </c>
      <c r="GA8" s="24">
        <v>1474247</v>
      </c>
      <c r="GB8" s="95" t="s">
        <v>169</v>
      </c>
      <c r="GC8" s="343">
        <v>1951</v>
      </c>
      <c r="GD8" s="24">
        <v>1257171</v>
      </c>
      <c r="GE8" s="95" t="s">
        <v>167</v>
      </c>
      <c r="GF8" s="343">
        <v>1951</v>
      </c>
      <c r="GG8" s="98">
        <v>2731418</v>
      </c>
      <c r="GH8" s="22" t="s">
        <v>171</v>
      </c>
      <c r="GI8" s="343">
        <v>1951</v>
      </c>
      <c r="GJ8" s="24">
        <v>2827602</v>
      </c>
    </row>
    <row r="9" spans="1:200" s="21" customFormat="1" ht="9">
      <c r="A9" s="25" t="s">
        <v>60</v>
      </c>
      <c r="B9" s="13" t="s">
        <v>96</v>
      </c>
      <c r="C9" s="14">
        <v>126571</v>
      </c>
      <c r="D9" s="15">
        <v>32.200000000000003</v>
      </c>
      <c r="E9" s="16">
        <v>407559</v>
      </c>
      <c r="F9" s="17" t="s">
        <v>0</v>
      </c>
      <c r="G9" s="343">
        <v>1952</v>
      </c>
      <c r="H9" s="16">
        <v>387026</v>
      </c>
      <c r="I9" s="15">
        <v>23.9</v>
      </c>
      <c r="J9" s="16">
        <v>925233</v>
      </c>
      <c r="K9" s="17" t="s">
        <v>63</v>
      </c>
      <c r="L9" s="343">
        <v>1952</v>
      </c>
      <c r="M9" s="16">
        <v>50355</v>
      </c>
      <c r="N9" s="15">
        <v>29.8</v>
      </c>
      <c r="O9" s="16">
        <v>150058</v>
      </c>
      <c r="P9" s="17" t="s">
        <v>64</v>
      </c>
      <c r="Q9" s="343">
        <v>1952</v>
      </c>
      <c r="R9" s="16">
        <v>13192</v>
      </c>
      <c r="S9" s="15">
        <v>24.8</v>
      </c>
      <c r="T9" s="16">
        <v>32716</v>
      </c>
      <c r="U9" s="17" t="s">
        <v>2</v>
      </c>
      <c r="V9" s="343">
        <v>1952</v>
      </c>
      <c r="W9" s="16">
        <v>239319</v>
      </c>
      <c r="X9" s="15">
        <v>27.4</v>
      </c>
      <c r="Y9" s="16">
        <v>655734</v>
      </c>
      <c r="Z9" s="30" t="s">
        <v>189</v>
      </c>
      <c r="AA9" s="343">
        <v>1952</v>
      </c>
      <c r="AB9" s="16">
        <v>908919</v>
      </c>
      <c r="AC9" s="15">
        <v>26.5</v>
      </c>
      <c r="AD9" s="16">
        <v>2407323</v>
      </c>
      <c r="AE9" s="17" t="s">
        <v>12</v>
      </c>
      <c r="AF9" s="13">
        <v>1952</v>
      </c>
      <c r="AG9" s="16">
        <v>94367</v>
      </c>
      <c r="AH9" s="15">
        <v>334</v>
      </c>
      <c r="AI9" s="16">
        <v>3152042</v>
      </c>
      <c r="AJ9" s="17" t="s">
        <v>5</v>
      </c>
      <c r="AK9" s="343">
        <v>1952</v>
      </c>
      <c r="AL9" s="16">
        <v>3846</v>
      </c>
      <c r="AM9" s="15">
        <v>20</v>
      </c>
      <c r="AN9" s="16">
        <v>7698</v>
      </c>
      <c r="AO9" s="17" t="s">
        <v>111</v>
      </c>
      <c r="AP9" s="343">
        <v>1952</v>
      </c>
      <c r="AQ9" s="16">
        <v>207</v>
      </c>
      <c r="AR9" s="15">
        <v>26.8</v>
      </c>
      <c r="AS9" s="16">
        <v>554</v>
      </c>
      <c r="AT9" s="17" t="s">
        <v>79</v>
      </c>
      <c r="AU9" s="343">
        <v>1952</v>
      </c>
      <c r="AV9" s="16">
        <v>375</v>
      </c>
      <c r="AW9" s="15">
        <v>283.89999999999998</v>
      </c>
      <c r="AX9" s="16">
        <v>10647</v>
      </c>
      <c r="AY9" s="17" t="s">
        <v>185</v>
      </c>
      <c r="AZ9" s="343">
        <v>1952</v>
      </c>
      <c r="BA9" s="16">
        <v>257231</v>
      </c>
      <c r="BB9" s="15">
        <v>236.1</v>
      </c>
      <c r="BC9" s="16">
        <v>6073224</v>
      </c>
      <c r="BD9" s="17" t="s">
        <v>112</v>
      </c>
      <c r="BE9" s="343">
        <v>1952</v>
      </c>
      <c r="BF9" s="16">
        <v>275807</v>
      </c>
      <c r="BG9" s="15">
        <v>232.3</v>
      </c>
      <c r="BH9" s="16">
        <v>6407221</v>
      </c>
      <c r="BI9" s="17" t="s">
        <v>164</v>
      </c>
      <c r="BJ9" s="343">
        <v>1952</v>
      </c>
      <c r="BK9" s="16">
        <v>909126</v>
      </c>
      <c r="BL9" s="15">
        <v>26.5</v>
      </c>
      <c r="BM9" s="16">
        <v>2407877</v>
      </c>
      <c r="BN9" s="54"/>
      <c r="BO9" s="79"/>
      <c r="BP9" s="81"/>
      <c r="BQ9" s="82"/>
      <c r="BR9" s="81"/>
      <c r="BS9" s="20" t="s">
        <v>61</v>
      </c>
      <c r="BT9" s="343">
        <v>1952</v>
      </c>
      <c r="BU9" s="16">
        <v>16773</v>
      </c>
      <c r="BV9" s="15">
        <v>29</v>
      </c>
      <c r="BW9" s="16">
        <v>48642</v>
      </c>
      <c r="BX9" s="20" t="s">
        <v>162</v>
      </c>
      <c r="BY9" s="343">
        <v>1952</v>
      </c>
      <c r="BZ9" s="16">
        <v>143344</v>
      </c>
      <c r="CA9" s="15">
        <v>31.8</v>
      </c>
      <c r="CB9" s="16">
        <v>456201</v>
      </c>
      <c r="CC9" s="17" t="s">
        <v>85</v>
      </c>
      <c r="CD9" s="343">
        <v>1952</v>
      </c>
      <c r="CE9" s="16">
        <v>63547</v>
      </c>
      <c r="CF9" s="15">
        <v>28.8</v>
      </c>
      <c r="CG9" s="16">
        <v>182774</v>
      </c>
      <c r="CH9" s="17" t="s">
        <v>86</v>
      </c>
      <c r="CI9" s="343">
        <v>1952</v>
      </c>
      <c r="CJ9" s="16">
        <v>4442</v>
      </c>
      <c r="CK9" s="15">
        <v>25.7</v>
      </c>
      <c r="CL9" s="16">
        <v>11416</v>
      </c>
      <c r="CM9" s="17" t="s">
        <v>87</v>
      </c>
      <c r="CN9" s="343">
        <v>1952</v>
      </c>
      <c r="CO9" s="16">
        <v>71241</v>
      </c>
      <c r="CP9" s="15">
        <v>24.7</v>
      </c>
      <c r="CQ9" s="16">
        <v>175965</v>
      </c>
      <c r="CR9" s="17" t="s">
        <v>88</v>
      </c>
      <c r="CS9" s="343">
        <v>1952</v>
      </c>
      <c r="CT9" s="16">
        <v>75683</v>
      </c>
      <c r="CU9" s="15">
        <v>24.8</v>
      </c>
      <c r="CV9" s="16">
        <v>187381</v>
      </c>
      <c r="CW9" s="17" t="s">
        <v>89</v>
      </c>
      <c r="CX9" s="343">
        <v>1952</v>
      </c>
      <c r="CY9" s="16">
        <v>534812</v>
      </c>
      <c r="CZ9" s="15">
        <v>26</v>
      </c>
      <c r="DA9" s="16">
        <v>1392850</v>
      </c>
      <c r="DB9" s="17" t="s">
        <v>90</v>
      </c>
      <c r="DC9" s="343">
        <v>1952</v>
      </c>
      <c r="DD9" s="16">
        <v>374107</v>
      </c>
      <c r="DE9" s="15">
        <v>27.1</v>
      </c>
      <c r="DF9" s="16">
        <v>1014473</v>
      </c>
      <c r="DG9" s="17" t="s">
        <v>4</v>
      </c>
      <c r="DH9" s="343">
        <v>1952</v>
      </c>
      <c r="DI9" s="16">
        <v>7375</v>
      </c>
      <c r="DJ9" s="15">
        <v>20.7</v>
      </c>
      <c r="DK9" s="16">
        <v>15230</v>
      </c>
      <c r="DL9" s="17" t="s">
        <v>3</v>
      </c>
      <c r="DM9" s="343">
        <v>1952</v>
      </c>
      <c r="DN9" s="16"/>
      <c r="DO9" s="15"/>
      <c r="DP9" s="16"/>
      <c r="DQ9" s="17" t="s">
        <v>6</v>
      </c>
      <c r="DR9" s="343">
        <v>1952</v>
      </c>
      <c r="DS9" s="16">
        <v>249</v>
      </c>
      <c r="DT9" s="15">
        <v>14.5</v>
      </c>
      <c r="DU9" s="16">
        <v>362</v>
      </c>
      <c r="DV9" s="19" t="s">
        <v>91</v>
      </c>
      <c r="DW9" s="343">
        <v>1952</v>
      </c>
      <c r="DX9" s="16">
        <v>4322</v>
      </c>
      <c r="DY9" s="15">
        <v>19.399999999999999</v>
      </c>
      <c r="DZ9" s="16">
        <v>8386</v>
      </c>
      <c r="EA9" s="19" t="s">
        <v>72</v>
      </c>
      <c r="EB9" s="18">
        <v>1952</v>
      </c>
      <c r="EC9" s="16">
        <v>18576</v>
      </c>
      <c r="ED9" s="15">
        <v>179.8</v>
      </c>
      <c r="EE9" s="16">
        <v>333997</v>
      </c>
      <c r="EF9" s="19" t="s">
        <v>13</v>
      </c>
      <c r="EG9" s="18">
        <v>1952</v>
      </c>
      <c r="EH9" s="16">
        <v>78209</v>
      </c>
      <c r="EI9" s="15">
        <v>437.9</v>
      </c>
      <c r="EJ9" s="16">
        <v>3425015</v>
      </c>
      <c r="EK9" s="87" t="s">
        <v>92</v>
      </c>
      <c r="EL9" s="18">
        <v>1952</v>
      </c>
      <c r="EM9" s="16">
        <v>42895</v>
      </c>
      <c r="EN9" s="15">
        <v>64</v>
      </c>
      <c r="EO9" s="16">
        <v>274329</v>
      </c>
      <c r="EP9" s="19" t="s">
        <v>78</v>
      </c>
      <c r="EQ9" s="18">
        <v>1952</v>
      </c>
      <c r="ER9" s="16">
        <v>10366</v>
      </c>
      <c r="ES9" s="15">
        <v>69.599999999999994</v>
      </c>
      <c r="ET9" s="16">
        <v>72121</v>
      </c>
      <c r="EU9" s="87" t="s">
        <v>93</v>
      </c>
      <c r="EV9" s="18">
        <v>1952</v>
      </c>
      <c r="EW9" s="16"/>
      <c r="EX9" s="15"/>
      <c r="EY9" s="16"/>
      <c r="EZ9" s="87" t="s">
        <v>175</v>
      </c>
      <c r="FA9" s="18">
        <v>1952</v>
      </c>
      <c r="FB9" s="16">
        <v>530757</v>
      </c>
      <c r="FC9" s="15">
        <v>38.589999999999996</v>
      </c>
      <c r="FD9" s="16">
        <v>2049650.05</v>
      </c>
      <c r="FE9" s="87" t="s">
        <v>8</v>
      </c>
      <c r="FF9" s="18">
        <v>1952</v>
      </c>
      <c r="FG9" s="16"/>
      <c r="FH9" s="15"/>
      <c r="FI9" s="16"/>
      <c r="FJ9" s="87" t="s">
        <v>11</v>
      </c>
      <c r="FK9" s="18">
        <v>1952</v>
      </c>
      <c r="FL9" s="16"/>
      <c r="FM9" s="15"/>
      <c r="FN9" s="16"/>
      <c r="FO9" s="87" t="s">
        <v>10</v>
      </c>
      <c r="FP9" s="18">
        <v>1952</v>
      </c>
      <c r="FQ9" s="16"/>
      <c r="FR9" s="15"/>
      <c r="FS9" s="16"/>
      <c r="FT9" s="87"/>
      <c r="FY9" s="95" t="s">
        <v>166</v>
      </c>
      <c r="FZ9" s="343">
        <v>1952</v>
      </c>
      <c r="GA9" s="24">
        <v>1527382</v>
      </c>
      <c r="GB9" s="95" t="s">
        <v>169</v>
      </c>
      <c r="GC9" s="343">
        <v>1952</v>
      </c>
      <c r="GD9" s="24">
        <v>1282008</v>
      </c>
      <c r="GE9" s="95" t="s">
        <v>167</v>
      </c>
      <c r="GF9" s="343">
        <v>1952</v>
      </c>
      <c r="GG9" s="98">
        <v>2809390</v>
      </c>
      <c r="GH9" s="22" t="s">
        <v>171</v>
      </c>
      <c r="GI9" s="343">
        <v>1952</v>
      </c>
      <c r="GJ9" s="24">
        <v>2915110</v>
      </c>
    </row>
    <row r="10" spans="1:200" s="21" customFormat="1" ht="9">
      <c r="A10" s="25" t="s">
        <v>60</v>
      </c>
      <c r="B10" s="13" t="s">
        <v>97</v>
      </c>
      <c r="C10" s="14">
        <v>89727</v>
      </c>
      <c r="D10" s="15">
        <v>29.1</v>
      </c>
      <c r="E10" s="16">
        <v>261106</v>
      </c>
      <c r="F10" s="17" t="s">
        <v>0</v>
      </c>
      <c r="G10" s="343">
        <v>1953</v>
      </c>
      <c r="H10" s="16">
        <v>388307</v>
      </c>
      <c r="I10" s="15">
        <v>24.7</v>
      </c>
      <c r="J10" s="16">
        <v>958314</v>
      </c>
      <c r="K10" s="17" t="s">
        <v>63</v>
      </c>
      <c r="L10" s="343">
        <v>1953</v>
      </c>
      <c r="M10" s="16">
        <v>50651</v>
      </c>
      <c r="N10" s="15">
        <v>31.8</v>
      </c>
      <c r="O10" s="16">
        <v>161070</v>
      </c>
      <c r="P10" s="17" t="s">
        <v>64</v>
      </c>
      <c r="Q10" s="343">
        <v>1953</v>
      </c>
      <c r="R10" s="16">
        <v>20544</v>
      </c>
      <c r="S10" s="15">
        <v>26.9</v>
      </c>
      <c r="T10" s="16">
        <v>55263</v>
      </c>
      <c r="U10" s="17" t="s">
        <v>2</v>
      </c>
      <c r="V10" s="343">
        <v>1953</v>
      </c>
      <c r="W10" s="16">
        <v>229214</v>
      </c>
      <c r="X10" s="15">
        <v>28.6</v>
      </c>
      <c r="Y10" s="16">
        <v>655552</v>
      </c>
      <c r="Z10" s="30" t="s">
        <v>189</v>
      </c>
      <c r="AA10" s="343">
        <v>1953</v>
      </c>
      <c r="AB10" s="16">
        <v>916380</v>
      </c>
      <c r="AC10" s="15">
        <v>26.9</v>
      </c>
      <c r="AD10" s="16">
        <v>2463184</v>
      </c>
      <c r="AE10" s="17" t="s">
        <v>12</v>
      </c>
      <c r="AF10" s="13">
        <v>1953</v>
      </c>
      <c r="AG10" s="16">
        <v>95977</v>
      </c>
      <c r="AH10" s="15">
        <v>379.7</v>
      </c>
      <c r="AI10" s="16">
        <v>3644519</v>
      </c>
      <c r="AJ10" s="17" t="s">
        <v>5</v>
      </c>
      <c r="AK10" s="343">
        <v>1953</v>
      </c>
      <c r="AL10" s="16">
        <v>1730</v>
      </c>
      <c r="AM10" s="15">
        <v>18.600000000000001</v>
      </c>
      <c r="AN10" s="16">
        <v>3220</v>
      </c>
      <c r="AO10" s="17" t="s">
        <v>111</v>
      </c>
      <c r="AP10" s="343">
        <v>1953</v>
      </c>
      <c r="AQ10" s="16">
        <v>128</v>
      </c>
      <c r="AR10" s="15">
        <v>25.3</v>
      </c>
      <c r="AS10" s="16">
        <v>324</v>
      </c>
      <c r="AT10" s="17" t="s">
        <v>79</v>
      </c>
      <c r="AU10" s="343">
        <v>1953</v>
      </c>
      <c r="AV10" s="16">
        <v>579</v>
      </c>
      <c r="AW10" s="15">
        <v>292.39999999999998</v>
      </c>
      <c r="AX10" s="16">
        <v>16928</v>
      </c>
      <c r="AY10" s="17" t="s">
        <v>185</v>
      </c>
      <c r="AZ10" s="343">
        <v>1953</v>
      </c>
      <c r="BA10" s="16">
        <v>262087</v>
      </c>
      <c r="BB10" s="15">
        <v>231.1</v>
      </c>
      <c r="BC10" s="16">
        <v>6056831</v>
      </c>
      <c r="BD10" s="17" t="s">
        <v>112</v>
      </c>
      <c r="BE10" s="343">
        <v>1953</v>
      </c>
      <c r="BF10" s="16">
        <v>279311</v>
      </c>
      <c r="BG10" s="15">
        <v>227.1</v>
      </c>
      <c r="BH10" s="16">
        <v>6343783</v>
      </c>
      <c r="BI10" s="17" t="s">
        <v>164</v>
      </c>
      <c r="BJ10" s="343">
        <v>1953</v>
      </c>
      <c r="BK10" s="16">
        <v>916508</v>
      </c>
      <c r="BL10" s="15">
        <v>26.9</v>
      </c>
      <c r="BM10" s="16">
        <v>2463508</v>
      </c>
      <c r="BN10" s="54"/>
      <c r="BO10" s="79"/>
      <c r="BP10" s="81"/>
      <c r="BQ10" s="82"/>
      <c r="BR10" s="81"/>
      <c r="BS10" s="20" t="s">
        <v>61</v>
      </c>
      <c r="BT10" s="343">
        <v>1953</v>
      </c>
      <c r="BU10" s="16">
        <v>51725</v>
      </c>
      <c r="BV10" s="15">
        <v>28</v>
      </c>
      <c r="BW10" s="16">
        <v>144830</v>
      </c>
      <c r="BX10" s="20" t="s">
        <v>162</v>
      </c>
      <c r="BY10" s="343">
        <v>1953</v>
      </c>
      <c r="BZ10" s="16">
        <v>141452</v>
      </c>
      <c r="CA10" s="15">
        <v>28.7</v>
      </c>
      <c r="CB10" s="16">
        <v>405936</v>
      </c>
      <c r="CC10" s="17" t="s">
        <v>85</v>
      </c>
      <c r="CD10" s="343">
        <v>1953</v>
      </c>
      <c r="CE10" s="16">
        <v>71195</v>
      </c>
      <c r="CF10" s="15">
        <v>30.4</v>
      </c>
      <c r="CG10" s="16">
        <v>216333</v>
      </c>
      <c r="CH10" s="17" t="s">
        <v>86</v>
      </c>
      <c r="CI10" s="343">
        <v>1953</v>
      </c>
      <c r="CJ10" s="16">
        <v>4592</v>
      </c>
      <c r="CK10" s="15">
        <v>25.2</v>
      </c>
      <c r="CL10" s="16">
        <v>11572</v>
      </c>
      <c r="CM10" s="17" t="s">
        <v>87</v>
      </c>
      <c r="CN10" s="343">
        <v>1953</v>
      </c>
      <c r="CO10" s="16">
        <v>81620</v>
      </c>
      <c r="CP10" s="15">
        <v>26.4</v>
      </c>
      <c r="CQ10" s="16">
        <v>215477</v>
      </c>
      <c r="CR10" s="17" t="s">
        <v>88</v>
      </c>
      <c r="CS10" s="343">
        <v>1953</v>
      </c>
      <c r="CT10" s="16">
        <v>86212</v>
      </c>
      <c r="CU10" s="15">
        <v>26.3</v>
      </c>
      <c r="CV10" s="16">
        <v>227049</v>
      </c>
      <c r="CW10" s="17" t="s">
        <v>89</v>
      </c>
      <c r="CX10" s="343">
        <v>1953</v>
      </c>
      <c r="CY10" s="16">
        <v>534351</v>
      </c>
      <c r="CZ10" s="15">
        <v>25.7</v>
      </c>
      <c r="DA10" s="16">
        <v>1375822</v>
      </c>
      <c r="DB10" s="17" t="s">
        <v>90</v>
      </c>
      <c r="DC10" s="343">
        <v>1953</v>
      </c>
      <c r="DD10" s="16">
        <v>382029</v>
      </c>
      <c r="DE10" s="15">
        <v>28.5</v>
      </c>
      <c r="DF10" s="16">
        <v>1087362</v>
      </c>
      <c r="DG10" s="17" t="s">
        <v>4</v>
      </c>
      <c r="DH10" s="343">
        <v>1953</v>
      </c>
      <c r="DI10" s="16">
        <v>7466</v>
      </c>
      <c r="DJ10" s="15">
        <v>22.1</v>
      </c>
      <c r="DK10" s="16">
        <v>16504</v>
      </c>
      <c r="DL10" s="17" t="s">
        <v>3</v>
      </c>
      <c r="DM10" s="343">
        <v>1953</v>
      </c>
      <c r="DN10" s="16"/>
      <c r="DO10" s="15"/>
      <c r="DP10" s="16"/>
      <c r="DQ10" s="17" t="s">
        <v>6</v>
      </c>
      <c r="DR10" s="343">
        <v>1953</v>
      </c>
      <c r="DS10" s="16">
        <v>202</v>
      </c>
      <c r="DT10" s="15">
        <v>15.1</v>
      </c>
      <c r="DU10" s="16">
        <v>306</v>
      </c>
      <c r="DV10" s="19" t="s">
        <v>91</v>
      </c>
      <c r="DW10" s="343">
        <v>1953</v>
      </c>
      <c r="DX10" s="16">
        <v>2051</v>
      </c>
      <c r="DY10" s="15">
        <v>18</v>
      </c>
      <c r="DZ10" s="16">
        <v>3697</v>
      </c>
      <c r="EA10" s="19" t="s">
        <v>72</v>
      </c>
      <c r="EB10" s="18">
        <v>1953</v>
      </c>
      <c r="EC10" s="16">
        <v>17224</v>
      </c>
      <c r="ED10" s="15">
        <v>166.6</v>
      </c>
      <c r="EE10" s="16">
        <v>286952</v>
      </c>
      <c r="EF10" s="19" t="s">
        <v>13</v>
      </c>
      <c r="EG10" s="18">
        <v>1953</v>
      </c>
      <c r="EH10" s="16">
        <v>78550</v>
      </c>
      <c r="EI10" s="15">
        <v>492.3</v>
      </c>
      <c r="EJ10" s="16">
        <v>3866791</v>
      </c>
      <c r="EK10" s="87" t="s">
        <v>92</v>
      </c>
      <c r="EL10" s="18">
        <v>1953</v>
      </c>
      <c r="EM10" s="16">
        <v>37481</v>
      </c>
      <c r="EN10" s="15">
        <v>70.3</v>
      </c>
      <c r="EO10" s="16">
        <v>263638</v>
      </c>
      <c r="EP10" s="19" t="s">
        <v>78</v>
      </c>
      <c r="EQ10" s="18">
        <v>1953</v>
      </c>
      <c r="ER10" s="16">
        <v>8698</v>
      </c>
      <c r="ES10" s="15">
        <v>75.5</v>
      </c>
      <c r="ET10" s="16">
        <v>65692</v>
      </c>
      <c r="EU10" s="87" t="s">
        <v>93</v>
      </c>
      <c r="EV10" s="18">
        <v>1953</v>
      </c>
      <c r="EW10" s="16"/>
      <c r="EX10" s="15"/>
      <c r="EY10" s="16"/>
      <c r="EZ10" s="87" t="s">
        <v>175</v>
      </c>
      <c r="FA10" s="18">
        <v>1953</v>
      </c>
      <c r="FB10" s="16">
        <v>530560</v>
      </c>
      <c r="FC10" s="15">
        <v>42.755000000000003</v>
      </c>
      <c r="FD10" s="16">
        <v>2269206.75</v>
      </c>
      <c r="FE10" s="87" t="s">
        <v>8</v>
      </c>
      <c r="FF10" s="18">
        <v>1953</v>
      </c>
      <c r="FG10" s="16"/>
      <c r="FH10" s="15"/>
      <c r="FI10" s="16"/>
      <c r="FJ10" s="87" t="s">
        <v>11</v>
      </c>
      <c r="FK10" s="18">
        <v>1953</v>
      </c>
      <c r="FL10" s="16"/>
      <c r="FM10" s="15"/>
      <c r="FN10" s="16"/>
      <c r="FO10" s="87" t="s">
        <v>10</v>
      </c>
      <c r="FP10" s="18">
        <v>1953</v>
      </c>
      <c r="FQ10" s="16"/>
      <c r="FR10" s="15"/>
      <c r="FS10" s="16"/>
      <c r="FT10" s="87"/>
      <c r="FY10" s="95" t="s">
        <v>166</v>
      </c>
      <c r="FZ10" s="343">
        <v>1953</v>
      </c>
      <c r="GA10" s="24">
        <v>1530656</v>
      </c>
      <c r="GB10" s="95" t="s">
        <v>169</v>
      </c>
      <c r="GC10" s="343">
        <v>1953</v>
      </c>
      <c r="GD10" s="24">
        <v>1282788</v>
      </c>
      <c r="GE10" s="95" t="s">
        <v>167</v>
      </c>
      <c r="GF10" s="343">
        <v>1953</v>
      </c>
      <c r="GG10" s="98">
        <v>2813444</v>
      </c>
      <c r="GH10" s="22" t="s">
        <v>171</v>
      </c>
      <c r="GI10" s="343">
        <v>1953</v>
      </c>
      <c r="GJ10" s="24">
        <v>2919940</v>
      </c>
    </row>
    <row r="11" spans="1:200" s="21" customFormat="1" ht="9">
      <c r="A11" s="25" t="s">
        <v>60</v>
      </c>
      <c r="B11" s="13" t="s">
        <v>98</v>
      </c>
      <c r="C11" s="14">
        <v>55591</v>
      </c>
      <c r="D11" s="15">
        <v>29.4</v>
      </c>
      <c r="E11" s="16">
        <v>163438</v>
      </c>
      <c r="F11" s="17" t="s">
        <v>0</v>
      </c>
      <c r="G11" s="343">
        <v>1954</v>
      </c>
      <c r="H11" s="16">
        <v>432711</v>
      </c>
      <c r="I11" s="15">
        <v>26.5</v>
      </c>
      <c r="J11" s="16">
        <v>1145156</v>
      </c>
      <c r="K11" s="17" t="s">
        <v>63</v>
      </c>
      <c r="L11" s="343">
        <v>1954</v>
      </c>
      <c r="M11" s="16">
        <v>6900</v>
      </c>
      <c r="N11" s="15">
        <v>26.1</v>
      </c>
      <c r="O11" s="16">
        <v>18009</v>
      </c>
      <c r="P11" s="17" t="s">
        <v>64</v>
      </c>
      <c r="Q11" s="343">
        <v>1954</v>
      </c>
      <c r="R11" s="16">
        <v>38133</v>
      </c>
      <c r="S11" s="15">
        <v>30.4</v>
      </c>
      <c r="T11" s="16">
        <v>115924</v>
      </c>
      <c r="U11" s="17" t="s">
        <v>2</v>
      </c>
      <c r="V11" s="343">
        <v>1954</v>
      </c>
      <c r="W11" s="16">
        <v>196009</v>
      </c>
      <c r="X11" s="15">
        <v>28</v>
      </c>
      <c r="Y11" s="16">
        <v>548825</v>
      </c>
      <c r="Z11" s="30" t="s">
        <v>189</v>
      </c>
      <c r="AA11" s="343">
        <v>1954</v>
      </c>
      <c r="AB11" s="16">
        <v>947567</v>
      </c>
      <c r="AC11" s="15">
        <v>27.8</v>
      </c>
      <c r="AD11" s="16">
        <v>2629635</v>
      </c>
      <c r="AE11" s="17" t="s">
        <v>12</v>
      </c>
      <c r="AF11" s="13">
        <v>1954</v>
      </c>
      <c r="AG11" s="16">
        <v>104976</v>
      </c>
      <c r="AH11" s="15">
        <v>349.3</v>
      </c>
      <c r="AI11" s="16">
        <v>3666489</v>
      </c>
      <c r="AJ11" s="17" t="s">
        <v>5</v>
      </c>
      <c r="AK11" s="343">
        <v>1954</v>
      </c>
      <c r="AL11" s="16">
        <v>520</v>
      </c>
      <c r="AM11" s="15">
        <v>18.600000000000001</v>
      </c>
      <c r="AN11" s="16">
        <v>965</v>
      </c>
      <c r="AO11" s="17" t="s">
        <v>111</v>
      </c>
      <c r="AP11" s="343">
        <v>1954</v>
      </c>
      <c r="AQ11" s="16">
        <v>149</v>
      </c>
      <c r="AR11" s="15">
        <v>23</v>
      </c>
      <c r="AS11" s="16">
        <v>342</v>
      </c>
      <c r="AT11" s="17" t="s">
        <v>79</v>
      </c>
      <c r="AU11" s="343">
        <v>1954</v>
      </c>
      <c r="AV11" s="16">
        <v>769</v>
      </c>
      <c r="AW11" s="15">
        <v>321.89999999999998</v>
      </c>
      <c r="AX11" s="16">
        <v>24757</v>
      </c>
      <c r="AY11" s="17" t="s">
        <v>185</v>
      </c>
      <c r="AZ11" s="343">
        <v>1954</v>
      </c>
      <c r="BA11" s="16">
        <v>269531</v>
      </c>
      <c r="BB11" s="15">
        <v>253.2</v>
      </c>
      <c r="BC11" s="16">
        <v>6824525</v>
      </c>
      <c r="BD11" s="17" t="s">
        <v>112</v>
      </c>
      <c r="BE11" s="343">
        <v>1954</v>
      </c>
      <c r="BF11" s="16">
        <v>288119</v>
      </c>
      <c r="BG11" s="15">
        <v>249.2</v>
      </c>
      <c r="BH11" s="16">
        <v>7180857</v>
      </c>
      <c r="BI11" s="17" t="s">
        <v>164</v>
      </c>
      <c r="BJ11" s="343">
        <v>1954</v>
      </c>
      <c r="BK11" s="16">
        <v>947716</v>
      </c>
      <c r="BL11" s="15">
        <v>27.8</v>
      </c>
      <c r="BM11" s="16">
        <v>2629977</v>
      </c>
      <c r="BN11" s="54"/>
      <c r="BO11" s="79"/>
      <c r="BP11" s="81"/>
      <c r="BQ11" s="82"/>
      <c r="BR11" s="81"/>
      <c r="BS11" s="20" t="s">
        <v>61</v>
      </c>
      <c r="BT11" s="343">
        <v>1954</v>
      </c>
      <c r="BU11" s="16">
        <v>86166</v>
      </c>
      <c r="BV11" s="15">
        <v>32</v>
      </c>
      <c r="BW11" s="16">
        <v>275731</v>
      </c>
      <c r="BX11" s="20" t="s">
        <v>162</v>
      </c>
      <c r="BY11" s="343">
        <v>1954</v>
      </c>
      <c r="BZ11" s="16">
        <v>141757</v>
      </c>
      <c r="CA11" s="15">
        <v>31</v>
      </c>
      <c r="CB11" s="16">
        <v>439169</v>
      </c>
      <c r="CC11" s="17" t="s">
        <v>85</v>
      </c>
      <c r="CD11" s="343">
        <v>1954</v>
      </c>
      <c r="CE11" s="16">
        <v>45033</v>
      </c>
      <c r="CF11" s="15">
        <v>29.7</v>
      </c>
      <c r="CG11" s="16">
        <v>133933</v>
      </c>
      <c r="CH11" s="17" t="s">
        <v>86</v>
      </c>
      <c r="CI11" s="343">
        <v>1954</v>
      </c>
      <c r="CJ11" s="16">
        <v>4649</v>
      </c>
      <c r="CK11" s="15">
        <v>26.2</v>
      </c>
      <c r="CL11" s="16">
        <v>12180</v>
      </c>
      <c r="CM11" s="17" t="s">
        <v>87</v>
      </c>
      <c r="CN11" s="343">
        <v>1954</v>
      </c>
      <c r="CO11" s="16">
        <v>127408</v>
      </c>
      <c r="CP11" s="15">
        <v>27.5</v>
      </c>
      <c r="CQ11" s="16">
        <v>350372</v>
      </c>
      <c r="CR11" s="17" t="s">
        <v>88</v>
      </c>
      <c r="CS11" s="343">
        <v>1954</v>
      </c>
      <c r="CT11" s="16">
        <v>132057</v>
      </c>
      <c r="CU11" s="15">
        <v>27.5</v>
      </c>
      <c r="CV11" s="16">
        <v>362552</v>
      </c>
      <c r="CW11" s="17" t="s">
        <v>89</v>
      </c>
      <c r="CX11" s="343">
        <v>1954</v>
      </c>
      <c r="CY11" s="16">
        <v>579117</v>
      </c>
      <c r="CZ11" s="15">
        <v>27.6</v>
      </c>
      <c r="DA11" s="16">
        <v>1596505</v>
      </c>
      <c r="DB11" s="17" t="s">
        <v>90</v>
      </c>
      <c r="DC11" s="343">
        <v>1954</v>
      </c>
      <c r="DD11" s="16">
        <v>368450</v>
      </c>
      <c r="DE11" s="15">
        <v>28</v>
      </c>
      <c r="DF11" s="16">
        <v>1033130</v>
      </c>
      <c r="DG11" s="17" t="s">
        <v>4</v>
      </c>
      <c r="DH11" s="343">
        <v>1954</v>
      </c>
      <c r="DI11" s="16">
        <v>6946</v>
      </c>
      <c r="DJ11" s="15">
        <v>19.5</v>
      </c>
      <c r="DK11" s="16">
        <v>13511</v>
      </c>
      <c r="DL11" s="17" t="s">
        <v>3</v>
      </c>
      <c r="DM11" s="343">
        <v>1954</v>
      </c>
      <c r="DN11" s="16"/>
      <c r="DO11" s="15"/>
      <c r="DP11" s="16"/>
      <c r="DQ11" s="17" t="s">
        <v>6</v>
      </c>
      <c r="DR11" s="343">
        <v>1954</v>
      </c>
      <c r="DS11" s="16">
        <v>259</v>
      </c>
      <c r="DT11" s="15">
        <v>17.5</v>
      </c>
      <c r="DU11" s="16">
        <v>453</v>
      </c>
      <c r="DV11" s="19" t="s">
        <v>91</v>
      </c>
      <c r="DW11" s="343">
        <v>1954</v>
      </c>
      <c r="DX11" s="16">
        <v>847</v>
      </c>
      <c r="DY11" s="15">
        <v>17.899999999999999</v>
      </c>
      <c r="DZ11" s="16">
        <v>1512</v>
      </c>
      <c r="EA11" s="19" t="s">
        <v>72</v>
      </c>
      <c r="EB11" s="18">
        <v>1954</v>
      </c>
      <c r="EC11" s="16">
        <v>18588</v>
      </c>
      <c r="ED11" s="15">
        <v>191.7</v>
      </c>
      <c r="EE11" s="16">
        <v>356332</v>
      </c>
      <c r="EF11" s="19" t="s">
        <v>13</v>
      </c>
      <c r="EG11" s="18">
        <v>1954</v>
      </c>
      <c r="EH11" s="16">
        <v>77510</v>
      </c>
      <c r="EI11" s="15">
        <v>434.3</v>
      </c>
      <c r="EJ11" s="16">
        <v>3366527</v>
      </c>
      <c r="EK11" s="87" t="s">
        <v>92</v>
      </c>
      <c r="EL11" s="18">
        <v>1954</v>
      </c>
      <c r="EM11" s="16">
        <v>32634</v>
      </c>
      <c r="EN11" s="15">
        <v>59.5</v>
      </c>
      <c r="EO11" s="16">
        <v>194037</v>
      </c>
      <c r="EP11" s="19" t="s">
        <v>78</v>
      </c>
      <c r="EQ11" s="18">
        <v>1954</v>
      </c>
      <c r="ER11" s="16">
        <v>8035</v>
      </c>
      <c r="ES11" s="15">
        <v>71.3</v>
      </c>
      <c r="ET11" s="16">
        <v>57270</v>
      </c>
      <c r="EU11" s="87" t="s">
        <v>93</v>
      </c>
      <c r="EV11" s="18">
        <v>1954</v>
      </c>
      <c r="EW11" s="16"/>
      <c r="EX11" s="15"/>
      <c r="EY11" s="16"/>
      <c r="EZ11" s="87" t="s">
        <v>175</v>
      </c>
      <c r="FA11" s="18">
        <v>1954</v>
      </c>
      <c r="FB11" s="16">
        <v>521421</v>
      </c>
      <c r="FC11" s="15">
        <v>36.720000000000006</v>
      </c>
      <c r="FD11" s="16">
        <v>1914687.9</v>
      </c>
      <c r="FE11" s="87" t="s">
        <v>8</v>
      </c>
      <c r="FF11" s="18">
        <v>1954</v>
      </c>
      <c r="FG11" s="16"/>
      <c r="FH11" s="15"/>
      <c r="FI11" s="16"/>
      <c r="FJ11" s="87" t="s">
        <v>11</v>
      </c>
      <c r="FK11" s="18">
        <v>1954</v>
      </c>
      <c r="FL11" s="16"/>
      <c r="FM11" s="15"/>
      <c r="FN11" s="16"/>
      <c r="FO11" s="87" t="s">
        <v>10</v>
      </c>
      <c r="FP11" s="18">
        <v>1954</v>
      </c>
      <c r="FQ11" s="16"/>
      <c r="FR11" s="15"/>
      <c r="FS11" s="16"/>
      <c r="FT11" s="87"/>
      <c r="FY11" s="95" t="s">
        <v>166</v>
      </c>
      <c r="FZ11" s="343">
        <v>1954</v>
      </c>
      <c r="GA11" s="24">
        <v>1567781</v>
      </c>
      <c r="GB11" s="95" t="s">
        <v>169</v>
      </c>
      <c r="GC11" s="343">
        <v>1954</v>
      </c>
      <c r="GD11" s="24">
        <v>1261599</v>
      </c>
      <c r="GE11" s="95" t="s">
        <v>167</v>
      </c>
      <c r="GF11" s="343">
        <v>1954</v>
      </c>
      <c r="GG11" s="98">
        <v>2829380</v>
      </c>
      <c r="GH11" s="22" t="s">
        <v>171</v>
      </c>
      <c r="GI11" s="343">
        <v>1954</v>
      </c>
      <c r="GJ11" s="24">
        <v>2935620</v>
      </c>
    </row>
    <row r="12" spans="1:200" s="21" customFormat="1" ht="9">
      <c r="A12" s="25" t="s">
        <v>60</v>
      </c>
      <c r="B12" s="343">
        <v>1955</v>
      </c>
      <c r="C12" s="14">
        <v>82689</v>
      </c>
      <c r="D12" s="15">
        <v>29.8</v>
      </c>
      <c r="E12" s="16">
        <v>246413</v>
      </c>
      <c r="F12" s="17" t="s">
        <v>0</v>
      </c>
      <c r="G12" s="343">
        <v>1955</v>
      </c>
      <c r="H12" s="16">
        <v>422541</v>
      </c>
      <c r="I12" s="15">
        <v>24.1</v>
      </c>
      <c r="J12" s="16">
        <v>1018352</v>
      </c>
      <c r="K12" s="17" t="s">
        <v>63</v>
      </c>
      <c r="L12" s="343">
        <v>1955</v>
      </c>
      <c r="M12" s="16">
        <v>40256</v>
      </c>
      <c r="N12" s="15">
        <v>33.4</v>
      </c>
      <c r="O12" s="16">
        <v>134455</v>
      </c>
      <c r="P12" s="17" t="s">
        <v>64</v>
      </c>
      <c r="Q12" s="343">
        <v>1955</v>
      </c>
      <c r="R12" s="16">
        <v>29210</v>
      </c>
      <c r="S12" s="15">
        <v>27.6</v>
      </c>
      <c r="T12" s="16">
        <v>80620</v>
      </c>
      <c r="U12" s="17" t="s">
        <v>2</v>
      </c>
      <c r="V12" s="343">
        <v>1955</v>
      </c>
      <c r="W12" s="16">
        <v>215736</v>
      </c>
      <c r="X12" s="15">
        <v>27.5</v>
      </c>
      <c r="Y12" s="16">
        <v>593274</v>
      </c>
      <c r="Z12" s="30" t="s">
        <v>189</v>
      </c>
      <c r="AA12" s="343">
        <v>1955</v>
      </c>
      <c r="AB12" s="16">
        <v>957177</v>
      </c>
      <c r="AC12" s="15">
        <v>26.4</v>
      </c>
      <c r="AD12" s="16">
        <v>2526316</v>
      </c>
      <c r="AE12" s="17" t="s">
        <v>12</v>
      </c>
      <c r="AF12" s="13">
        <v>1955</v>
      </c>
      <c r="AG12" s="16">
        <v>108430</v>
      </c>
      <c r="AH12" s="15">
        <v>306.8</v>
      </c>
      <c r="AI12" s="16">
        <v>3326670</v>
      </c>
      <c r="AJ12" s="17" t="s">
        <v>5</v>
      </c>
      <c r="AK12" s="343">
        <v>1955</v>
      </c>
      <c r="AL12" s="16">
        <v>700</v>
      </c>
      <c r="AM12" s="15">
        <v>19.7</v>
      </c>
      <c r="AN12" s="16">
        <v>1381</v>
      </c>
      <c r="AO12" s="17" t="s">
        <v>111</v>
      </c>
      <c r="AP12" s="343">
        <v>1955</v>
      </c>
      <c r="AQ12" s="16">
        <v>160</v>
      </c>
      <c r="AR12" s="15">
        <v>19.600000000000001</v>
      </c>
      <c r="AS12" s="16">
        <v>313</v>
      </c>
      <c r="AT12" s="17" t="s">
        <v>79</v>
      </c>
      <c r="AU12" s="343">
        <v>1955</v>
      </c>
      <c r="AV12" s="16">
        <v>726</v>
      </c>
      <c r="AW12" s="15">
        <v>354.5</v>
      </c>
      <c r="AX12" s="16">
        <v>25734</v>
      </c>
      <c r="AY12" s="17" t="s">
        <v>185</v>
      </c>
      <c r="AZ12" s="343">
        <v>1955</v>
      </c>
      <c r="BA12" s="16">
        <v>256867</v>
      </c>
      <c r="BB12" s="15">
        <v>202.8</v>
      </c>
      <c r="BC12" s="16">
        <v>5209263</v>
      </c>
      <c r="BD12" s="17" t="s">
        <v>112</v>
      </c>
      <c r="BE12" s="343">
        <v>1955</v>
      </c>
      <c r="BF12" s="16">
        <v>276059</v>
      </c>
      <c r="BG12" s="15">
        <v>199.7</v>
      </c>
      <c r="BH12" s="16">
        <v>5511921</v>
      </c>
      <c r="BI12" s="17" t="s">
        <v>164</v>
      </c>
      <c r="BJ12" s="343">
        <v>1955</v>
      </c>
      <c r="BK12" s="16">
        <v>957337</v>
      </c>
      <c r="BL12" s="15">
        <v>26.4</v>
      </c>
      <c r="BM12" s="16">
        <v>2526629</v>
      </c>
      <c r="BN12" s="54"/>
      <c r="BO12" s="79"/>
      <c r="BP12" s="81"/>
      <c r="BQ12" s="82"/>
      <c r="BR12" s="81"/>
      <c r="BS12" s="20" t="s">
        <v>61</v>
      </c>
      <c r="BT12" s="343">
        <v>1955</v>
      </c>
      <c r="BU12" s="16">
        <v>57795</v>
      </c>
      <c r="BV12" s="15">
        <v>29.1</v>
      </c>
      <c r="BW12" s="16">
        <v>168183</v>
      </c>
      <c r="BX12" s="20" t="s">
        <v>162</v>
      </c>
      <c r="BY12" s="343">
        <v>1955</v>
      </c>
      <c r="BZ12" s="16">
        <v>140484</v>
      </c>
      <c r="CA12" s="15">
        <v>29.5</v>
      </c>
      <c r="CB12" s="16">
        <v>414596</v>
      </c>
      <c r="CC12" s="17" t="s">
        <v>85</v>
      </c>
      <c r="CD12" s="343">
        <v>1955</v>
      </c>
      <c r="CE12" s="16">
        <v>69466</v>
      </c>
      <c r="CF12" s="15">
        <v>31</v>
      </c>
      <c r="CG12" s="16">
        <v>215075</v>
      </c>
      <c r="CH12" s="17" t="s">
        <v>86</v>
      </c>
      <c r="CI12" s="343">
        <v>1955</v>
      </c>
      <c r="CJ12" s="16">
        <v>5376</v>
      </c>
      <c r="CK12" s="15">
        <v>25.4</v>
      </c>
      <c r="CL12" s="16">
        <v>13655</v>
      </c>
      <c r="CM12" s="17" t="s">
        <v>87</v>
      </c>
      <c r="CN12" s="343">
        <v>1955</v>
      </c>
      <c r="CO12" s="16">
        <v>103574</v>
      </c>
      <c r="CP12" s="15">
        <v>26.2</v>
      </c>
      <c r="CQ12" s="16">
        <v>271364</v>
      </c>
      <c r="CR12" s="17" t="s">
        <v>88</v>
      </c>
      <c r="CS12" s="343">
        <v>1955</v>
      </c>
      <c r="CT12" s="16">
        <v>108950</v>
      </c>
      <c r="CU12" s="15">
        <v>26.2</v>
      </c>
      <c r="CV12" s="16">
        <v>285019</v>
      </c>
      <c r="CW12" s="17" t="s">
        <v>89</v>
      </c>
      <c r="CX12" s="343">
        <v>1955</v>
      </c>
      <c r="CY12" s="16">
        <v>568401</v>
      </c>
      <c r="CZ12" s="15">
        <v>25.5</v>
      </c>
      <c r="DA12" s="16">
        <v>1446603</v>
      </c>
      <c r="DB12" s="17" t="s">
        <v>90</v>
      </c>
      <c r="DC12" s="343">
        <v>1955</v>
      </c>
      <c r="DD12" s="16">
        <v>388776</v>
      </c>
      <c r="DE12" s="15">
        <v>27.8</v>
      </c>
      <c r="DF12" s="16">
        <v>1079713</v>
      </c>
      <c r="DG12" s="17" t="s">
        <v>4</v>
      </c>
      <c r="DH12" s="343">
        <v>1955</v>
      </c>
      <c r="DI12" s="16">
        <v>5801</v>
      </c>
      <c r="DJ12" s="15">
        <v>25.7</v>
      </c>
      <c r="DK12" s="16">
        <v>14931</v>
      </c>
      <c r="DL12" s="17" t="s">
        <v>3</v>
      </c>
      <c r="DM12" s="343">
        <v>1955</v>
      </c>
      <c r="DN12" s="16"/>
      <c r="DO12" s="15"/>
      <c r="DP12" s="16"/>
      <c r="DQ12" s="17" t="s">
        <v>6</v>
      </c>
      <c r="DR12" s="343">
        <v>1955</v>
      </c>
      <c r="DS12" s="16">
        <v>365</v>
      </c>
      <c r="DT12" s="15">
        <v>15.8</v>
      </c>
      <c r="DU12" s="16">
        <v>575</v>
      </c>
      <c r="DV12" s="19" t="s">
        <v>91</v>
      </c>
      <c r="DW12" s="343">
        <v>1955</v>
      </c>
      <c r="DX12" s="16">
        <v>1165</v>
      </c>
      <c r="DY12" s="15">
        <v>18</v>
      </c>
      <c r="DZ12" s="16">
        <v>2101</v>
      </c>
      <c r="EA12" s="19" t="s">
        <v>72</v>
      </c>
      <c r="EB12" s="18">
        <v>1955</v>
      </c>
      <c r="EC12" s="16">
        <v>19192</v>
      </c>
      <c r="ED12" s="15">
        <v>157.69999999999999</v>
      </c>
      <c r="EE12" s="16">
        <v>302658</v>
      </c>
      <c r="EF12" s="19" t="s">
        <v>13</v>
      </c>
      <c r="EG12" s="18">
        <v>1955</v>
      </c>
      <c r="EH12" s="16">
        <v>73317</v>
      </c>
      <c r="EI12" s="15">
        <v>474.6</v>
      </c>
      <c r="EJ12" s="16">
        <v>3479306</v>
      </c>
      <c r="EK12" s="87" t="s">
        <v>92</v>
      </c>
      <c r="EL12" s="18">
        <v>1955</v>
      </c>
      <c r="EM12" s="16">
        <v>33477</v>
      </c>
      <c r="EN12" s="15">
        <v>65.7</v>
      </c>
      <c r="EO12" s="16">
        <v>219894</v>
      </c>
      <c r="EP12" s="19" t="s">
        <v>78</v>
      </c>
      <c r="EQ12" s="18">
        <v>1955</v>
      </c>
      <c r="ER12" s="16">
        <v>6711</v>
      </c>
      <c r="ES12" s="15">
        <v>71</v>
      </c>
      <c r="ET12" s="16">
        <v>47621</v>
      </c>
      <c r="EU12" s="87" t="s">
        <v>93</v>
      </c>
      <c r="EV12" s="18">
        <v>1955</v>
      </c>
      <c r="EW12" s="16"/>
      <c r="EX12" s="15"/>
      <c r="EY12" s="16"/>
      <c r="EZ12" s="87" t="s">
        <v>175</v>
      </c>
      <c r="FA12" s="18">
        <v>1955</v>
      </c>
      <c r="FB12" s="16">
        <v>528921</v>
      </c>
      <c r="FC12" s="15">
        <v>41.224999999999994</v>
      </c>
      <c r="FD12" s="16">
        <v>2181610</v>
      </c>
      <c r="FE12" s="87" t="s">
        <v>8</v>
      </c>
      <c r="FF12" s="18">
        <v>1955</v>
      </c>
      <c r="FG12" s="16"/>
      <c r="FH12" s="15"/>
      <c r="FI12" s="16"/>
      <c r="FJ12" s="87" t="s">
        <v>11</v>
      </c>
      <c r="FK12" s="18">
        <v>1955</v>
      </c>
      <c r="FL12" s="16"/>
      <c r="FM12" s="15"/>
      <c r="FN12" s="16"/>
      <c r="FO12" s="87" t="s">
        <v>10</v>
      </c>
      <c r="FP12" s="18">
        <v>1955</v>
      </c>
      <c r="FQ12" s="16"/>
      <c r="FR12" s="15"/>
      <c r="FS12" s="16"/>
      <c r="FT12" s="87"/>
      <c r="FY12" s="95" t="s">
        <v>166</v>
      </c>
      <c r="FZ12" s="343">
        <v>1955</v>
      </c>
      <c r="GA12" s="24">
        <v>1558865</v>
      </c>
      <c r="GB12" s="95" t="s">
        <v>169</v>
      </c>
      <c r="GC12" s="343">
        <v>1955</v>
      </c>
      <c r="GD12" s="24">
        <v>1280505</v>
      </c>
      <c r="GE12" s="95" t="s">
        <v>167</v>
      </c>
      <c r="GF12" s="343">
        <v>1955</v>
      </c>
      <c r="GG12" s="98">
        <v>2839370</v>
      </c>
      <c r="GH12" s="22" t="s">
        <v>171</v>
      </c>
      <c r="GI12" s="343">
        <v>1955</v>
      </c>
      <c r="GJ12" s="24">
        <v>2941420</v>
      </c>
    </row>
    <row r="13" spans="1:200" s="21" customFormat="1" ht="9">
      <c r="A13" s="25" t="s">
        <v>60</v>
      </c>
      <c r="B13" s="343">
        <v>1956</v>
      </c>
      <c r="C13" s="14">
        <v>103084</v>
      </c>
      <c r="D13" s="15">
        <v>33.1</v>
      </c>
      <c r="E13" s="16">
        <v>341208</v>
      </c>
      <c r="F13" s="17" t="s">
        <v>0</v>
      </c>
      <c r="G13" s="343">
        <v>1956</v>
      </c>
      <c r="H13" s="16">
        <v>446894</v>
      </c>
      <c r="I13" s="15">
        <v>25.1</v>
      </c>
      <c r="J13" s="16">
        <v>1121954</v>
      </c>
      <c r="K13" s="17" t="s">
        <v>63</v>
      </c>
      <c r="L13" s="343">
        <v>1956</v>
      </c>
      <c r="M13" s="16">
        <v>49657</v>
      </c>
      <c r="N13" s="15">
        <v>33.799999999999997</v>
      </c>
      <c r="O13" s="16">
        <v>167841</v>
      </c>
      <c r="P13" s="17" t="s">
        <v>64</v>
      </c>
      <c r="Q13" s="343">
        <v>1956</v>
      </c>
      <c r="R13" s="16">
        <v>28494</v>
      </c>
      <c r="S13" s="15">
        <v>29.1</v>
      </c>
      <c r="T13" s="16">
        <v>82918</v>
      </c>
      <c r="U13" s="17" t="s">
        <v>2</v>
      </c>
      <c r="V13" s="343">
        <v>1956</v>
      </c>
      <c r="W13" s="16">
        <v>207893</v>
      </c>
      <c r="X13" s="15">
        <v>27.8</v>
      </c>
      <c r="Y13" s="16">
        <v>577943</v>
      </c>
      <c r="Z13" s="30" t="s">
        <v>189</v>
      </c>
      <c r="AA13" s="343">
        <v>1956</v>
      </c>
      <c r="AB13" s="16">
        <v>986982</v>
      </c>
      <c r="AC13" s="15">
        <v>27.5</v>
      </c>
      <c r="AD13" s="16">
        <v>2717671</v>
      </c>
      <c r="AE13" s="17" t="s">
        <v>12</v>
      </c>
      <c r="AF13" s="13">
        <v>1956</v>
      </c>
      <c r="AG13" s="16">
        <v>107199</v>
      </c>
      <c r="AH13" s="15">
        <v>255.1</v>
      </c>
      <c r="AI13" s="16">
        <v>2734592</v>
      </c>
      <c r="AJ13" s="17" t="s">
        <v>5</v>
      </c>
      <c r="AK13" s="343">
        <v>1956</v>
      </c>
      <c r="AL13" s="16">
        <v>1908</v>
      </c>
      <c r="AM13" s="15">
        <v>24.2</v>
      </c>
      <c r="AN13" s="16">
        <v>4616</v>
      </c>
      <c r="AO13" s="17" t="s">
        <v>111</v>
      </c>
      <c r="AP13" s="343">
        <v>1956</v>
      </c>
      <c r="AQ13" s="16">
        <v>138</v>
      </c>
      <c r="AR13" s="15">
        <v>16</v>
      </c>
      <c r="AS13" s="16">
        <v>221</v>
      </c>
      <c r="AT13" s="17" t="s">
        <v>79</v>
      </c>
      <c r="AU13" s="343">
        <v>1956</v>
      </c>
      <c r="AV13" s="16">
        <v>828</v>
      </c>
      <c r="AW13" s="15">
        <v>302.7</v>
      </c>
      <c r="AX13" s="16">
        <v>25060</v>
      </c>
      <c r="AY13" s="17" t="s">
        <v>185</v>
      </c>
      <c r="AZ13" s="343">
        <v>1956</v>
      </c>
      <c r="BA13" s="16">
        <v>250413</v>
      </c>
      <c r="BB13" s="15">
        <v>225.2</v>
      </c>
      <c r="BC13" s="16">
        <v>5639301</v>
      </c>
      <c r="BD13" s="17" t="s">
        <v>112</v>
      </c>
      <c r="BE13" s="343">
        <v>1956</v>
      </c>
      <c r="BF13" s="16">
        <v>267944</v>
      </c>
      <c r="BG13" s="15">
        <v>222.1</v>
      </c>
      <c r="BH13" s="16">
        <v>5949775</v>
      </c>
      <c r="BI13" s="17" t="s">
        <v>164</v>
      </c>
      <c r="BJ13" s="343">
        <v>1956</v>
      </c>
      <c r="BK13" s="16">
        <v>987120</v>
      </c>
      <c r="BL13" s="15">
        <v>27.5</v>
      </c>
      <c r="BM13" s="16">
        <v>2717892</v>
      </c>
      <c r="BN13" s="54"/>
      <c r="BO13" s="79"/>
      <c r="BP13" s="81"/>
      <c r="BQ13" s="82"/>
      <c r="BR13" s="81"/>
      <c r="BS13" s="20" t="s">
        <v>61</v>
      </c>
      <c r="BT13" s="343">
        <v>1956</v>
      </c>
      <c r="BU13" s="16">
        <v>41001</v>
      </c>
      <c r="BV13" s="15">
        <v>31.9</v>
      </c>
      <c r="BW13" s="16">
        <v>130793</v>
      </c>
      <c r="BX13" s="20" t="s">
        <v>162</v>
      </c>
      <c r="BY13" s="343">
        <v>1956</v>
      </c>
      <c r="BZ13" s="16">
        <v>144085</v>
      </c>
      <c r="CA13" s="15">
        <v>32.799999999999997</v>
      </c>
      <c r="CB13" s="16">
        <v>472001</v>
      </c>
      <c r="CC13" s="17" t="s">
        <v>85</v>
      </c>
      <c r="CD13" s="343">
        <v>1956</v>
      </c>
      <c r="CE13" s="16">
        <v>78151</v>
      </c>
      <c r="CF13" s="15">
        <v>32.1</v>
      </c>
      <c r="CG13" s="16">
        <v>250759</v>
      </c>
      <c r="CH13" s="17" t="s">
        <v>86</v>
      </c>
      <c r="CI13" s="343">
        <v>1956</v>
      </c>
      <c r="CJ13" s="16">
        <v>5397</v>
      </c>
      <c r="CK13" s="15">
        <v>27.4</v>
      </c>
      <c r="CL13" s="16">
        <v>14788</v>
      </c>
      <c r="CM13" s="17" t="s">
        <v>87</v>
      </c>
      <c r="CN13" s="343">
        <v>1956</v>
      </c>
      <c r="CO13" s="16">
        <v>104562</v>
      </c>
      <c r="CP13" s="15">
        <v>26.8</v>
      </c>
      <c r="CQ13" s="16">
        <v>280226</v>
      </c>
      <c r="CR13" s="17" t="s">
        <v>88</v>
      </c>
      <c r="CS13" s="343">
        <v>1956</v>
      </c>
      <c r="CT13" s="16">
        <v>109959</v>
      </c>
      <c r="CU13" s="15">
        <v>26.8</v>
      </c>
      <c r="CV13" s="16">
        <v>295014</v>
      </c>
      <c r="CW13" s="17" t="s">
        <v>89</v>
      </c>
      <c r="CX13" s="343">
        <v>1956</v>
      </c>
      <c r="CY13" s="16">
        <v>596376</v>
      </c>
      <c r="CZ13" s="15">
        <v>27</v>
      </c>
      <c r="DA13" s="16">
        <v>1608743</v>
      </c>
      <c r="DB13" s="17" t="s">
        <v>90</v>
      </c>
      <c r="DC13" s="343">
        <v>1956</v>
      </c>
      <c r="DD13" s="16">
        <v>390606</v>
      </c>
      <c r="DE13" s="15">
        <v>28.4</v>
      </c>
      <c r="DF13" s="16">
        <v>1108928</v>
      </c>
      <c r="DG13" s="17" t="s">
        <v>4</v>
      </c>
      <c r="DH13" s="343">
        <v>1956</v>
      </c>
      <c r="DI13" s="16">
        <v>6308</v>
      </c>
      <c r="DJ13" s="15">
        <v>23.8</v>
      </c>
      <c r="DK13" s="16">
        <v>15017</v>
      </c>
      <c r="DL13" s="17" t="s">
        <v>3</v>
      </c>
      <c r="DM13" s="343">
        <v>1956</v>
      </c>
      <c r="DN13" s="16"/>
      <c r="DO13" s="15"/>
      <c r="DP13" s="16"/>
      <c r="DQ13" s="17" t="s">
        <v>6</v>
      </c>
      <c r="DR13" s="343">
        <v>1956</v>
      </c>
      <c r="DS13" s="16">
        <v>504</v>
      </c>
      <c r="DT13" s="15">
        <v>16.899999999999999</v>
      </c>
      <c r="DU13" s="16">
        <v>852</v>
      </c>
      <c r="DV13" s="19" t="s">
        <v>91</v>
      </c>
      <c r="DW13" s="343">
        <v>1956</v>
      </c>
      <c r="DX13" s="16">
        <v>2521</v>
      </c>
      <c r="DY13" s="15">
        <v>22.4</v>
      </c>
      <c r="DZ13" s="16">
        <v>5652</v>
      </c>
      <c r="EA13" s="19" t="s">
        <v>72</v>
      </c>
      <c r="EB13" s="18">
        <v>1956</v>
      </c>
      <c r="EC13" s="16">
        <v>17531</v>
      </c>
      <c r="ED13" s="15">
        <v>177.1</v>
      </c>
      <c r="EE13" s="16">
        <v>310474</v>
      </c>
      <c r="EF13" s="19" t="s">
        <v>13</v>
      </c>
      <c r="EG13" s="18">
        <v>1956</v>
      </c>
      <c r="EH13" s="16">
        <v>70184</v>
      </c>
      <c r="EI13" s="15">
        <v>381.3</v>
      </c>
      <c r="EJ13" s="16">
        <v>2676079</v>
      </c>
      <c r="EK13" s="87" t="s">
        <v>92</v>
      </c>
      <c r="EL13" s="18">
        <v>1956</v>
      </c>
      <c r="EM13" s="16">
        <v>32567</v>
      </c>
      <c r="EN13" s="15">
        <v>63.5</v>
      </c>
      <c r="EO13" s="16">
        <v>206873</v>
      </c>
      <c r="EP13" s="19" t="s">
        <v>78</v>
      </c>
      <c r="EQ13" s="18">
        <v>1956</v>
      </c>
      <c r="ER13" s="16">
        <v>5935</v>
      </c>
      <c r="ES13" s="15">
        <v>68</v>
      </c>
      <c r="ET13" s="16">
        <v>40335</v>
      </c>
      <c r="EU13" s="87" t="s">
        <v>93</v>
      </c>
      <c r="EV13" s="18">
        <v>1956</v>
      </c>
      <c r="EW13" s="16"/>
      <c r="EX13" s="15"/>
      <c r="EY13" s="16"/>
      <c r="EZ13" s="87" t="s">
        <v>175</v>
      </c>
      <c r="FA13" s="18">
        <v>1956</v>
      </c>
      <c r="FB13" s="16">
        <v>536711</v>
      </c>
      <c r="FC13" s="15">
        <v>40.29</v>
      </c>
      <c r="FD13" s="16">
        <v>2162389.7999999998</v>
      </c>
      <c r="FE13" s="87" t="s">
        <v>8</v>
      </c>
      <c r="FF13" s="18">
        <v>1956</v>
      </c>
      <c r="FG13" s="16"/>
      <c r="FH13" s="15"/>
      <c r="FI13" s="16"/>
      <c r="FJ13" s="87" t="s">
        <v>11</v>
      </c>
      <c r="FK13" s="18">
        <v>1956</v>
      </c>
      <c r="FL13" s="16"/>
      <c r="FM13" s="15"/>
      <c r="FN13" s="16"/>
      <c r="FO13" s="87" t="s">
        <v>10</v>
      </c>
      <c r="FP13" s="18">
        <v>1956</v>
      </c>
      <c r="FQ13" s="16"/>
      <c r="FR13" s="15"/>
      <c r="FS13" s="16"/>
      <c r="FT13" s="87"/>
      <c r="FY13" s="95" t="s">
        <v>166</v>
      </c>
      <c r="FZ13" s="343">
        <v>1956</v>
      </c>
      <c r="GA13" s="24">
        <v>1570427</v>
      </c>
      <c r="GB13" s="95" t="s">
        <v>169</v>
      </c>
      <c r="GC13" s="343">
        <v>1956</v>
      </c>
      <c r="GD13" s="24">
        <v>1310596</v>
      </c>
      <c r="GE13" s="95" t="s">
        <v>167</v>
      </c>
      <c r="GF13" s="343">
        <v>1956</v>
      </c>
      <c r="GG13" s="98">
        <v>2881023</v>
      </c>
      <c r="GH13" s="22" t="s">
        <v>171</v>
      </c>
      <c r="GI13" s="343">
        <v>1956</v>
      </c>
      <c r="GJ13" s="24">
        <v>2977329</v>
      </c>
    </row>
    <row r="14" spans="1:200" s="21" customFormat="1" ht="9">
      <c r="A14" s="25" t="s">
        <v>60</v>
      </c>
      <c r="B14" s="343">
        <v>1957</v>
      </c>
      <c r="C14" s="14">
        <v>106680</v>
      </c>
      <c r="D14" s="15">
        <v>38.299999999999997</v>
      </c>
      <c r="E14" s="16">
        <v>409082</v>
      </c>
      <c r="F14" s="17" t="s">
        <v>0</v>
      </c>
      <c r="G14" s="343">
        <v>1957</v>
      </c>
      <c r="H14" s="16">
        <v>448444</v>
      </c>
      <c r="I14" s="15">
        <v>27.2</v>
      </c>
      <c r="J14" s="16">
        <v>1221891</v>
      </c>
      <c r="K14" s="17" t="s">
        <v>63</v>
      </c>
      <c r="L14" s="343">
        <v>1957</v>
      </c>
      <c r="M14" s="16">
        <v>58029</v>
      </c>
      <c r="N14" s="15">
        <v>39.299999999999997</v>
      </c>
      <c r="O14" s="16">
        <v>228054</v>
      </c>
      <c r="P14" s="17" t="s">
        <v>64</v>
      </c>
      <c r="Q14" s="343">
        <v>1957</v>
      </c>
      <c r="R14" s="16">
        <v>28304</v>
      </c>
      <c r="S14" s="15">
        <v>27.8</v>
      </c>
      <c r="T14" s="16">
        <v>78766</v>
      </c>
      <c r="U14" s="17" t="s">
        <v>2</v>
      </c>
      <c r="V14" s="343">
        <v>1957</v>
      </c>
      <c r="W14" s="16">
        <v>204104</v>
      </c>
      <c r="X14" s="15">
        <v>26.8</v>
      </c>
      <c r="Y14" s="16">
        <v>547493</v>
      </c>
      <c r="Z14" s="30" t="s">
        <v>189</v>
      </c>
      <c r="AA14" s="343">
        <v>1957</v>
      </c>
      <c r="AB14" s="16">
        <v>999923</v>
      </c>
      <c r="AC14" s="15">
        <v>29.2</v>
      </c>
      <c r="AD14" s="16">
        <v>2915852</v>
      </c>
      <c r="AE14" s="17" t="s">
        <v>12</v>
      </c>
      <c r="AF14" s="13">
        <v>1957</v>
      </c>
      <c r="AG14" s="16">
        <v>97323</v>
      </c>
      <c r="AH14" s="15">
        <v>378</v>
      </c>
      <c r="AI14" s="16">
        <v>3678809</v>
      </c>
      <c r="AJ14" s="17" t="s">
        <v>5</v>
      </c>
      <c r="AK14" s="343">
        <v>1957</v>
      </c>
      <c r="AL14" s="16">
        <v>2796</v>
      </c>
      <c r="AM14" s="15">
        <v>24.1</v>
      </c>
      <c r="AN14" s="16">
        <v>6738</v>
      </c>
      <c r="AO14" s="17" t="s">
        <v>111</v>
      </c>
      <c r="AP14" s="343">
        <v>1957</v>
      </c>
      <c r="AQ14" s="16">
        <v>127</v>
      </c>
      <c r="AR14" s="15">
        <v>22</v>
      </c>
      <c r="AS14" s="16">
        <v>279</v>
      </c>
      <c r="AT14" s="17" t="s">
        <v>79</v>
      </c>
      <c r="AU14" s="343">
        <v>1957</v>
      </c>
      <c r="AV14" s="16">
        <v>817</v>
      </c>
      <c r="AW14" s="15">
        <v>371.5</v>
      </c>
      <c r="AX14" s="16">
        <v>30352</v>
      </c>
      <c r="AY14" s="17" t="s">
        <v>185</v>
      </c>
      <c r="AZ14" s="343">
        <v>1957</v>
      </c>
      <c r="BA14" s="16">
        <v>255339</v>
      </c>
      <c r="BB14" s="15">
        <v>260.5</v>
      </c>
      <c r="BC14" s="16">
        <v>6651581</v>
      </c>
      <c r="BD14" s="17" t="s">
        <v>112</v>
      </c>
      <c r="BE14" s="343">
        <v>1957</v>
      </c>
      <c r="BF14" s="16">
        <v>271682</v>
      </c>
      <c r="BG14" s="15">
        <v>256.2</v>
      </c>
      <c r="BH14" s="16">
        <v>6959156</v>
      </c>
      <c r="BI14" s="17" t="s">
        <v>164</v>
      </c>
      <c r="BJ14" s="343">
        <v>1957</v>
      </c>
      <c r="BK14" s="16">
        <v>1000050</v>
      </c>
      <c r="BL14" s="15">
        <v>29.2</v>
      </c>
      <c r="BM14" s="16">
        <v>2916131</v>
      </c>
      <c r="BN14" s="54"/>
      <c r="BO14" s="79"/>
      <c r="BP14" s="81"/>
      <c r="BQ14" s="82"/>
      <c r="BR14" s="81"/>
      <c r="BS14" s="20" t="s">
        <v>61</v>
      </c>
      <c r="BT14" s="343">
        <v>1957</v>
      </c>
      <c r="BU14" s="16">
        <v>44355</v>
      </c>
      <c r="BV14" s="15">
        <v>32.4</v>
      </c>
      <c r="BW14" s="16">
        <v>143654</v>
      </c>
      <c r="BX14" s="20" t="s">
        <v>162</v>
      </c>
      <c r="BY14" s="343">
        <v>1957</v>
      </c>
      <c r="BZ14" s="16">
        <v>151035</v>
      </c>
      <c r="CA14" s="15">
        <v>36.6</v>
      </c>
      <c r="CB14" s="16">
        <v>552736</v>
      </c>
      <c r="CC14" s="17" t="s">
        <v>85</v>
      </c>
      <c r="CD14" s="343">
        <v>1957</v>
      </c>
      <c r="CE14" s="16">
        <v>86333</v>
      </c>
      <c r="CF14" s="15">
        <v>35.5</v>
      </c>
      <c r="CG14" s="16">
        <v>306820</v>
      </c>
      <c r="CH14" s="17" t="s">
        <v>86</v>
      </c>
      <c r="CI14" s="343">
        <v>1957</v>
      </c>
      <c r="CJ14" s="16">
        <v>5105</v>
      </c>
      <c r="CK14" s="15">
        <v>29.3</v>
      </c>
      <c r="CL14" s="16">
        <v>14972</v>
      </c>
      <c r="CM14" s="17" t="s">
        <v>87</v>
      </c>
      <c r="CN14" s="343">
        <v>1957</v>
      </c>
      <c r="CO14" s="16">
        <v>104902</v>
      </c>
      <c r="CP14" s="15">
        <v>25.9</v>
      </c>
      <c r="CQ14" s="16">
        <v>271940</v>
      </c>
      <c r="CR14" s="17" t="s">
        <v>88</v>
      </c>
      <c r="CS14" s="343">
        <v>1957</v>
      </c>
      <c r="CT14" s="16">
        <v>110007</v>
      </c>
      <c r="CU14" s="15">
        <v>26.1</v>
      </c>
      <c r="CV14" s="16">
        <v>286912</v>
      </c>
      <c r="CW14" s="17" t="s">
        <v>89</v>
      </c>
      <c r="CX14" s="343">
        <v>1957</v>
      </c>
      <c r="CY14" s="16">
        <v>604584</v>
      </c>
      <c r="CZ14" s="15">
        <v>29.6</v>
      </c>
      <c r="DA14" s="16">
        <v>1789599</v>
      </c>
      <c r="DB14" s="17" t="s">
        <v>90</v>
      </c>
      <c r="DC14" s="343">
        <v>1957</v>
      </c>
      <c r="DD14" s="16">
        <v>395339</v>
      </c>
      <c r="DE14" s="15">
        <v>28.5</v>
      </c>
      <c r="DF14" s="16">
        <v>1126253</v>
      </c>
      <c r="DG14" s="17" t="s">
        <v>4</v>
      </c>
      <c r="DH14" s="343">
        <v>1957</v>
      </c>
      <c r="DI14" s="16">
        <v>6197</v>
      </c>
      <c r="DJ14" s="15">
        <v>24</v>
      </c>
      <c r="DK14" s="16">
        <v>14873</v>
      </c>
      <c r="DL14" s="17" t="s">
        <v>3</v>
      </c>
      <c r="DM14" s="343">
        <v>1957</v>
      </c>
      <c r="DN14" s="16"/>
      <c r="DO14" s="15"/>
      <c r="DP14" s="16"/>
      <c r="DQ14" s="17" t="s">
        <v>6</v>
      </c>
      <c r="DR14" s="343">
        <v>1957</v>
      </c>
      <c r="DS14" s="16">
        <v>866</v>
      </c>
      <c r="DT14" s="15">
        <v>18.5</v>
      </c>
      <c r="DU14" s="16">
        <v>1602</v>
      </c>
      <c r="DV14" s="19" t="s">
        <v>91</v>
      </c>
      <c r="DW14" s="343">
        <v>1957</v>
      </c>
      <c r="DX14" s="16">
        <v>3820</v>
      </c>
      <c r="DY14" s="15">
        <v>22.5</v>
      </c>
      <c r="DZ14" s="16">
        <v>8598</v>
      </c>
      <c r="EA14" s="19" t="s">
        <v>72</v>
      </c>
      <c r="EB14" s="18">
        <v>1957</v>
      </c>
      <c r="EC14" s="16">
        <v>16343</v>
      </c>
      <c r="ED14" s="15">
        <v>188.2</v>
      </c>
      <c r="EE14" s="16">
        <v>307575</v>
      </c>
      <c r="EF14" s="19" t="s">
        <v>13</v>
      </c>
      <c r="EG14" s="18">
        <v>1957</v>
      </c>
      <c r="EH14" s="16">
        <v>72240</v>
      </c>
      <c r="EI14" s="15">
        <v>519.20000000000005</v>
      </c>
      <c r="EJ14" s="16">
        <v>3750701</v>
      </c>
      <c r="EK14" s="87" t="s">
        <v>92</v>
      </c>
      <c r="EL14" s="18">
        <v>1957</v>
      </c>
      <c r="EM14" s="16">
        <v>36304</v>
      </c>
      <c r="EN14" s="15">
        <v>69.8</v>
      </c>
      <c r="EO14" s="16">
        <v>253402</v>
      </c>
      <c r="EP14" s="19" t="s">
        <v>78</v>
      </c>
      <c r="EQ14" s="18">
        <v>1957</v>
      </c>
      <c r="ER14" s="16">
        <v>4015</v>
      </c>
      <c r="ES14" s="15">
        <v>74.2</v>
      </c>
      <c r="ET14" s="16">
        <v>29791</v>
      </c>
      <c r="EU14" s="87" t="s">
        <v>93</v>
      </c>
      <c r="EV14" s="18">
        <v>1957</v>
      </c>
      <c r="EW14" s="16"/>
      <c r="EX14" s="15"/>
      <c r="EY14" s="16"/>
      <c r="EZ14" s="87" t="s">
        <v>175</v>
      </c>
      <c r="FA14" s="18">
        <v>1957</v>
      </c>
      <c r="FB14" s="16">
        <v>532037</v>
      </c>
      <c r="FC14" s="15">
        <v>42.245000000000005</v>
      </c>
      <c r="FD14" s="16">
        <v>2248633.35</v>
      </c>
      <c r="FE14" s="87" t="s">
        <v>8</v>
      </c>
      <c r="FF14" s="18">
        <v>1957</v>
      </c>
      <c r="FG14" s="16"/>
      <c r="FH14" s="15"/>
      <c r="FI14" s="16"/>
      <c r="FJ14" s="87" t="s">
        <v>11</v>
      </c>
      <c r="FK14" s="18">
        <v>1957</v>
      </c>
      <c r="FL14" s="16"/>
      <c r="FM14" s="15"/>
      <c r="FN14" s="16"/>
      <c r="FO14" s="87" t="s">
        <v>10</v>
      </c>
      <c r="FP14" s="18">
        <v>1957</v>
      </c>
      <c r="FQ14" s="16"/>
      <c r="FR14" s="15"/>
      <c r="FS14" s="16"/>
      <c r="FT14" s="87"/>
      <c r="FY14" s="95" t="s">
        <v>166</v>
      </c>
      <c r="FZ14" s="343">
        <v>1957</v>
      </c>
      <c r="GA14" s="24">
        <v>1585313</v>
      </c>
      <c r="GB14" s="95" t="s">
        <v>169</v>
      </c>
      <c r="GC14" s="343">
        <v>1957</v>
      </c>
      <c r="GD14" s="24">
        <v>1300579</v>
      </c>
      <c r="GE14" s="95" t="s">
        <v>167</v>
      </c>
      <c r="GF14" s="343">
        <v>1957</v>
      </c>
      <c r="GG14" s="98">
        <v>2885892</v>
      </c>
      <c r="GH14" s="22" t="s">
        <v>171</v>
      </c>
      <c r="GI14" s="343">
        <v>1957</v>
      </c>
      <c r="GJ14" s="24">
        <v>2985491</v>
      </c>
    </row>
    <row r="15" spans="1:200" s="21" customFormat="1" ht="9">
      <c r="A15" s="25" t="s">
        <v>60</v>
      </c>
      <c r="B15" s="343">
        <v>1958</v>
      </c>
      <c r="C15" s="14">
        <v>120947</v>
      </c>
      <c r="D15" s="15">
        <v>31.7</v>
      </c>
      <c r="E15" s="16">
        <v>383402</v>
      </c>
      <c r="F15" s="17" t="s">
        <v>0</v>
      </c>
      <c r="G15" s="343">
        <v>1958</v>
      </c>
      <c r="H15" s="16">
        <v>452136</v>
      </c>
      <c r="I15" s="15">
        <v>25.2</v>
      </c>
      <c r="J15" s="16">
        <v>1140763</v>
      </c>
      <c r="K15" s="17" t="s">
        <v>63</v>
      </c>
      <c r="L15" s="343">
        <v>1958</v>
      </c>
      <c r="M15" s="16">
        <v>64011</v>
      </c>
      <c r="N15" s="15">
        <v>31.9</v>
      </c>
      <c r="O15" s="16">
        <v>204195</v>
      </c>
      <c r="P15" s="17" t="s">
        <v>64</v>
      </c>
      <c r="Q15" s="343">
        <v>1958</v>
      </c>
      <c r="R15" s="16">
        <v>38501</v>
      </c>
      <c r="S15" s="15">
        <v>28.4</v>
      </c>
      <c r="T15" s="16">
        <v>109343</v>
      </c>
      <c r="U15" s="17" t="s">
        <v>2</v>
      </c>
      <c r="V15" s="343">
        <v>1958</v>
      </c>
      <c r="W15" s="16">
        <v>188762</v>
      </c>
      <c r="X15" s="15">
        <v>28.5</v>
      </c>
      <c r="Y15" s="16">
        <v>537972</v>
      </c>
      <c r="Z15" s="30" t="s">
        <v>189</v>
      </c>
      <c r="AA15" s="343">
        <v>1958</v>
      </c>
      <c r="AB15" s="16">
        <v>1012882</v>
      </c>
      <c r="AC15" s="15">
        <v>27.6</v>
      </c>
      <c r="AD15" s="16">
        <v>2793009</v>
      </c>
      <c r="AE15" s="17" t="s">
        <v>12</v>
      </c>
      <c r="AF15" s="13">
        <v>1958</v>
      </c>
      <c r="AG15" s="16">
        <v>104187</v>
      </c>
      <c r="AH15" s="15">
        <v>373.1</v>
      </c>
      <c r="AI15" s="16">
        <v>3887217</v>
      </c>
      <c r="AJ15" s="17" t="s">
        <v>5</v>
      </c>
      <c r="AK15" s="343">
        <v>1958</v>
      </c>
      <c r="AL15" s="16">
        <v>3934</v>
      </c>
      <c r="AM15" s="15">
        <v>20.2</v>
      </c>
      <c r="AN15" s="16">
        <v>7947</v>
      </c>
      <c r="AO15" s="17" t="s">
        <v>111</v>
      </c>
      <c r="AP15" s="343">
        <v>1958</v>
      </c>
      <c r="AQ15" s="16">
        <v>78</v>
      </c>
      <c r="AR15" s="15">
        <v>25.6</v>
      </c>
      <c r="AS15" s="16">
        <v>200</v>
      </c>
      <c r="AT15" s="17" t="s">
        <v>79</v>
      </c>
      <c r="AU15" s="343">
        <v>1958</v>
      </c>
      <c r="AV15" s="16">
        <v>701</v>
      </c>
      <c r="AW15" s="15">
        <v>368</v>
      </c>
      <c r="AX15" s="16">
        <v>25797</v>
      </c>
      <c r="AY15" s="17" t="s">
        <v>185</v>
      </c>
      <c r="AZ15" s="343">
        <v>1958</v>
      </c>
      <c r="BA15" s="16">
        <v>238903</v>
      </c>
      <c r="BB15" s="15">
        <v>211.1</v>
      </c>
      <c r="BC15" s="16">
        <v>5042048</v>
      </c>
      <c r="BD15" s="17" t="s">
        <v>112</v>
      </c>
      <c r="BE15" s="343">
        <v>1958</v>
      </c>
      <c r="BF15" s="16">
        <v>253905</v>
      </c>
      <c r="BG15" s="15">
        <v>208.1</v>
      </c>
      <c r="BH15" s="16">
        <v>5283130</v>
      </c>
      <c r="BI15" s="17" t="s">
        <v>164</v>
      </c>
      <c r="BJ15" s="343">
        <v>1958</v>
      </c>
      <c r="BK15" s="16">
        <v>1012960</v>
      </c>
      <c r="BL15" s="15">
        <v>27.6</v>
      </c>
      <c r="BM15" s="16">
        <v>2793209</v>
      </c>
      <c r="BN15" s="54"/>
      <c r="BO15" s="79"/>
      <c r="BP15" s="81"/>
      <c r="BQ15" s="82"/>
      <c r="BR15" s="81"/>
      <c r="BS15" s="20" t="s">
        <v>61</v>
      </c>
      <c r="BT15" s="343">
        <v>1958</v>
      </c>
      <c r="BU15" s="16">
        <v>37783</v>
      </c>
      <c r="BV15" s="15">
        <v>30.2</v>
      </c>
      <c r="BW15" s="16">
        <v>114105</v>
      </c>
      <c r="BX15" s="20" t="s">
        <v>162</v>
      </c>
      <c r="BY15" s="343">
        <v>1958</v>
      </c>
      <c r="BZ15" s="16">
        <v>158730</v>
      </c>
      <c r="CA15" s="15">
        <v>31.3</v>
      </c>
      <c r="CB15" s="16">
        <v>497507</v>
      </c>
      <c r="CC15" s="17" t="s">
        <v>85</v>
      </c>
      <c r="CD15" s="343">
        <v>1958</v>
      </c>
      <c r="CE15" s="16">
        <v>102512</v>
      </c>
      <c r="CF15" s="15">
        <v>30.6</v>
      </c>
      <c r="CG15" s="16">
        <v>313538</v>
      </c>
      <c r="CH15" s="17" t="s">
        <v>86</v>
      </c>
      <c r="CI15" s="343">
        <v>1958</v>
      </c>
      <c r="CJ15" s="16">
        <v>5082</v>
      </c>
      <c r="CK15" s="15">
        <v>27</v>
      </c>
      <c r="CL15" s="16">
        <v>13721</v>
      </c>
      <c r="CM15" s="17" t="s">
        <v>87</v>
      </c>
      <c r="CN15" s="343">
        <v>1958</v>
      </c>
      <c r="CO15" s="16">
        <v>105660</v>
      </c>
      <c r="CP15" s="15">
        <v>27.4</v>
      </c>
      <c r="CQ15" s="16">
        <v>289508</v>
      </c>
      <c r="CR15" s="17" t="s">
        <v>88</v>
      </c>
      <c r="CS15" s="343">
        <v>1958</v>
      </c>
      <c r="CT15" s="16">
        <v>110742</v>
      </c>
      <c r="CU15" s="15">
        <v>27.4</v>
      </c>
      <c r="CV15" s="16">
        <v>303229</v>
      </c>
      <c r="CW15" s="17" t="s">
        <v>89</v>
      </c>
      <c r="CX15" s="343">
        <v>1958</v>
      </c>
      <c r="CY15" s="16">
        <v>615948</v>
      </c>
      <c r="CZ15" s="15">
        <v>26.8</v>
      </c>
      <c r="DA15" s="16">
        <v>1651991</v>
      </c>
      <c r="DB15" s="17" t="s">
        <v>90</v>
      </c>
      <c r="DC15" s="343">
        <v>1958</v>
      </c>
      <c r="DD15" s="16">
        <v>396934</v>
      </c>
      <c r="DE15" s="15">
        <v>28.7</v>
      </c>
      <c r="DF15" s="16">
        <v>1141018</v>
      </c>
      <c r="DG15" s="17" t="s">
        <v>4</v>
      </c>
      <c r="DH15" s="343">
        <v>1958</v>
      </c>
      <c r="DI15" s="16">
        <v>5780</v>
      </c>
      <c r="DJ15" s="15">
        <v>22.7</v>
      </c>
      <c r="DK15" s="16">
        <v>13121</v>
      </c>
      <c r="DL15" s="17" t="s">
        <v>3</v>
      </c>
      <c r="DM15" s="343">
        <v>1958</v>
      </c>
      <c r="DN15" s="16"/>
      <c r="DO15" s="15"/>
      <c r="DP15" s="16"/>
      <c r="DQ15" s="17" t="s">
        <v>6</v>
      </c>
      <c r="DR15" s="343">
        <v>1958</v>
      </c>
      <c r="DS15" s="16">
        <v>871</v>
      </c>
      <c r="DT15" s="15">
        <v>16.2</v>
      </c>
      <c r="DU15" s="16">
        <v>1411</v>
      </c>
      <c r="DV15" s="19" t="s">
        <v>91</v>
      </c>
      <c r="DW15" s="343">
        <v>1958</v>
      </c>
      <c r="DX15" s="16">
        <v>5028</v>
      </c>
      <c r="DY15" s="15">
        <v>19.2</v>
      </c>
      <c r="DZ15" s="16">
        <v>9677</v>
      </c>
      <c r="EA15" s="19" t="s">
        <v>72</v>
      </c>
      <c r="EB15" s="18">
        <v>1958</v>
      </c>
      <c r="EC15" s="16">
        <v>15002</v>
      </c>
      <c r="ED15" s="15">
        <v>160.69999999999999</v>
      </c>
      <c r="EE15" s="16">
        <v>241082</v>
      </c>
      <c r="EF15" s="19" t="s">
        <v>13</v>
      </c>
      <c r="EG15" s="18">
        <v>1958</v>
      </c>
      <c r="EH15" s="16">
        <v>71375</v>
      </c>
      <c r="EI15" s="15">
        <v>520.9</v>
      </c>
      <c r="EJ15" s="16">
        <v>3717924</v>
      </c>
      <c r="EK15" s="87" t="s">
        <v>92</v>
      </c>
      <c r="EL15" s="18">
        <v>1958</v>
      </c>
      <c r="EM15" s="16">
        <v>32338</v>
      </c>
      <c r="EN15" s="15">
        <v>69.900000000000006</v>
      </c>
      <c r="EO15" s="16">
        <v>226043</v>
      </c>
      <c r="EP15" s="19" t="s">
        <v>78</v>
      </c>
      <c r="EQ15" s="18">
        <v>1958</v>
      </c>
      <c r="ER15" s="16">
        <v>3049</v>
      </c>
      <c r="ES15" s="15">
        <v>72.5</v>
      </c>
      <c r="ET15" s="16">
        <v>22105</v>
      </c>
      <c r="EU15" s="87" t="s">
        <v>93</v>
      </c>
      <c r="EV15" s="18">
        <v>1958</v>
      </c>
      <c r="EW15" s="16"/>
      <c r="EX15" s="15"/>
      <c r="EY15" s="16"/>
      <c r="EZ15" s="87" t="s">
        <v>175</v>
      </c>
      <c r="FA15" s="18">
        <v>1958</v>
      </c>
      <c r="FB15" s="16">
        <v>530239</v>
      </c>
      <c r="FC15" s="15">
        <v>43.179999999999993</v>
      </c>
      <c r="FD15" s="16">
        <v>2290697.2999999998</v>
      </c>
      <c r="FE15" s="87" t="s">
        <v>8</v>
      </c>
      <c r="FF15" s="18">
        <v>1958</v>
      </c>
      <c r="FG15" s="16"/>
      <c r="FH15" s="15"/>
      <c r="FI15" s="16"/>
      <c r="FJ15" s="87" t="s">
        <v>11</v>
      </c>
      <c r="FK15" s="18">
        <v>1958</v>
      </c>
      <c r="FL15" s="16"/>
      <c r="FM15" s="15"/>
      <c r="FN15" s="16"/>
      <c r="FO15" s="87" t="s">
        <v>10</v>
      </c>
      <c r="FP15" s="18">
        <v>1958</v>
      </c>
      <c r="FQ15" s="16"/>
      <c r="FR15" s="15"/>
      <c r="FS15" s="16"/>
      <c r="FT15" s="87"/>
      <c r="FY15" s="95" t="s">
        <v>166</v>
      </c>
      <c r="FZ15" s="343">
        <v>1958</v>
      </c>
      <c r="GA15" s="24">
        <v>1580431</v>
      </c>
      <c r="GB15" s="95" t="s">
        <v>169</v>
      </c>
      <c r="GC15" s="343">
        <v>1958</v>
      </c>
      <c r="GD15" s="24">
        <v>1303261</v>
      </c>
      <c r="GE15" s="95" t="s">
        <v>167</v>
      </c>
      <c r="GF15" s="343">
        <v>1958</v>
      </c>
      <c r="GG15" s="98">
        <v>2883692</v>
      </c>
      <c r="GH15" s="22" t="s">
        <v>171</v>
      </c>
      <c r="GI15" s="343">
        <v>1958</v>
      </c>
      <c r="GJ15" s="24">
        <v>2983259</v>
      </c>
    </row>
    <row r="16" spans="1:200" s="21" customFormat="1" ht="9">
      <c r="A16" s="25" t="s">
        <v>60</v>
      </c>
      <c r="B16" s="343">
        <v>1959</v>
      </c>
      <c r="C16" s="14">
        <v>128317</v>
      </c>
      <c r="D16" s="15">
        <v>37.299999999999997</v>
      </c>
      <c r="E16" s="16">
        <v>478622</v>
      </c>
      <c r="F16" s="17" t="s">
        <v>0</v>
      </c>
      <c r="G16" s="343">
        <v>1959</v>
      </c>
      <c r="H16" s="16">
        <v>440551</v>
      </c>
      <c r="I16" s="15">
        <v>25.9</v>
      </c>
      <c r="J16" s="16">
        <v>1140285</v>
      </c>
      <c r="K16" s="17" t="s">
        <v>63</v>
      </c>
      <c r="L16" s="343">
        <v>1959</v>
      </c>
      <c r="M16" s="16">
        <v>74404</v>
      </c>
      <c r="N16" s="15">
        <v>37.6</v>
      </c>
      <c r="O16" s="16">
        <v>279759</v>
      </c>
      <c r="P16" s="17" t="s">
        <v>64</v>
      </c>
      <c r="Q16" s="343">
        <v>1959</v>
      </c>
      <c r="R16" s="16">
        <v>44370</v>
      </c>
      <c r="S16" s="15">
        <v>27.1</v>
      </c>
      <c r="T16" s="16">
        <v>120243</v>
      </c>
      <c r="U16" s="17" t="s">
        <v>2</v>
      </c>
      <c r="V16" s="343">
        <v>1959</v>
      </c>
      <c r="W16" s="16">
        <v>177725</v>
      </c>
      <c r="X16" s="15">
        <v>25.2</v>
      </c>
      <c r="Y16" s="16">
        <v>447867</v>
      </c>
      <c r="Z16" s="30" t="s">
        <v>189</v>
      </c>
      <c r="AA16" s="343">
        <v>1959</v>
      </c>
      <c r="AB16" s="16">
        <v>1028639</v>
      </c>
      <c r="AC16" s="15">
        <v>27.9</v>
      </c>
      <c r="AD16" s="16">
        <v>2870381</v>
      </c>
      <c r="AE16" s="17" t="s">
        <v>12</v>
      </c>
      <c r="AF16" s="13">
        <v>1959</v>
      </c>
      <c r="AG16" s="16">
        <v>105807</v>
      </c>
      <c r="AH16" s="15">
        <v>257.39999999999998</v>
      </c>
      <c r="AI16" s="16">
        <v>2723472</v>
      </c>
      <c r="AJ16" s="17" t="s">
        <v>5</v>
      </c>
      <c r="AK16" s="343">
        <v>1959</v>
      </c>
      <c r="AL16" s="16">
        <v>2513</v>
      </c>
      <c r="AM16" s="15">
        <v>23.9</v>
      </c>
      <c r="AN16" s="16">
        <v>6006</v>
      </c>
      <c r="AO16" s="17" t="s">
        <v>111</v>
      </c>
      <c r="AP16" s="343">
        <v>1959</v>
      </c>
      <c r="AQ16" s="16">
        <v>26</v>
      </c>
      <c r="AR16" s="15">
        <v>18.5</v>
      </c>
      <c r="AS16" s="16">
        <v>48</v>
      </c>
      <c r="AT16" s="17" t="s">
        <v>79</v>
      </c>
      <c r="AU16" s="343">
        <v>1959</v>
      </c>
      <c r="AV16" s="16">
        <v>479</v>
      </c>
      <c r="AW16" s="15">
        <v>125.8</v>
      </c>
      <c r="AX16" s="16">
        <v>6026</v>
      </c>
      <c r="AY16" s="17" t="s">
        <v>185</v>
      </c>
      <c r="AZ16" s="343">
        <v>1959</v>
      </c>
      <c r="BA16" s="16">
        <v>234323</v>
      </c>
      <c r="BB16" s="15">
        <v>215.9</v>
      </c>
      <c r="BC16" s="16">
        <v>5059034</v>
      </c>
      <c r="BD16" s="17" t="s">
        <v>112</v>
      </c>
      <c r="BE16" s="343">
        <v>1959</v>
      </c>
      <c r="BF16" s="16">
        <v>248266</v>
      </c>
      <c r="BG16" s="15">
        <v>212.5</v>
      </c>
      <c r="BH16" s="16">
        <v>5274732</v>
      </c>
      <c r="BI16" s="17" t="s">
        <v>164</v>
      </c>
      <c r="BJ16" s="343">
        <v>1959</v>
      </c>
      <c r="BK16" s="16">
        <v>1028665</v>
      </c>
      <c r="BL16" s="15">
        <v>27.9</v>
      </c>
      <c r="BM16" s="16">
        <v>2870429</v>
      </c>
      <c r="BN16" s="54"/>
      <c r="BO16" s="79"/>
      <c r="BP16" s="81"/>
      <c r="BQ16" s="82"/>
      <c r="BR16" s="81"/>
      <c r="BS16" s="20" t="s">
        <v>61</v>
      </c>
      <c r="BT16" s="343">
        <v>1959</v>
      </c>
      <c r="BU16" s="16">
        <v>44291</v>
      </c>
      <c r="BV16" s="15">
        <v>32.1</v>
      </c>
      <c r="BW16" s="16">
        <v>142174</v>
      </c>
      <c r="BX16" s="20" t="s">
        <v>162</v>
      </c>
      <c r="BY16" s="343">
        <v>1959</v>
      </c>
      <c r="BZ16" s="16">
        <v>172608</v>
      </c>
      <c r="CA16" s="15">
        <v>36</v>
      </c>
      <c r="CB16" s="16">
        <v>620796</v>
      </c>
      <c r="CC16" s="17" t="s">
        <v>85</v>
      </c>
      <c r="CD16" s="343">
        <v>1959</v>
      </c>
      <c r="CE16" s="16">
        <v>118774</v>
      </c>
      <c r="CF16" s="15">
        <v>33.700000000000003</v>
      </c>
      <c r="CG16" s="16">
        <v>400002</v>
      </c>
      <c r="CH16" s="17" t="s">
        <v>86</v>
      </c>
      <c r="CI16" s="343">
        <v>1959</v>
      </c>
      <c r="CJ16" s="16">
        <v>3110</v>
      </c>
      <c r="CK16" s="15">
        <v>28.4</v>
      </c>
      <c r="CL16" s="16">
        <v>8832</v>
      </c>
      <c r="CM16" s="17" t="s">
        <v>87</v>
      </c>
      <c r="CN16" s="343">
        <v>1959</v>
      </c>
      <c r="CO16" s="16">
        <v>115871</v>
      </c>
      <c r="CP16" s="15">
        <v>21.8</v>
      </c>
      <c r="CQ16" s="16">
        <v>252599</v>
      </c>
      <c r="CR16" s="17" t="s">
        <v>88</v>
      </c>
      <c r="CS16" s="343">
        <v>1959</v>
      </c>
      <c r="CT16" s="16">
        <v>118981</v>
      </c>
      <c r="CU16" s="15">
        <v>22</v>
      </c>
      <c r="CV16" s="16">
        <v>261431</v>
      </c>
      <c r="CW16" s="17" t="s">
        <v>89</v>
      </c>
      <c r="CX16" s="343">
        <v>1959</v>
      </c>
      <c r="CY16" s="16">
        <v>616269</v>
      </c>
      <c r="CZ16" s="15">
        <v>28.7</v>
      </c>
      <c r="DA16" s="16">
        <v>1769913</v>
      </c>
      <c r="DB16" s="17" t="s">
        <v>90</v>
      </c>
      <c r="DC16" s="343">
        <v>1959</v>
      </c>
      <c r="DD16" s="16">
        <v>412370</v>
      </c>
      <c r="DE16" s="15">
        <v>26.7</v>
      </c>
      <c r="DF16" s="16">
        <v>1100468</v>
      </c>
      <c r="DG16" s="17" t="s">
        <v>4</v>
      </c>
      <c r="DH16" s="343">
        <v>1959</v>
      </c>
      <c r="DI16" s="16">
        <v>5542</v>
      </c>
      <c r="DJ16" s="15">
        <v>16.2</v>
      </c>
      <c r="DK16" s="16">
        <v>8978</v>
      </c>
      <c r="DL16" s="17" t="s">
        <v>3</v>
      </c>
      <c r="DM16" s="343">
        <v>1959</v>
      </c>
      <c r="DN16" s="16"/>
      <c r="DO16" s="15"/>
      <c r="DP16" s="16"/>
      <c r="DQ16" s="17" t="s">
        <v>6</v>
      </c>
      <c r="DR16" s="343">
        <v>1959</v>
      </c>
      <c r="DS16" s="16">
        <v>594</v>
      </c>
      <c r="DT16" s="15">
        <v>15.2</v>
      </c>
      <c r="DU16" s="16">
        <v>903</v>
      </c>
      <c r="DV16" s="19" t="s">
        <v>91</v>
      </c>
      <c r="DW16" s="343">
        <v>1959</v>
      </c>
      <c r="DX16" s="16">
        <v>3439</v>
      </c>
      <c r="DY16" s="15">
        <v>21.6</v>
      </c>
      <c r="DZ16" s="16">
        <v>7440</v>
      </c>
      <c r="EA16" s="19" t="s">
        <v>72</v>
      </c>
      <c r="EB16" s="18">
        <v>1959</v>
      </c>
      <c r="EC16" s="16">
        <v>13943</v>
      </c>
      <c r="ED16" s="15">
        <v>154.69999999999999</v>
      </c>
      <c r="EE16" s="16">
        <v>215698</v>
      </c>
      <c r="EF16" s="19" t="s">
        <v>13</v>
      </c>
      <c r="EG16" s="18">
        <v>1959</v>
      </c>
      <c r="EH16" s="16">
        <v>70890</v>
      </c>
      <c r="EI16" s="15">
        <v>289</v>
      </c>
      <c r="EJ16" s="16">
        <v>2048721</v>
      </c>
      <c r="EK16" s="87" t="s">
        <v>92</v>
      </c>
      <c r="EL16" s="18">
        <v>1959</v>
      </c>
      <c r="EM16" s="16">
        <v>29733</v>
      </c>
      <c r="EN16" s="15">
        <v>48.1</v>
      </c>
      <c r="EO16" s="16">
        <v>143016</v>
      </c>
      <c r="EP16" s="19" t="s">
        <v>78</v>
      </c>
      <c r="EQ16" s="18">
        <v>1959</v>
      </c>
      <c r="ER16" s="16">
        <v>2348</v>
      </c>
      <c r="ES16" s="15">
        <v>48</v>
      </c>
      <c r="ET16" s="16">
        <v>11270</v>
      </c>
      <c r="EU16" s="87" t="s">
        <v>93</v>
      </c>
      <c r="EV16" s="18">
        <v>1959</v>
      </c>
      <c r="EW16" s="16"/>
      <c r="EX16" s="15"/>
      <c r="EY16" s="16"/>
      <c r="EZ16" s="87" t="s">
        <v>175</v>
      </c>
      <c r="FA16" s="18">
        <v>1959</v>
      </c>
      <c r="FB16" s="16">
        <v>530796</v>
      </c>
      <c r="FC16" s="15">
        <v>30.345000000000006</v>
      </c>
      <c r="FD16" s="16">
        <v>1610986.3</v>
      </c>
      <c r="FE16" s="87" t="s">
        <v>8</v>
      </c>
      <c r="FF16" s="18">
        <v>1959</v>
      </c>
      <c r="FG16" s="16"/>
      <c r="FH16" s="15"/>
      <c r="FI16" s="16"/>
      <c r="FJ16" s="87" t="s">
        <v>11</v>
      </c>
      <c r="FK16" s="18">
        <v>1959</v>
      </c>
      <c r="FL16" s="16"/>
      <c r="FM16" s="15"/>
      <c r="FN16" s="16"/>
      <c r="FO16" s="87" t="s">
        <v>10</v>
      </c>
      <c r="FP16" s="18">
        <v>1959</v>
      </c>
      <c r="FQ16" s="16"/>
      <c r="FR16" s="15"/>
      <c r="FS16" s="16"/>
      <c r="FT16" s="87"/>
      <c r="FY16" s="95" t="s">
        <v>166</v>
      </c>
      <c r="FZ16" s="343">
        <v>1959</v>
      </c>
      <c r="GA16" s="24">
        <v>1577971</v>
      </c>
      <c r="GB16" s="95" t="s">
        <v>169</v>
      </c>
      <c r="GC16" s="343">
        <v>1959</v>
      </c>
      <c r="GD16" s="24">
        <v>1304647</v>
      </c>
      <c r="GE16" s="95" t="s">
        <v>167</v>
      </c>
      <c r="GF16" s="343">
        <v>1959</v>
      </c>
      <c r="GG16" s="98">
        <v>2882618</v>
      </c>
      <c r="GH16" s="22" t="s">
        <v>171</v>
      </c>
      <c r="GI16" s="343">
        <v>1959</v>
      </c>
      <c r="GJ16" s="24">
        <v>2982275</v>
      </c>
    </row>
    <row r="17" spans="1:192" s="21" customFormat="1" ht="9">
      <c r="A17" s="25" t="s">
        <v>60</v>
      </c>
      <c r="B17" s="343">
        <v>1960</v>
      </c>
      <c r="C17" s="14">
        <v>147078</v>
      </c>
      <c r="D17" s="15">
        <v>41</v>
      </c>
      <c r="E17" s="16">
        <v>603020</v>
      </c>
      <c r="F17" s="17" t="s">
        <v>0</v>
      </c>
      <c r="G17" s="343">
        <v>1960</v>
      </c>
      <c r="H17" s="16">
        <v>438654</v>
      </c>
      <c r="I17" s="15">
        <v>29.6</v>
      </c>
      <c r="J17" s="16">
        <v>1298158</v>
      </c>
      <c r="K17" s="17" t="s">
        <v>63</v>
      </c>
      <c r="L17" s="343">
        <v>1960</v>
      </c>
      <c r="M17" s="16">
        <v>79854</v>
      </c>
      <c r="N17" s="15">
        <v>41.6</v>
      </c>
      <c r="O17" s="16">
        <v>332193</v>
      </c>
      <c r="P17" s="17" t="s">
        <v>64</v>
      </c>
      <c r="Q17" s="343">
        <v>1960</v>
      </c>
      <c r="R17" s="16">
        <v>44317</v>
      </c>
      <c r="S17" s="15">
        <v>33.200000000000003</v>
      </c>
      <c r="T17" s="16">
        <v>147132</v>
      </c>
      <c r="U17" s="17" t="s">
        <v>2</v>
      </c>
      <c r="V17" s="343">
        <v>1960</v>
      </c>
      <c r="W17" s="16">
        <v>156684</v>
      </c>
      <c r="X17" s="15">
        <v>31.8</v>
      </c>
      <c r="Y17" s="16">
        <v>498255</v>
      </c>
      <c r="Z17" s="30" t="s">
        <v>189</v>
      </c>
      <c r="AA17" s="343">
        <v>1960</v>
      </c>
      <c r="AB17" s="16">
        <v>1021958</v>
      </c>
      <c r="AC17" s="15">
        <v>33.1</v>
      </c>
      <c r="AD17" s="16">
        <v>3382530</v>
      </c>
      <c r="AE17" s="17" t="s">
        <v>12</v>
      </c>
      <c r="AF17" s="13">
        <v>1960</v>
      </c>
      <c r="AG17" s="16">
        <v>108160</v>
      </c>
      <c r="AH17" s="15">
        <v>404.3</v>
      </c>
      <c r="AI17" s="16">
        <v>4372909</v>
      </c>
      <c r="AJ17" s="17" t="s">
        <v>5</v>
      </c>
      <c r="AK17" s="343">
        <v>1960</v>
      </c>
      <c r="AL17" s="16">
        <v>3303</v>
      </c>
      <c r="AM17" s="15">
        <v>22.7</v>
      </c>
      <c r="AN17" s="16">
        <v>7498</v>
      </c>
      <c r="AO17" s="17" t="s">
        <v>111</v>
      </c>
      <c r="AP17" s="343">
        <v>1960</v>
      </c>
      <c r="AQ17" s="16">
        <v>143</v>
      </c>
      <c r="AR17" s="15">
        <v>22.7</v>
      </c>
      <c r="AS17" s="16">
        <v>325</v>
      </c>
      <c r="AT17" s="17" t="s">
        <v>79</v>
      </c>
      <c r="AU17" s="343">
        <v>1960</v>
      </c>
      <c r="AV17" s="16">
        <v>1098</v>
      </c>
      <c r="AW17" s="15">
        <v>382.1</v>
      </c>
      <c r="AX17" s="16">
        <v>41955</v>
      </c>
      <c r="AY17" s="17" t="s">
        <v>185</v>
      </c>
      <c r="AZ17" s="343">
        <v>1960</v>
      </c>
      <c r="BA17" s="16">
        <v>229863</v>
      </c>
      <c r="BB17" s="15">
        <v>257.2</v>
      </c>
      <c r="BC17" s="16">
        <v>5912076</v>
      </c>
      <c r="BD17" s="17" t="s">
        <v>112</v>
      </c>
      <c r="BE17" s="343">
        <v>1960</v>
      </c>
      <c r="BF17" s="16">
        <v>245689</v>
      </c>
      <c r="BG17" s="15">
        <v>252.4</v>
      </c>
      <c r="BH17" s="16">
        <v>6201692</v>
      </c>
      <c r="BI17" s="17" t="s">
        <v>164</v>
      </c>
      <c r="BJ17" s="343">
        <v>1960</v>
      </c>
      <c r="BK17" s="16">
        <v>1022101</v>
      </c>
      <c r="BL17" s="15">
        <v>33.1</v>
      </c>
      <c r="BM17" s="16">
        <v>3382855</v>
      </c>
      <c r="BN17" s="54"/>
      <c r="BO17" s="79"/>
      <c r="BP17" s="81"/>
      <c r="BQ17" s="82"/>
      <c r="BR17" s="81"/>
      <c r="BS17" s="20" t="s">
        <v>61</v>
      </c>
      <c r="BT17" s="343">
        <v>1960</v>
      </c>
      <c r="BU17" s="16">
        <v>32476</v>
      </c>
      <c r="BV17" s="15">
        <v>38.200000000000003</v>
      </c>
      <c r="BW17" s="16">
        <v>124058</v>
      </c>
      <c r="BX17" s="20" t="s">
        <v>162</v>
      </c>
      <c r="BY17" s="343">
        <v>1960</v>
      </c>
      <c r="BZ17" s="16">
        <v>179554</v>
      </c>
      <c r="CA17" s="15">
        <v>40.5</v>
      </c>
      <c r="CB17" s="16">
        <v>727078</v>
      </c>
      <c r="CC17" s="17" t="s">
        <v>85</v>
      </c>
      <c r="CD17" s="343">
        <v>1960</v>
      </c>
      <c r="CE17" s="16">
        <v>124171</v>
      </c>
      <c r="CF17" s="15">
        <v>38.6</v>
      </c>
      <c r="CG17" s="16">
        <v>479325</v>
      </c>
      <c r="CH17" s="17" t="s">
        <v>86</v>
      </c>
      <c r="CI17" s="343">
        <v>1960</v>
      </c>
      <c r="CJ17" s="16">
        <v>5700</v>
      </c>
      <c r="CK17" s="15">
        <v>32.9</v>
      </c>
      <c r="CL17" s="16">
        <v>18753</v>
      </c>
      <c r="CM17" s="17" t="s">
        <v>87</v>
      </c>
      <c r="CN17" s="343">
        <v>1960</v>
      </c>
      <c r="CO17" s="16">
        <v>117195</v>
      </c>
      <c r="CP17" s="15">
        <v>30.8</v>
      </c>
      <c r="CQ17" s="16">
        <v>360961</v>
      </c>
      <c r="CR17" s="17" t="s">
        <v>88</v>
      </c>
      <c r="CS17" s="343">
        <v>1960</v>
      </c>
      <c r="CT17" s="16">
        <v>122895</v>
      </c>
      <c r="CU17" s="15">
        <v>30.9</v>
      </c>
      <c r="CV17" s="16">
        <v>379714</v>
      </c>
      <c r="CW17" s="17" t="s">
        <v>89</v>
      </c>
      <c r="CX17" s="343">
        <v>1960</v>
      </c>
      <c r="CY17" s="16">
        <v>623908</v>
      </c>
      <c r="CZ17" s="15">
        <v>32.799999999999997</v>
      </c>
      <c r="DA17" s="16">
        <v>2043989</v>
      </c>
      <c r="DB17" s="17" t="s">
        <v>90</v>
      </c>
      <c r="DC17" s="343">
        <v>1960</v>
      </c>
      <c r="DD17" s="16">
        <v>398050</v>
      </c>
      <c r="DE17" s="15">
        <v>33.6</v>
      </c>
      <c r="DF17" s="16">
        <v>1338541</v>
      </c>
      <c r="DG17" s="17" t="s">
        <v>4</v>
      </c>
      <c r="DH17" s="343">
        <v>1960</v>
      </c>
      <c r="DI17" s="16">
        <v>4428</v>
      </c>
      <c r="DJ17" s="15">
        <v>26.1</v>
      </c>
      <c r="DK17" s="16">
        <v>11557</v>
      </c>
      <c r="DL17" s="17" t="s">
        <v>3</v>
      </c>
      <c r="DM17" s="343">
        <v>1960</v>
      </c>
      <c r="DN17" s="16"/>
      <c r="DO17" s="15"/>
      <c r="DP17" s="16"/>
      <c r="DQ17" s="17" t="s">
        <v>6</v>
      </c>
      <c r="DR17" s="343">
        <v>1960</v>
      </c>
      <c r="DS17" s="16">
        <v>596</v>
      </c>
      <c r="DT17" s="15">
        <v>18.600000000000001</v>
      </c>
      <c r="DU17" s="16">
        <v>1109</v>
      </c>
      <c r="DV17" s="19" t="s">
        <v>91</v>
      </c>
      <c r="DW17" s="343">
        <v>1960</v>
      </c>
      <c r="DX17" s="16">
        <v>3991</v>
      </c>
      <c r="DY17" s="15">
        <v>21.8</v>
      </c>
      <c r="DZ17" s="16">
        <v>8715</v>
      </c>
      <c r="EA17" s="19" t="s">
        <v>72</v>
      </c>
      <c r="EB17" s="18">
        <v>1960</v>
      </c>
      <c r="EC17" s="16">
        <v>15826</v>
      </c>
      <c r="ED17" s="15">
        <v>183</v>
      </c>
      <c r="EE17" s="16">
        <v>289616</v>
      </c>
      <c r="EF17" s="19" t="s">
        <v>13</v>
      </c>
      <c r="EG17" s="18">
        <v>1960</v>
      </c>
      <c r="EH17" s="16">
        <v>67147</v>
      </c>
      <c r="EI17" s="15">
        <v>579.6</v>
      </c>
      <c r="EJ17" s="16">
        <v>3891840</v>
      </c>
      <c r="EK17" s="87" t="s">
        <v>92</v>
      </c>
      <c r="EL17" s="18">
        <v>1960</v>
      </c>
      <c r="EM17" s="16">
        <v>23526</v>
      </c>
      <c r="EN17" s="15">
        <v>72.8</v>
      </c>
      <c r="EO17" s="16">
        <v>171269</v>
      </c>
      <c r="EP17" s="19" t="s">
        <v>78</v>
      </c>
      <c r="EQ17" s="18">
        <v>1960</v>
      </c>
      <c r="ER17" s="16">
        <v>2341</v>
      </c>
      <c r="ES17" s="15">
        <v>76.400000000000006</v>
      </c>
      <c r="ET17" s="16">
        <v>17885</v>
      </c>
      <c r="EU17" s="87" t="s">
        <v>93</v>
      </c>
      <c r="EV17" s="18">
        <v>1960</v>
      </c>
      <c r="EW17" s="16"/>
      <c r="EX17" s="15"/>
      <c r="EY17" s="16"/>
      <c r="EZ17" s="87" t="s">
        <v>175</v>
      </c>
      <c r="FA17" s="18">
        <v>1960</v>
      </c>
      <c r="FB17" s="16">
        <v>528555</v>
      </c>
      <c r="FC17" s="15">
        <v>45.56</v>
      </c>
      <c r="FD17" s="16">
        <v>2406310.9</v>
      </c>
      <c r="FE17" s="87" t="s">
        <v>8</v>
      </c>
      <c r="FF17" s="18">
        <v>1960</v>
      </c>
      <c r="FG17" s="16"/>
      <c r="FH17" s="15"/>
      <c r="FI17" s="16"/>
      <c r="FJ17" s="87" t="s">
        <v>11</v>
      </c>
      <c r="FK17" s="18">
        <v>1960</v>
      </c>
      <c r="FL17" s="16"/>
      <c r="FM17" s="15"/>
      <c r="FN17" s="16"/>
      <c r="FO17" s="87" t="s">
        <v>10</v>
      </c>
      <c r="FP17" s="18">
        <v>1960</v>
      </c>
      <c r="FQ17" s="16"/>
      <c r="FR17" s="15"/>
      <c r="FS17" s="16"/>
      <c r="FT17" s="87"/>
      <c r="FY17" s="95" t="s">
        <v>166</v>
      </c>
      <c r="FZ17" s="343">
        <v>1960</v>
      </c>
      <c r="GA17" s="24">
        <v>1558324</v>
      </c>
      <c r="GB17" s="95" t="s">
        <v>169</v>
      </c>
      <c r="GC17" s="343">
        <v>1960</v>
      </c>
      <c r="GD17" s="24">
        <v>1308953</v>
      </c>
      <c r="GE17" s="95" t="s">
        <v>167</v>
      </c>
      <c r="GF17" s="343">
        <v>1960</v>
      </c>
      <c r="GG17" s="98">
        <v>2867277</v>
      </c>
      <c r="GH17" s="22" t="s">
        <v>171</v>
      </c>
      <c r="GI17" s="343">
        <v>1960</v>
      </c>
      <c r="GJ17" s="24">
        <v>2964104</v>
      </c>
    </row>
    <row r="18" spans="1:192" s="21" customFormat="1" ht="9">
      <c r="A18" s="25" t="s">
        <v>60</v>
      </c>
      <c r="B18" s="343">
        <v>1961</v>
      </c>
      <c r="C18" s="14">
        <v>112322</v>
      </c>
      <c r="D18" s="15">
        <v>28.4</v>
      </c>
      <c r="E18" s="16">
        <v>319444</v>
      </c>
      <c r="F18" s="17" t="s">
        <v>0</v>
      </c>
      <c r="G18" s="343">
        <v>1961</v>
      </c>
      <c r="H18" s="16">
        <v>400221</v>
      </c>
      <c r="I18" s="15">
        <v>21.6</v>
      </c>
      <c r="J18" s="16">
        <v>863783</v>
      </c>
      <c r="K18" s="17" t="s">
        <v>63</v>
      </c>
      <c r="L18" s="343">
        <v>1961</v>
      </c>
      <c r="M18" s="16">
        <v>92920</v>
      </c>
      <c r="N18" s="15">
        <v>30.2</v>
      </c>
      <c r="O18" s="16">
        <v>280525</v>
      </c>
      <c r="P18" s="17" t="s">
        <v>64</v>
      </c>
      <c r="Q18" s="343">
        <v>1961</v>
      </c>
      <c r="R18" s="16">
        <v>74558</v>
      </c>
      <c r="S18" s="15">
        <v>22.5</v>
      </c>
      <c r="T18" s="16">
        <v>167532</v>
      </c>
      <c r="U18" s="17" t="s">
        <v>2</v>
      </c>
      <c r="V18" s="343">
        <v>1961</v>
      </c>
      <c r="W18" s="16">
        <v>155000</v>
      </c>
      <c r="X18" s="15">
        <v>27.6</v>
      </c>
      <c r="Y18" s="16">
        <v>427800</v>
      </c>
      <c r="Z18" s="30" t="s">
        <v>189</v>
      </c>
      <c r="AA18" s="343">
        <v>1961</v>
      </c>
      <c r="AB18" s="16">
        <v>1032996</v>
      </c>
      <c r="AC18" s="15">
        <v>25</v>
      </c>
      <c r="AD18" s="16">
        <v>2581718</v>
      </c>
      <c r="AE18" s="17" t="s">
        <v>12</v>
      </c>
      <c r="AF18" s="13">
        <v>1961</v>
      </c>
      <c r="AG18" s="16">
        <v>95894</v>
      </c>
      <c r="AH18" s="15">
        <v>317.10000000000002</v>
      </c>
      <c r="AI18" s="16">
        <v>3040799</v>
      </c>
      <c r="AJ18" s="17" t="s">
        <v>5</v>
      </c>
      <c r="AK18" s="343">
        <v>1961</v>
      </c>
      <c r="AL18" s="16">
        <v>3806</v>
      </c>
      <c r="AM18" s="15">
        <v>18.2</v>
      </c>
      <c r="AN18" s="16">
        <v>6927</v>
      </c>
      <c r="AO18" s="17" t="s">
        <v>111</v>
      </c>
      <c r="AP18" s="343">
        <v>1961</v>
      </c>
      <c r="AQ18" s="16">
        <v>150</v>
      </c>
      <c r="AR18" s="15">
        <v>25</v>
      </c>
      <c r="AS18" s="16">
        <v>375</v>
      </c>
      <c r="AT18" s="17" t="s">
        <v>79</v>
      </c>
      <c r="AU18" s="343">
        <v>1961</v>
      </c>
      <c r="AV18" s="16">
        <v>1266</v>
      </c>
      <c r="AW18" s="15">
        <v>346.9</v>
      </c>
      <c r="AX18" s="16">
        <v>43918</v>
      </c>
      <c r="AY18" s="17" t="s">
        <v>185</v>
      </c>
      <c r="AZ18" s="343">
        <v>1961</v>
      </c>
      <c r="BA18" s="16">
        <v>212319</v>
      </c>
      <c r="BB18" s="15">
        <v>232.6</v>
      </c>
      <c r="BC18" s="16">
        <v>4938540</v>
      </c>
      <c r="BD18" s="17" t="s">
        <v>112</v>
      </c>
      <c r="BE18" s="343">
        <v>1961</v>
      </c>
      <c r="BF18" s="16">
        <v>227558</v>
      </c>
      <c r="BG18" s="15">
        <v>228.8</v>
      </c>
      <c r="BH18" s="16">
        <v>5205817</v>
      </c>
      <c r="BI18" s="17" t="s">
        <v>164</v>
      </c>
      <c r="BJ18" s="343">
        <v>1961</v>
      </c>
      <c r="BK18" s="16">
        <v>1033146</v>
      </c>
      <c r="BL18" s="15">
        <v>25</v>
      </c>
      <c r="BM18" s="16">
        <v>2582093</v>
      </c>
      <c r="BN18" s="54"/>
      <c r="BO18" s="79"/>
      <c r="BP18" s="81"/>
      <c r="BQ18" s="82"/>
      <c r="BR18" s="81"/>
      <c r="BS18" s="20" t="s">
        <v>61</v>
      </c>
      <c r="BT18" s="343">
        <v>1961</v>
      </c>
      <c r="BU18" s="16">
        <v>68586</v>
      </c>
      <c r="BV18" s="15">
        <v>27.2</v>
      </c>
      <c r="BW18" s="16">
        <v>186280</v>
      </c>
      <c r="BX18" s="20" t="s">
        <v>162</v>
      </c>
      <c r="BY18" s="343">
        <v>1961</v>
      </c>
      <c r="BZ18" s="16">
        <v>180908</v>
      </c>
      <c r="CA18" s="15">
        <v>28</v>
      </c>
      <c r="CB18" s="16">
        <v>505724</v>
      </c>
      <c r="CC18" s="17" t="s">
        <v>85</v>
      </c>
      <c r="CD18" s="343">
        <v>1961</v>
      </c>
      <c r="CE18" s="16">
        <v>167478</v>
      </c>
      <c r="CF18" s="15">
        <v>26.8</v>
      </c>
      <c r="CG18" s="16">
        <v>448057</v>
      </c>
      <c r="CH18" s="17" t="s">
        <v>86</v>
      </c>
      <c r="CI18" s="343">
        <v>1961</v>
      </c>
      <c r="CJ18" s="16">
        <v>6170</v>
      </c>
      <c r="CK18" s="15">
        <v>23.9</v>
      </c>
      <c r="CL18" s="16">
        <v>14752</v>
      </c>
      <c r="CM18" s="17" t="s">
        <v>87</v>
      </c>
      <c r="CN18" s="343">
        <v>1961</v>
      </c>
      <c r="CO18" s="16">
        <v>123219</v>
      </c>
      <c r="CP18" s="15">
        <v>26.1</v>
      </c>
      <c r="CQ18" s="16">
        <v>321602</v>
      </c>
      <c r="CR18" s="17" t="s">
        <v>88</v>
      </c>
      <c r="CS18" s="343">
        <v>1961</v>
      </c>
      <c r="CT18" s="16">
        <v>129389</v>
      </c>
      <c r="CU18" s="15">
        <v>26</v>
      </c>
      <c r="CV18" s="16">
        <v>336354</v>
      </c>
      <c r="CW18" s="17" t="s">
        <v>89</v>
      </c>
      <c r="CX18" s="343">
        <v>1961</v>
      </c>
      <c r="CY18" s="16">
        <v>587299</v>
      </c>
      <c r="CZ18" s="15">
        <v>23.6</v>
      </c>
      <c r="DA18" s="16">
        <v>1384259</v>
      </c>
      <c r="DB18" s="17" t="s">
        <v>90</v>
      </c>
      <c r="DC18" s="343">
        <v>1961</v>
      </c>
      <c r="DD18" s="16">
        <v>445697</v>
      </c>
      <c r="DE18" s="15">
        <v>26.9</v>
      </c>
      <c r="DF18" s="16">
        <v>1197459</v>
      </c>
      <c r="DG18" s="17" t="s">
        <v>4</v>
      </c>
      <c r="DH18" s="343">
        <v>1961</v>
      </c>
      <c r="DI18" s="16">
        <v>5536</v>
      </c>
      <c r="DJ18" s="15">
        <v>29.4</v>
      </c>
      <c r="DK18" s="16">
        <v>16276</v>
      </c>
      <c r="DL18" s="17" t="s">
        <v>3</v>
      </c>
      <c r="DM18" s="343">
        <v>1961</v>
      </c>
      <c r="DN18" s="16"/>
      <c r="DO18" s="15"/>
      <c r="DP18" s="16"/>
      <c r="DQ18" s="17" t="s">
        <v>6</v>
      </c>
      <c r="DR18" s="343">
        <v>1961</v>
      </c>
      <c r="DS18" s="16">
        <v>762</v>
      </c>
      <c r="DT18" s="15">
        <v>15.7</v>
      </c>
      <c r="DU18" s="16">
        <v>1196</v>
      </c>
      <c r="DV18" s="19" t="s">
        <v>91</v>
      </c>
      <c r="DW18" s="343">
        <v>1961</v>
      </c>
      <c r="DX18" s="16">
        <v>4828</v>
      </c>
      <c r="DY18" s="15">
        <v>17.600000000000001</v>
      </c>
      <c r="DZ18" s="16">
        <v>8495</v>
      </c>
      <c r="EA18" s="19" t="s">
        <v>72</v>
      </c>
      <c r="EB18" s="18">
        <v>1961</v>
      </c>
      <c r="EC18" s="16">
        <v>15239</v>
      </c>
      <c r="ED18" s="15">
        <v>175.4</v>
      </c>
      <c r="EE18" s="16">
        <v>267277</v>
      </c>
      <c r="EF18" s="19" t="s">
        <v>13</v>
      </c>
      <c r="EG18" s="18">
        <v>1961</v>
      </c>
      <c r="EH18" s="16">
        <v>70193</v>
      </c>
      <c r="EI18" s="15">
        <v>492.8</v>
      </c>
      <c r="EJ18" s="16">
        <v>3459111</v>
      </c>
      <c r="EK18" s="87" t="s">
        <v>92</v>
      </c>
      <c r="EL18" s="18">
        <v>1961</v>
      </c>
      <c r="EM18" s="16">
        <v>25246</v>
      </c>
      <c r="EN18" s="15">
        <v>75</v>
      </c>
      <c r="EO18" s="16">
        <v>189345</v>
      </c>
      <c r="EP18" s="19" t="s">
        <v>78</v>
      </c>
      <c r="EQ18" s="18">
        <v>1961</v>
      </c>
      <c r="ER18" s="16">
        <v>2246</v>
      </c>
      <c r="ES18" s="15">
        <v>75.900000000000006</v>
      </c>
      <c r="ET18" s="16">
        <v>17047</v>
      </c>
      <c r="EU18" s="87" t="s">
        <v>93</v>
      </c>
      <c r="EV18" s="18">
        <v>1961</v>
      </c>
      <c r="EW18" s="16"/>
      <c r="EX18" s="15"/>
      <c r="EY18" s="16"/>
      <c r="EZ18" s="87" t="s">
        <v>175</v>
      </c>
      <c r="FA18" s="18">
        <v>1961</v>
      </c>
      <c r="FB18" s="16">
        <v>524500</v>
      </c>
      <c r="FC18" s="15">
        <v>48.110000000000007</v>
      </c>
      <c r="FD18" s="16">
        <v>2522546.7000000002</v>
      </c>
      <c r="FE18" s="87" t="s">
        <v>8</v>
      </c>
      <c r="FF18" s="18">
        <v>1961</v>
      </c>
      <c r="FG18" s="16"/>
      <c r="FH18" s="15"/>
      <c r="FI18" s="16"/>
      <c r="FJ18" s="87" t="s">
        <v>11</v>
      </c>
      <c r="FK18" s="18">
        <v>1961</v>
      </c>
      <c r="FL18" s="16"/>
      <c r="FM18" s="15"/>
      <c r="FN18" s="16"/>
      <c r="FO18" s="87" t="s">
        <v>10</v>
      </c>
      <c r="FP18" s="18">
        <v>1961</v>
      </c>
      <c r="FQ18" s="16"/>
      <c r="FR18" s="15"/>
      <c r="FS18" s="16"/>
      <c r="FT18" s="87"/>
      <c r="FY18" s="95" t="s">
        <v>166</v>
      </c>
      <c r="FZ18" s="343">
        <v>1961</v>
      </c>
      <c r="GA18" s="24">
        <v>1551521</v>
      </c>
      <c r="GB18" s="95" t="s">
        <v>169</v>
      </c>
      <c r="GC18" s="343">
        <v>1961</v>
      </c>
      <c r="GD18" s="24">
        <v>1298885</v>
      </c>
      <c r="GE18" s="95" t="s">
        <v>167</v>
      </c>
      <c r="GF18" s="343">
        <v>1961</v>
      </c>
      <c r="GG18" s="98">
        <v>2850406</v>
      </c>
      <c r="GH18" s="22" t="s">
        <v>171</v>
      </c>
      <c r="GI18" s="343">
        <v>1961</v>
      </c>
      <c r="GJ18" s="24">
        <v>2948037</v>
      </c>
    </row>
    <row r="19" spans="1:192" s="21" customFormat="1" ht="9">
      <c r="A19" s="25" t="s">
        <v>60</v>
      </c>
      <c r="B19" s="343">
        <v>1962</v>
      </c>
      <c r="C19" s="14">
        <v>100227</v>
      </c>
      <c r="D19" s="15">
        <v>37.6</v>
      </c>
      <c r="E19" s="16">
        <v>376453</v>
      </c>
      <c r="F19" s="17" t="s">
        <v>0</v>
      </c>
      <c r="G19" s="343">
        <v>1962</v>
      </c>
      <c r="H19" s="16">
        <v>371973</v>
      </c>
      <c r="I19" s="15">
        <v>27.3</v>
      </c>
      <c r="J19" s="16">
        <v>1014719</v>
      </c>
      <c r="K19" s="17" t="s">
        <v>63</v>
      </c>
      <c r="L19" s="343">
        <v>1962</v>
      </c>
      <c r="M19" s="16">
        <v>75937</v>
      </c>
      <c r="N19" s="15">
        <v>34.700000000000003</v>
      </c>
      <c r="O19" s="16">
        <v>263729</v>
      </c>
      <c r="P19" s="17" t="s">
        <v>64</v>
      </c>
      <c r="Q19" s="343">
        <v>1962</v>
      </c>
      <c r="R19" s="16">
        <v>81722</v>
      </c>
      <c r="S19" s="15">
        <v>34.5</v>
      </c>
      <c r="T19" s="16">
        <v>282268</v>
      </c>
      <c r="U19" s="17" t="s">
        <v>2</v>
      </c>
      <c r="V19" s="343">
        <v>1962</v>
      </c>
      <c r="W19" s="16">
        <v>174008</v>
      </c>
      <c r="X19" s="15">
        <v>31.3</v>
      </c>
      <c r="Y19" s="16">
        <v>544993</v>
      </c>
      <c r="Z19" s="30" t="s">
        <v>189</v>
      </c>
      <c r="AA19" s="343">
        <v>1962</v>
      </c>
      <c r="AB19" s="16">
        <v>1038969</v>
      </c>
      <c r="AC19" s="15">
        <v>31.1</v>
      </c>
      <c r="AD19" s="16">
        <v>3228175</v>
      </c>
      <c r="AE19" s="17" t="s">
        <v>12</v>
      </c>
      <c r="AF19" s="13">
        <v>1962</v>
      </c>
      <c r="AG19" s="16">
        <v>103533</v>
      </c>
      <c r="AH19" s="15">
        <v>303.5</v>
      </c>
      <c r="AI19" s="16">
        <v>3142126</v>
      </c>
      <c r="AJ19" s="17" t="s">
        <v>5</v>
      </c>
      <c r="AK19" s="343">
        <v>1962</v>
      </c>
      <c r="AL19" s="16">
        <v>5333</v>
      </c>
      <c r="AM19" s="15">
        <v>24.9</v>
      </c>
      <c r="AN19" s="16">
        <v>13291</v>
      </c>
      <c r="AO19" s="17" t="s">
        <v>111</v>
      </c>
      <c r="AP19" s="343">
        <v>1962</v>
      </c>
      <c r="AQ19" s="16">
        <v>306</v>
      </c>
      <c r="AR19" s="15">
        <v>32.9</v>
      </c>
      <c r="AS19" s="16">
        <v>1008</v>
      </c>
      <c r="AT19" s="17" t="s">
        <v>79</v>
      </c>
      <c r="AU19" s="343">
        <v>1962</v>
      </c>
      <c r="AV19" s="16">
        <v>1619</v>
      </c>
      <c r="AW19" s="15">
        <v>338.1</v>
      </c>
      <c r="AX19" s="16">
        <v>54733</v>
      </c>
      <c r="AY19" s="17" t="s">
        <v>185</v>
      </c>
      <c r="AZ19" s="343">
        <v>1962</v>
      </c>
      <c r="BA19" s="16">
        <v>203813</v>
      </c>
      <c r="BB19" s="15">
        <v>271.3</v>
      </c>
      <c r="BC19" s="16">
        <v>5530058</v>
      </c>
      <c r="BD19" s="17" t="s">
        <v>112</v>
      </c>
      <c r="BE19" s="343">
        <v>1962</v>
      </c>
      <c r="BF19" s="16">
        <v>218903</v>
      </c>
      <c r="BG19" s="15">
        <v>266</v>
      </c>
      <c r="BH19" s="16">
        <v>5822019</v>
      </c>
      <c r="BI19" s="17" t="s">
        <v>164</v>
      </c>
      <c r="BJ19" s="343">
        <v>1962</v>
      </c>
      <c r="BK19" s="16">
        <v>1039275</v>
      </c>
      <c r="BL19" s="15">
        <v>31.1</v>
      </c>
      <c r="BM19" s="16">
        <v>3229183</v>
      </c>
      <c r="BN19" s="54"/>
      <c r="BO19" s="79"/>
      <c r="BP19" s="81"/>
      <c r="BQ19" s="82"/>
      <c r="BR19" s="81"/>
      <c r="BS19" s="20" t="s">
        <v>61</v>
      </c>
      <c r="BT19" s="343">
        <v>1962</v>
      </c>
      <c r="BU19" s="16">
        <v>88489</v>
      </c>
      <c r="BV19" s="15">
        <v>35.5</v>
      </c>
      <c r="BW19" s="16">
        <v>313782</v>
      </c>
      <c r="BX19" s="20" t="s">
        <v>162</v>
      </c>
      <c r="BY19" s="343">
        <v>1962</v>
      </c>
      <c r="BZ19" s="16">
        <v>188716</v>
      </c>
      <c r="CA19" s="15">
        <v>36.6</v>
      </c>
      <c r="CB19" s="16">
        <v>690235</v>
      </c>
      <c r="CC19" s="17" t="s">
        <v>85</v>
      </c>
      <c r="CD19" s="343">
        <v>1962</v>
      </c>
      <c r="CE19" s="16">
        <v>157659</v>
      </c>
      <c r="CF19" s="15">
        <v>34.6</v>
      </c>
      <c r="CG19" s="16">
        <v>545997</v>
      </c>
      <c r="CH19" s="17" t="s">
        <v>86</v>
      </c>
      <c r="CI19" s="343">
        <v>1962</v>
      </c>
      <c r="CJ19" s="16">
        <v>6168</v>
      </c>
      <c r="CK19" s="15">
        <v>31.1</v>
      </c>
      <c r="CL19" s="16">
        <v>19182</v>
      </c>
      <c r="CM19" s="17" t="s">
        <v>87</v>
      </c>
      <c r="CN19" s="343">
        <v>1962</v>
      </c>
      <c r="CO19" s="16">
        <v>140445</v>
      </c>
      <c r="CP19" s="15">
        <v>29.4</v>
      </c>
      <c r="CQ19" s="16">
        <v>413049</v>
      </c>
      <c r="CR19" s="17" t="s">
        <v>88</v>
      </c>
      <c r="CS19" s="343">
        <v>1962</v>
      </c>
      <c r="CT19" s="16">
        <v>146613</v>
      </c>
      <c r="CU19" s="15">
        <v>29.5</v>
      </c>
      <c r="CV19" s="16">
        <v>432231</v>
      </c>
      <c r="CW19" s="17" t="s">
        <v>89</v>
      </c>
      <c r="CX19" s="343">
        <v>1962</v>
      </c>
      <c r="CY19" s="16">
        <v>566857</v>
      </c>
      <c r="CZ19" s="15">
        <v>30.4</v>
      </c>
      <c r="DA19" s="16">
        <v>1724136</v>
      </c>
      <c r="DB19" s="17" t="s">
        <v>90</v>
      </c>
      <c r="DC19" s="343">
        <v>1962</v>
      </c>
      <c r="DD19" s="16">
        <v>472112</v>
      </c>
      <c r="DE19" s="15">
        <v>31.9</v>
      </c>
      <c r="DF19" s="16">
        <v>1504039</v>
      </c>
      <c r="DG19" s="17" t="s">
        <v>4</v>
      </c>
      <c r="DH19" s="343">
        <v>1962</v>
      </c>
      <c r="DI19" s="16">
        <v>6550</v>
      </c>
      <c r="DJ19" s="15">
        <v>29.2</v>
      </c>
      <c r="DK19" s="16">
        <v>19134</v>
      </c>
      <c r="DL19" s="17" t="s">
        <v>3</v>
      </c>
      <c r="DM19" s="343">
        <v>1962</v>
      </c>
      <c r="DN19" s="16"/>
      <c r="DO19" s="15"/>
      <c r="DP19" s="16"/>
      <c r="DQ19" s="17" t="s">
        <v>6</v>
      </c>
      <c r="DR19" s="343">
        <v>1962</v>
      </c>
      <c r="DS19" s="16">
        <v>775</v>
      </c>
      <c r="DT19" s="15">
        <v>20.100000000000001</v>
      </c>
      <c r="DU19" s="16">
        <v>1556</v>
      </c>
      <c r="DV19" s="19" t="s">
        <v>91</v>
      </c>
      <c r="DW19" s="343">
        <v>1962</v>
      </c>
      <c r="DX19" s="16">
        <v>6256</v>
      </c>
      <c r="DY19" s="15">
        <v>24.2</v>
      </c>
      <c r="DZ19" s="16">
        <v>15130</v>
      </c>
      <c r="EA19" s="19" t="s">
        <v>72</v>
      </c>
      <c r="EB19" s="18">
        <v>1962</v>
      </c>
      <c r="EC19" s="16">
        <v>15090</v>
      </c>
      <c r="ED19" s="15">
        <v>193.5</v>
      </c>
      <c r="EE19" s="16">
        <v>291961</v>
      </c>
      <c r="EF19" s="19" t="s">
        <v>13</v>
      </c>
      <c r="EG19" s="18">
        <v>1962</v>
      </c>
      <c r="EH19" s="16">
        <v>66854</v>
      </c>
      <c r="EI19" s="15">
        <v>470.1</v>
      </c>
      <c r="EJ19" s="16">
        <v>3142506</v>
      </c>
      <c r="EK19" s="87" t="s">
        <v>92</v>
      </c>
      <c r="EL19" s="18">
        <v>1962</v>
      </c>
      <c r="EM19" s="16">
        <v>22244</v>
      </c>
      <c r="EN19" s="15">
        <v>70.400000000000006</v>
      </c>
      <c r="EO19" s="16">
        <v>156708</v>
      </c>
      <c r="EP19" s="19" t="s">
        <v>78</v>
      </c>
      <c r="EQ19" s="18">
        <v>1962</v>
      </c>
      <c r="ER19" s="16">
        <v>1686</v>
      </c>
      <c r="ES19" s="15">
        <v>65.3</v>
      </c>
      <c r="ET19" s="16">
        <v>11007</v>
      </c>
      <c r="EU19" s="87" t="s">
        <v>93</v>
      </c>
      <c r="EV19" s="18">
        <v>1962</v>
      </c>
      <c r="EW19" s="16"/>
      <c r="EX19" s="15"/>
      <c r="EY19" s="16"/>
      <c r="EZ19" s="87" t="s">
        <v>175</v>
      </c>
      <c r="FA19" s="18">
        <v>1962</v>
      </c>
      <c r="FB19" s="16">
        <v>517692</v>
      </c>
      <c r="FC19" s="15">
        <v>47.260000000000005</v>
      </c>
      <c r="FD19" s="16">
        <v>2445031.7999999998</v>
      </c>
      <c r="FE19" s="87" t="s">
        <v>8</v>
      </c>
      <c r="FF19" s="18">
        <v>1962</v>
      </c>
      <c r="FG19" s="16"/>
      <c r="FH19" s="15"/>
      <c r="FI19" s="16"/>
      <c r="FJ19" s="87" t="s">
        <v>11</v>
      </c>
      <c r="FK19" s="18">
        <v>1962</v>
      </c>
      <c r="FL19" s="16"/>
      <c r="FM19" s="15"/>
      <c r="FN19" s="16"/>
      <c r="FO19" s="87" t="s">
        <v>10</v>
      </c>
      <c r="FP19" s="18">
        <v>1962</v>
      </c>
      <c r="FQ19" s="16"/>
      <c r="FR19" s="15"/>
      <c r="FS19" s="16"/>
      <c r="FT19" s="87"/>
      <c r="FY19" s="95" t="s">
        <v>166</v>
      </c>
      <c r="FZ19" s="343">
        <v>1962</v>
      </c>
      <c r="GA19" s="24">
        <v>1539195</v>
      </c>
      <c r="GB19" s="95" t="s">
        <v>169</v>
      </c>
      <c r="GC19" s="343">
        <v>1962</v>
      </c>
      <c r="GD19" s="24">
        <v>1306574</v>
      </c>
      <c r="GE19" s="95" t="s">
        <v>167</v>
      </c>
      <c r="GF19" s="343">
        <v>1962</v>
      </c>
      <c r="GG19" s="98">
        <v>2845769</v>
      </c>
      <c r="GH19" s="22" t="s">
        <v>171</v>
      </c>
      <c r="GI19" s="343">
        <v>1962</v>
      </c>
      <c r="GJ19" s="24">
        <v>2943032</v>
      </c>
    </row>
    <row r="20" spans="1:192" s="21" customFormat="1" ht="9">
      <c r="A20" s="25" t="s">
        <v>60</v>
      </c>
      <c r="B20" s="343">
        <v>1963</v>
      </c>
      <c r="C20" s="14">
        <v>117406</v>
      </c>
      <c r="D20" s="15">
        <v>38.700000000000003</v>
      </c>
      <c r="E20" s="16">
        <v>454479</v>
      </c>
      <c r="F20" s="17" t="s">
        <v>0</v>
      </c>
      <c r="G20" s="343">
        <v>1963</v>
      </c>
      <c r="H20" s="16">
        <v>372375</v>
      </c>
      <c r="I20" s="15">
        <v>28.3</v>
      </c>
      <c r="J20" s="16">
        <v>1052029</v>
      </c>
      <c r="K20" s="17" t="s">
        <v>63</v>
      </c>
      <c r="L20" s="343">
        <v>1963</v>
      </c>
      <c r="M20" s="16">
        <v>96413</v>
      </c>
      <c r="N20" s="15">
        <v>36.6</v>
      </c>
      <c r="O20" s="16">
        <v>352390</v>
      </c>
      <c r="P20" s="17" t="s">
        <v>64</v>
      </c>
      <c r="Q20" s="343">
        <v>1963</v>
      </c>
      <c r="R20" s="16">
        <v>90590</v>
      </c>
      <c r="S20" s="15">
        <v>31.6</v>
      </c>
      <c r="T20" s="16">
        <v>286355</v>
      </c>
      <c r="U20" s="17" t="s">
        <v>2</v>
      </c>
      <c r="V20" s="343">
        <v>1963</v>
      </c>
      <c r="W20" s="16">
        <v>171706</v>
      </c>
      <c r="X20" s="15">
        <v>33.4</v>
      </c>
      <c r="Y20" s="16">
        <v>573326</v>
      </c>
      <c r="Z20" s="30" t="s">
        <v>189</v>
      </c>
      <c r="AA20" s="343">
        <v>1963</v>
      </c>
      <c r="AB20" s="16">
        <v>1051130</v>
      </c>
      <c r="AC20" s="15">
        <v>31.8</v>
      </c>
      <c r="AD20" s="16">
        <v>3346609</v>
      </c>
      <c r="AE20" s="17" t="s">
        <v>12</v>
      </c>
      <c r="AF20" s="13">
        <v>1963</v>
      </c>
      <c r="AG20" s="16">
        <v>102530</v>
      </c>
      <c r="AH20" s="15">
        <v>410.4</v>
      </c>
      <c r="AI20" s="16">
        <v>4207469</v>
      </c>
      <c r="AJ20" s="17" t="s">
        <v>5</v>
      </c>
      <c r="AK20" s="343">
        <v>1963</v>
      </c>
      <c r="AL20" s="16">
        <v>5247</v>
      </c>
      <c r="AM20" s="15">
        <v>21.8</v>
      </c>
      <c r="AN20" s="16">
        <v>11422</v>
      </c>
      <c r="AO20" s="17" t="s">
        <v>111</v>
      </c>
      <c r="AP20" s="343">
        <v>1963</v>
      </c>
      <c r="AQ20" s="16">
        <v>209</v>
      </c>
      <c r="AR20" s="15">
        <v>29.3</v>
      </c>
      <c r="AS20" s="16">
        <v>612</v>
      </c>
      <c r="AT20" s="17" t="s">
        <v>79</v>
      </c>
      <c r="AU20" s="343">
        <v>1963</v>
      </c>
      <c r="AV20" s="16">
        <v>1966</v>
      </c>
      <c r="AW20" s="15">
        <v>362.1</v>
      </c>
      <c r="AX20" s="16">
        <v>71189</v>
      </c>
      <c r="AY20" s="17" t="s">
        <v>185</v>
      </c>
      <c r="AZ20" s="343">
        <v>1963</v>
      </c>
      <c r="BA20" s="16">
        <v>193160</v>
      </c>
      <c r="BB20" s="15">
        <v>284.10000000000002</v>
      </c>
      <c r="BC20" s="16">
        <v>5487289</v>
      </c>
      <c r="BD20" s="17" t="s">
        <v>112</v>
      </c>
      <c r="BE20" s="343">
        <v>1963</v>
      </c>
      <c r="BF20" s="16">
        <v>209216</v>
      </c>
      <c r="BG20" s="15">
        <v>279</v>
      </c>
      <c r="BH20" s="16">
        <v>5837904</v>
      </c>
      <c r="BI20" s="17" t="s">
        <v>164</v>
      </c>
      <c r="BJ20" s="343">
        <v>1963</v>
      </c>
      <c r="BK20" s="16">
        <v>1051339</v>
      </c>
      <c r="BL20" s="15">
        <v>31.8</v>
      </c>
      <c r="BM20" s="16">
        <v>3347221</v>
      </c>
      <c r="BN20" s="54"/>
      <c r="BO20" s="79"/>
      <c r="BP20" s="81"/>
      <c r="BQ20" s="82"/>
      <c r="BR20" s="81"/>
      <c r="BS20" s="20" t="s">
        <v>61</v>
      </c>
      <c r="BT20" s="343">
        <v>1963</v>
      </c>
      <c r="BU20" s="16">
        <v>66193</v>
      </c>
      <c r="BV20" s="15">
        <v>34.299999999999997</v>
      </c>
      <c r="BW20" s="16">
        <v>227042</v>
      </c>
      <c r="BX20" s="20" t="s">
        <v>162</v>
      </c>
      <c r="BY20" s="343">
        <v>1963</v>
      </c>
      <c r="BZ20" s="16">
        <v>183599</v>
      </c>
      <c r="CA20" s="15">
        <v>37.1</v>
      </c>
      <c r="CB20" s="16">
        <v>681521</v>
      </c>
      <c r="CC20" s="17" t="s">
        <v>85</v>
      </c>
      <c r="CD20" s="343">
        <v>1963</v>
      </c>
      <c r="CE20" s="16">
        <v>187003</v>
      </c>
      <c r="CF20" s="15">
        <v>34.200000000000003</v>
      </c>
      <c r="CG20" s="16">
        <v>638745</v>
      </c>
      <c r="CH20" s="17" t="s">
        <v>86</v>
      </c>
      <c r="CI20" s="343">
        <v>1963</v>
      </c>
      <c r="CJ20" s="16">
        <v>5710</v>
      </c>
      <c r="CK20" s="15">
        <v>30.9</v>
      </c>
      <c r="CL20" s="16">
        <v>17667</v>
      </c>
      <c r="CM20" s="17" t="s">
        <v>87</v>
      </c>
      <c r="CN20" s="343">
        <v>1963</v>
      </c>
      <c r="CO20" s="16">
        <v>130737</v>
      </c>
      <c r="CP20" s="15">
        <v>29.3</v>
      </c>
      <c r="CQ20" s="16">
        <v>383321</v>
      </c>
      <c r="CR20" s="17" t="s">
        <v>88</v>
      </c>
      <c r="CS20" s="343">
        <v>1963</v>
      </c>
      <c r="CT20" s="16">
        <v>136447</v>
      </c>
      <c r="CU20" s="15">
        <v>29.4</v>
      </c>
      <c r="CV20" s="16">
        <v>400988</v>
      </c>
      <c r="CW20" s="17" t="s">
        <v>89</v>
      </c>
      <c r="CX20" s="343">
        <v>1963</v>
      </c>
      <c r="CY20" s="16">
        <v>561684</v>
      </c>
      <c r="CZ20" s="15">
        <v>31.2</v>
      </c>
      <c r="DA20" s="16">
        <v>1751217</v>
      </c>
      <c r="DB20" s="17" t="s">
        <v>90</v>
      </c>
      <c r="DC20" s="343">
        <v>1963</v>
      </c>
      <c r="DD20" s="16">
        <v>489446</v>
      </c>
      <c r="DE20" s="15">
        <v>32.6</v>
      </c>
      <c r="DF20" s="16">
        <v>1595392</v>
      </c>
      <c r="DG20" s="17" t="s">
        <v>4</v>
      </c>
      <c r="DH20" s="343">
        <v>1963</v>
      </c>
      <c r="DI20" s="16">
        <v>5795</v>
      </c>
      <c r="DJ20" s="15">
        <v>27.2</v>
      </c>
      <c r="DK20" s="16">
        <v>15772</v>
      </c>
      <c r="DL20" s="17" t="s">
        <v>3</v>
      </c>
      <c r="DM20" s="343">
        <v>1963</v>
      </c>
      <c r="DN20" s="16"/>
      <c r="DO20" s="15"/>
      <c r="DP20" s="16"/>
      <c r="DQ20" s="17" t="s">
        <v>6</v>
      </c>
      <c r="DR20" s="343">
        <v>1963</v>
      </c>
      <c r="DS20" s="16">
        <v>750</v>
      </c>
      <c r="DT20" s="15">
        <v>18.600000000000001</v>
      </c>
      <c r="DU20" s="16">
        <v>1392</v>
      </c>
      <c r="DV20" s="19" t="s">
        <v>91</v>
      </c>
      <c r="DW20" s="343">
        <v>1963</v>
      </c>
      <c r="DX20" s="16">
        <v>6263</v>
      </c>
      <c r="DY20" s="15">
        <v>21.2</v>
      </c>
      <c r="DZ20" s="16">
        <v>13272</v>
      </c>
      <c r="EA20" s="19" t="s">
        <v>72</v>
      </c>
      <c r="EB20" s="18">
        <v>1963</v>
      </c>
      <c r="EC20" s="16">
        <v>16056</v>
      </c>
      <c r="ED20" s="15">
        <v>218.4</v>
      </c>
      <c r="EE20" s="16">
        <v>350615</v>
      </c>
      <c r="EF20" s="19" t="s">
        <v>13</v>
      </c>
      <c r="EG20" s="18">
        <v>1963</v>
      </c>
      <c r="EH20" s="16">
        <v>62714</v>
      </c>
      <c r="EI20" s="15">
        <v>563.5</v>
      </c>
      <c r="EJ20" s="16">
        <v>3533863</v>
      </c>
      <c r="EK20" s="87" t="s">
        <v>92</v>
      </c>
      <c r="EL20" s="18">
        <v>1963</v>
      </c>
      <c r="EM20" s="16">
        <v>20752</v>
      </c>
      <c r="EN20" s="15">
        <v>69.5</v>
      </c>
      <c r="EO20" s="16">
        <v>144210</v>
      </c>
      <c r="EP20" s="19" t="s">
        <v>78</v>
      </c>
      <c r="EQ20" s="18">
        <v>1963</v>
      </c>
      <c r="ER20" s="16">
        <v>1615</v>
      </c>
      <c r="ES20" s="15">
        <v>69.5</v>
      </c>
      <c r="ET20" s="16">
        <v>11230</v>
      </c>
      <c r="EU20" s="87" t="s">
        <v>93</v>
      </c>
      <c r="EV20" s="18">
        <v>1963</v>
      </c>
      <c r="EW20" s="16"/>
      <c r="EX20" s="15"/>
      <c r="EY20" s="16"/>
      <c r="EZ20" s="87" t="s">
        <v>175</v>
      </c>
      <c r="FA20" s="18">
        <v>1963</v>
      </c>
      <c r="FB20" s="16">
        <v>510805</v>
      </c>
      <c r="FC20" s="15">
        <v>45.9</v>
      </c>
      <c r="FD20" s="16">
        <v>2345797.7000000002</v>
      </c>
      <c r="FE20" s="87" t="s">
        <v>8</v>
      </c>
      <c r="FF20" s="18">
        <v>1963</v>
      </c>
      <c r="FG20" s="16"/>
      <c r="FH20" s="15"/>
      <c r="FI20" s="16"/>
      <c r="FJ20" s="87" t="s">
        <v>11</v>
      </c>
      <c r="FK20" s="18">
        <v>1963</v>
      </c>
      <c r="FL20" s="16"/>
      <c r="FM20" s="15"/>
      <c r="FN20" s="16"/>
      <c r="FO20" s="87" t="s">
        <v>10</v>
      </c>
      <c r="FP20" s="18">
        <v>1963</v>
      </c>
      <c r="FQ20" s="16"/>
      <c r="FR20" s="15"/>
      <c r="FS20" s="16"/>
      <c r="FT20" s="87"/>
      <c r="FY20" s="95" t="s">
        <v>166</v>
      </c>
      <c r="FZ20" s="343">
        <v>1963</v>
      </c>
      <c r="GA20" s="24">
        <v>1533481</v>
      </c>
      <c r="GB20" s="95" t="s">
        <v>169</v>
      </c>
      <c r="GC20" s="343">
        <v>1963</v>
      </c>
      <c r="GD20" s="24">
        <v>1303137</v>
      </c>
      <c r="GE20" s="95" t="s">
        <v>167</v>
      </c>
      <c r="GF20" s="343">
        <v>1963</v>
      </c>
      <c r="GG20" s="98">
        <v>2836618</v>
      </c>
      <c r="GH20" s="22" t="s">
        <v>171</v>
      </c>
      <c r="GI20" s="343">
        <v>1963</v>
      </c>
      <c r="GJ20" s="24">
        <v>2934814</v>
      </c>
    </row>
    <row r="21" spans="1:192" s="21" customFormat="1" ht="9">
      <c r="A21" s="25" t="s">
        <v>60</v>
      </c>
      <c r="B21" s="343">
        <v>1964</v>
      </c>
      <c r="C21" s="14">
        <v>128453</v>
      </c>
      <c r="D21" s="15">
        <v>40.6</v>
      </c>
      <c r="E21" s="16">
        <v>521005</v>
      </c>
      <c r="F21" s="17" t="s">
        <v>0</v>
      </c>
      <c r="G21" s="343">
        <v>1964</v>
      </c>
      <c r="H21" s="16">
        <v>379889</v>
      </c>
      <c r="I21" s="15">
        <v>32.4</v>
      </c>
      <c r="J21" s="16">
        <v>1231768</v>
      </c>
      <c r="K21" s="17" t="s">
        <v>63</v>
      </c>
      <c r="L21" s="343">
        <v>1964</v>
      </c>
      <c r="M21" s="16">
        <v>104541</v>
      </c>
      <c r="N21" s="15">
        <v>41.2</v>
      </c>
      <c r="O21" s="16">
        <v>430500</v>
      </c>
      <c r="P21" s="17" t="s">
        <v>64</v>
      </c>
      <c r="Q21" s="343">
        <v>1964</v>
      </c>
      <c r="R21" s="16">
        <v>98964</v>
      </c>
      <c r="S21" s="15">
        <v>35.200000000000003</v>
      </c>
      <c r="T21" s="16">
        <v>347858</v>
      </c>
      <c r="U21" s="17" t="s">
        <v>2</v>
      </c>
      <c r="V21" s="343">
        <v>1964</v>
      </c>
      <c r="W21" s="16">
        <v>172998</v>
      </c>
      <c r="X21" s="15">
        <v>34.6</v>
      </c>
      <c r="Y21" s="16">
        <v>599265</v>
      </c>
      <c r="Z21" s="30" t="s">
        <v>189</v>
      </c>
      <c r="AA21" s="343">
        <v>1964</v>
      </c>
      <c r="AB21" s="16">
        <v>1072668</v>
      </c>
      <c r="AC21" s="15">
        <v>35</v>
      </c>
      <c r="AD21" s="16">
        <v>3753673</v>
      </c>
      <c r="AE21" s="17" t="s">
        <v>12</v>
      </c>
      <c r="AF21" s="13">
        <v>1964</v>
      </c>
      <c r="AG21" s="16">
        <v>110271</v>
      </c>
      <c r="AH21" s="15">
        <v>408.1</v>
      </c>
      <c r="AI21" s="16">
        <v>4499783</v>
      </c>
      <c r="AJ21" s="17" t="s">
        <v>5</v>
      </c>
      <c r="AK21" s="343">
        <v>1964</v>
      </c>
      <c r="AL21" s="16">
        <v>6138</v>
      </c>
      <c r="AM21" s="15">
        <v>20.5</v>
      </c>
      <c r="AN21" s="16">
        <v>12589</v>
      </c>
      <c r="AO21" s="17" t="s">
        <v>111</v>
      </c>
      <c r="AP21" s="343">
        <v>1964</v>
      </c>
      <c r="AQ21" s="16">
        <v>175</v>
      </c>
      <c r="AR21" s="15">
        <v>41.3</v>
      </c>
      <c r="AS21" s="16">
        <v>723</v>
      </c>
      <c r="AT21" s="17" t="s">
        <v>79</v>
      </c>
      <c r="AU21" s="343">
        <v>1964</v>
      </c>
      <c r="AV21" s="16">
        <v>2588</v>
      </c>
      <c r="AW21" s="15">
        <v>419.4</v>
      </c>
      <c r="AX21" s="16">
        <v>108548</v>
      </c>
      <c r="AY21" s="17" t="s">
        <v>185</v>
      </c>
      <c r="AZ21" s="343">
        <v>1964</v>
      </c>
      <c r="BA21" s="16">
        <v>170102</v>
      </c>
      <c r="BB21" s="15">
        <v>301.60000000000002</v>
      </c>
      <c r="BC21" s="16">
        <v>5130617</v>
      </c>
      <c r="BD21" s="17" t="s">
        <v>112</v>
      </c>
      <c r="BE21" s="343">
        <v>1964</v>
      </c>
      <c r="BF21" s="16">
        <v>183458</v>
      </c>
      <c r="BG21" s="15">
        <v>296.10000000000002</v>
      </c>
      <c r="BH21" s="16">
        <v>5431635</v>
      </c>
      <c r="BI21" s="17" t="s">
        <v>164</v>
      </c>
      <c r="BJ21" s="343">
        <v>1964</v>
      </c>
      <c r="BK21" s="16">
        <v>1072843</v>
      </c>
      <c r="BL21" s="15">
        <v>35</v>
      </c>
      <c r="BM21" s="16">
        <v>3754396</v>
      </c>
      <c r="BN21" s="54"/>
      <c r="BO21" s="79"/>
      <c r="BP21" s="81"/>
      <c r="BQ21" s="82"/>
      <c r="BR21" s="81"/>
      <c r="BS21" s="20" t="s">
        <v>61</v>
      </c>
      <c r="BT21" s="343">
        <v>1964</v>
      </c>
      <c r="BU21" s="16">
        <v>54372</v>
      </c>
      <c r="BV21" s="15">
        <v>36</v>
      </c>
      <c r="BW21" s="16">
        <v>195630</v>
      </c>
      <c r="BX21" s="20" t="s">
        <v>162</v>
      </c>
      <c r="BY21" s="343">
        <v>1964</v>
      </c>
      <c r="BZ21" s="16">
        <v>182825</v>
      </c>
      <c r="CA21" s="15">
        <v>39.200000000000003</v>
      </c>
      <c r="CB21" s="16">
        <v>716635</v>
      </c>
      <c r="CC21" s="17" t="s">
        <v>85</v>
      </c>
      <c r="CD21" s="343">
        <v>1964</v>
      </c>
      <c r="CE21" s="16">
        <v>203505</v>
      </c>
      <c r="CF21" s="15">
        <v>38.200000000000003</v>
      </c>
      <c r="CG21" s="16">
        <v>778358</v>
      </c>
      <c r="CH21" s="17" t="s">
        <v>86</v>
      </c>
      <c r="CI21" s="343">
        <v>1964</v>
      </c>
      <c r="CJ21" s="16">
        <v>4848</v>
      </c>
      <c r="CK21" s="15">
        <v>34.6</v>
      </c>
      <c r="CL21" s="16">
        <v>16760</v>
      </c>
      <c r="CM21" s="17" t="s">
        <v>87</v>
      </c>
      <c r="CN21" s="343">
        <v>1964</v>
      </c>
      <c r="CO21" s="16">
        <v>128603</v>
      </c>
      <c r="CP21" s="15">
        <v>32</v>
      </c>
      <c r="CQ21" s="16">
        <v>410887</v>
      </c>
      <c r="CR21" s="17" t="s">
        <v>88</v>
      </c>
      <c r="CS21" s="343">
        <v>1964</v>
      </c>
      <c r="CT21" s="16">
        <v>133451</v>
      </c>
      <c r="CU21" s="15">
        <v>32</v>
      </c>
      <c r="CV21" s="16">
        <v>427647</v>
      </c>
      <c r="CW21" s="17" t="s">
        <v>89</v>
      </c>
      <c r="CX21" s="343">
        <v>1964</v>
      </c>
      <c r="CY21" s="16">
        <v>567562</v>
      </c>
      <c r="CZ21" s="15">
        <v>34.6</v>
      </c>
      <c r="DA21" s="16">
        <v>1965163</v>
      </c>
      <c r="DB21" s="17" t="s">
        <v>90</v>
      </c>
      <c r="DC21" s="343">
        <v>1964</v>
      </c>
      <c r="DD21" s="16">
        <v>505106</v>
      </c>
      <c r="DE21" s="15">
        <v>35.4</v>
      </c>
      <c r="DF21" s="16">
        <v>1788510</v>
      </c>
      <c r="DG21" s="17" t="s">
        <v>4</v>
      </c>
      <c r="DH21" s="343">
        <v>1964</v>
      </c>
      <c r="DI21" s="16">
        <v>5599</v>
      </c>
      <c r="DJ21" s="15">
        <v>28.6</v>
      </c>
      <c r="DK21" s="16">
        <v>16028</v>
      </c>
      <c r="DL21" s="17" t="s">
        <v>3</v>
      </c>
      <c r="DM21" s="343">
        <v>1964</v>
      </c>
      <c r="DN21" s="16"/>
      <c r="DO21" s="15"/>
      <c r="DP21" s="16"/>
      <c r="DQ21" s="17" t="s">
        <v>6</v>
      </c>
      <c r="DR21" s="343">
        <v>1964</v>
      </c>
      <c r="DS21" s="16">
        <v>717</v>
      </c>
      <c r="DT21" s="15">
        <v>17.600000000000001</v>
      </c>
      <c r="DU21" s="16">
        <v>1264</v>
      </c>
      <c r="DV21" s="19" t="s">
        <v>91</v>
      </c>
      <c r="DW21" s="343">
        <v>1964</v>
      </c>
      <c r="DX21" s="16">
        <v>7104</v>
      </c>
      <c r="DY21" s="15">
        <v>20.100000000000001</v>
      </c>
      <c r="DZ21" s="16">
        <v>14283</v>
      </c>
      <c r="EA21" s="19" t="s">
        <v>72</v>
      </c>
      <c r="EB21" s="18">
        <v>1964</v>
      </c>
      <c r="EC21" s="16">
        <v>13356</v>
      </c>
      <c r="ED21" s="15">
        <v>225.4</v>
      </c>
      <c r="EE21" s="16">
        <v>301018</v>
      </c>
      <c r="EF21" s="19" t="s">
        <v>13</v>
      </c>
      <c r="EG21" s="18">
        <v>1964</v>
      </c>
      <c r="EH21" s="16">
        <v>59761</v>
      </c>
      <c r="EI21" s="15">
        <v>548</v>
      </c>
      <c r="EJ21" s="16">
        <v>3274918</v>
      </c>
      <c r="EK21" s="87" t="s">
        <v>92</v>
      </c>
      <c r="EL21" s="18">
        <v>1964</v>
      </c>
      <c r="EM21" s="16">
        <v>16382</v>
      </c>
      <c r="EN21" s="15">
        <v>65.400000000000006</v>
      </c>
      <c r="EO21" s="16">
        <v>107138</v>
      </c>
      <c r="EP21" s="19" t="s">
        <v>78</v>
      </c>
      <c r="EQ21" s="18">
        <v>1964</v>
      </c>
      <c r="ER21" s="16">
        <v>1512</v>
      </c>
      <c r="ES21" s="15">
        <v>63.5</v>
      </c>
      <c r="ET21" s="16">
        <v>9594</v>
      </c>
      <c r="EU21" s="87" t="s">
        <v>93</v>
      </c>
      <c r="EV21" s="18">
        <v>1964</v>
      </c>
      <c r="EW21" s="16"/>
      <c r="EX21" s="15"/>
      <c r="EY21" s="16"/>
      <c r="EZ21" s="87" t="s">
        <v>175</v>
      </c>
      <c r="FA21" s="18">
        <v>1964</v>
      </c>
      <c r="FB21" s="16">
        <v>511671</v>
      </c>
      <c r="FC21" s="15">
        <v>45.22</v>
      </c>
      <c r="FD21" s="16">
        <v>2315635.4500000002</v>
      </c>
      <c r="FE21" s="87" t="s">
        <v>8</v>
      </c>
      <c r="FF21" s="18">
        <v>1964</v>
      </c>
      <c r="FG21" s="16"/>
      <c r="FH21" s="15"/>
      <c r="FI21" s="16"/>
      <c r="FJ21" s="87" t="s">
        <v>11</v>
      </c>
      <c r="FK21" s="18">
        <v>1964</v>
      </c>
      <c r="FL21" s="16"/>
      <c r="FM21" s="15"/>
      <c r="FN21" s="16"/>
      <c r="FO21" s="87" t="s">
        <v>10</v>
      </c>
      <c r="FP21" s="18">
        <v>1964</v>
      </c>
      <c r="FQ21" s="16"/>
      <c r="FR21" s="15"/>
      <c r="FS21" s="16"/>
      <c r="FT21" s="87"/>
      <c r="FY21" s="95" t="s">
        <v>166</v>
      </c>
      <c r="FZ21" s="343">
        <v>1964</v>
      </c>
      <c r="GA21" s="24">
        <v>1528541</v>
      </c>
      <c r="GB21" s="95" t="s">
        <v>169</v>
      </c>
      <c r="GC21" s="343">
        <v>1964</v>
      </c>
      <c r="GD21" s="24">
        <v>1298689</v>
      </c>
      <c r="GE21" s="95" t="s">
        <v>167</v>
      </c>
      <c r="GF21" s="343">
        <v>1964</v>
      </c>
      <c r="GG21" s="98">
        <v>2827230</v>
      </c>
      <c r="GH21" s="22" t="s">
        <v>171</v>
      </c>
      <c r="GI21" s="343">
        <v>1964</v>
      </c>
      <c r="GJ21" s="24">
        <v>2923589</v>
      </c>
    </row>
    <row r="22" spans="1:192" s="21" customFormat="1" ht="9">
      <c r="A22" s="25" t="s">
        <v>60</v>
      </c>
      <c r="B22" s="343">
        <v>1965</v>
      </c>
      <c r="C22" s="14">
        <v>140253</v>
      </c>
      <c r="D22" s="15">
        <v>34.6</v>
      </c>
      <c r="E22" s="16">
        <v>485556</v>
      </c>
      <c r="F22" s="17" t="s">
        <v>0</v>
      </c>
      <c r="G22" s="343">
        <v>1965</v>
      </c>
      <c r="H22" s="16">
        <v>377870</v>
      </c>
      <c r="I22" s="15">
        <v>27.2</v>
      </c>
      <c r="J22" s="16">
        <v>1028661</v>
      </c>
      <c r="K22" s="17" t="s">
        <v>63</v>
      </c>
      <c r="L22" s="343">
        <v>1965</v>
      </c>
      <c r="M22" s="16">
        <v>113347</v>
      </c>
      <c r="N22" s="15">
        <v>37.799999999999997</v>
      </c>
      <c r="O22" s="16">
        <v>428452</v>
      </c>
      <c r="P22" s="17" t="s">
        <v>64</v>
      </c>
      <c r="Q22" s="343">
        <v>1965</v>
      </c>
      <c r="R22" s="16">
        <v>117964</v>
      </c>
      <c r="S22" s="15">
        <v>30.9</v>
      </c>
      <c r="T22" s="16">
        <v>363919</v>
      </c>
      <c r="U22" s="17" t="s">
        <v>2</v>
      </c>
      <c r="V22" s="343">
        <v>1965</v>
      </c>
      <c r="W22" s="16">
        <v>167888</v>
      </c>
      <c r="X22" s="15">
        <v>32.299999999999997</v>
      </c>
      <c r="Y22" s="16">
        <v>542278</v>
      </c>
      <c r="Z22" s="30" t="s">
        <v>189</v>
      </c>
      <c r="AA22" s="343">
        <v>1965</v>
      </c>
      <c r="AB22" s="16">
        <v>1081780</v>
      </c>
      <c r="AC22" s="15">
        <v>31.1</v>
      </c>
      <c r="AD22" s="16">
        <v>3360600</v>
      </c>
      <c r="AE22" s="17" t="s">
        <v>12</v>
      </c>
      <c r="AF22" s="13">
        <v>1965</v>
      </c>
      <c r="AG22" s="16">
        <v>106998</v>
      </c>
      <c r="AH22" s="15">
        <v>350.8</v>
      </c>
      <c r="AI22" s="16">
        <v>3753766</v>
      </c>
      <c r="AJ22" s="17" t="s">
        <v>5</v>
      </c>
      <c r="AK22" s="343">
        <v>1965</v>
      </c>
      <c r="AL22" s="16">
        <v>6720</v>
      </c>
      <c r="AM22" s="15">
        <v>18.8</v>
      </c>
      <c r="AN22" s="16">
        <v>12609</v>
      </c>
      <c r="AO22" s="17" t="s">
        <v>111</v>
      </c>
      <c r="AP22" s="343">
        <v>1965</v>
      </c>
      <c r="AQ22" s="16">
        <v>258</v>
      </c>
      <c r="AR22" s="15">
        <v>33.700000000000003</v>
      </c>
      <c r="AS22" s="16">
        <v>869</v>
      </c>
      <c r="AT22" s="17" t="s">
        <v>79</v>
      </c>
      <c r="AU22" s="343">
        <v>1965</v>
      </c>
      <c r="AV22" s="16">
        <v>4245</v>
      </c>
      <c r="AW22" s="15">
        <v>393.1</v>
      </c>
      <c r="AX22" s="16">
        <v>166887</v>
      </c>
      <c r="AY22" s="17" t="s">
        <v>185</v>
      </c>
      <c r="AZ22" s="343">
        <v>1965</v>
      </c>
      <c r="BA22" s="16">
        <v>156344</v>
      </c>
      <c r="BB22" s="15">
        <v>269.3</v>
      </c>
      <c r="BC22" s="16">
        <v>4209719</v>
      </c>
      <c r="BD22" s="17" t="s">
        <v>112</v>
      </c>
      <c r="BE22" s="343">
        <v>1965</v>
      </c>
      <c r="BF22" s="16">
        <v>168305</v>
      </c>
      <c r="BG22" s="15">
        <v>265.3</v>
      </c>
      <c r="BH22" s="16">
        <v>4464620</v>
      </c>
      <c r="BI22" s="17" t="s">
        <v>164</v>
      </c>
      <c r="BJ22" s="343">
        <v>1965</v>
      </c>
      <c r="BK22" s="16">
        <v>1082038</v>
      </c>
      <c r="BL22" s="15">
        <v>31.1</v>
      </c>
      <c r="BM22" s="16">
        <v>3361469</v>
      </c>
      <c r="BN22" s="54"/>
      <c r="BO22" s="79"/>
      <c r="BP22" s="81"/>
      <c r="BQ22" s="82"/>
      <c r="BR22" s="81"/>
      <c r="BS22" s="20" t="s">
        <v>61</v>
      </c>
      <c r="BT22" s="343">
        <v>1965</v>
      </c>
      <c r="BU22" s="16">
        <v>45568</v>
      </c>
      <c r="BV22" s="15">
        <v>34.1</v>
      </c>
      <c r="BW22" s="16">
        <v>155524</v>
      </c>
      <c r="BX22" s="20" t="s">
        <v>162</v>
      </c>
      <c r="BY22" s="343">
        <v>1965</v>
      </c>
      <c r="BZ22" s="16">
        <v>185821</v>
      </c>
      <c r="CA22" s="15">
        <v>34.5</v>
      </c>
      <c r="CB22" s="16">
        <v>641080</v>
      </c>
      <c r="CC22" s="17" t="s">
        <v>85</v>
      </c>
      <c r="CD22" s="343">
        <v>1965</v>
      </c>
      <c r="CE22" s="16">
        <v>231311</v>
      </c>
      <c r="CF22" s="15">
        <v>34.299999999999997</v>
      </c>
      <c r="CG22" s="16">
        <v>792371</v>
      </c>
      <c r="CH22" s="17" t="s">
        <v>86</v>
      </c>
      <c r="CI22" s="343">
        <v>1965</v>
      </c>
      <c r="CJ22" s="16">
        <v>5351</v>
      </c>
      <c r="CK22" s="15">
        <v>29.1</v>
      </c>
      <c r="CL22" s="16">
        <v>15593</v>
      </c>
      <c r="CM22" s="17" t="s">
        <v>87</v>
      </c>
      <c r="CN22" s="343">
        <v>1965</v>
      </c>
      <c r="CO22" s="16">
        <v>113539</v>
      </c>
      <c r="CP22" s="15">
        <v>30</v>
      </c>
      <c r="CQ22" s="16">
        <v>340617</v>
      </c>
      <c r="CR22" s="17" t="s">
        <v>88</v>
      </c>
      <c r="CS22" s="343">
        <v>1965</v>
      </c>
      <c r="CT22" s="16">
        <v>118890</v>
      </c>
      <c r="CU22" s="15">
        <v>30</v>
      </c>
      <c r="CV22" s="16">
        <v>356210</v>
      </c>
      <c r="CW22" s="17" t="s">
        <v>89</v>
      </c>
      <c r="CX22" s="343">
        <v>1965</v>
      </c>
      <c r="CY22" s="16">
        <v>569042</v>
      </c>
      <c r="CZ22" s="15">
        <v>29.6</v>
      </c>
      <c r="DA22" s="16">
        <v>1685334</v>
      </c>
      <c r="DB22" s="17" t="s">
        <v>90</v>
      </c>
      <c r="DC22" s="343">
        <v>1965</v>
      </c>
      <c r="DD22" s="16">
        <v>512738</v>
      </c>
      <c r="DE22" s="15">
        <v>32.700000000000003</v>
      </c>
      <c r="DF22" s="16">
        <v>1675266</v>
      </c>
      <c r="DG22" s="17" t="s">
        <v>4</v>
      </c>
      <c r="DH22" s="343">
        <v>1965</v>
      </c>
      <c r="DI22" s="16">
        <v>4668</v>
      </c>
      <c r="DJ22" s="15">
        <v>25.9</v>
      </c>
      <c r="DK22" s="16">
        <v>12101</v>
      </c>
      <c r="DL22" s="17" t="s">
        <v>3</v>
      </c>
      <c r="DM22" s="343">
        <v>1965</v>
      </c>
      <c r="DN22" s="16"/>
      <c r="DO22" s="15"/>
      <c r="DP22" s="16"/>
      <c r="DQ22" s="17" t="s">
        <v>6</v>
      </c>
      <c r="DR22" s="343">
        <v>1965</v>
      </c>
      <c r="DS22" s="16">
        <v>647</v>
      </c>
      <c r="DT22" s="15">
        <v>16</v>
      </c>
      <c r="DU22" s="16">
        <v>1036</v>
      </c>
      <c r="DV22" s="19" t="s">
        <v>91</v>
      </c>
      <c r="DW22" s="343">
        <v>1965</v>
      </c>
      <c r="DX22" s="16">
        <v>7633</v>
      </c>
      <c r="DY22" s="15">
        <v>18.3</v>
      </c>
      <c r="DZ22" s="16">
        <v>13984</v>
      </c>
      <c r="EA22" s="19" t="s">
        <v>72</v>
      </c>
      <c r="EB22" s="18">
        <v>1965</v>
      </c>
      <c r="EC22" s="16">
        <v>11961</v>
      </c>
      <c r="ED22" s="15">
        <v>213.1</v>
      </c>
      <c r="EE22" s="16">
        <v>254901</v>
      </c>
      <c r="EF22" s="19" t="s">
        <v>13</v>
      </c>
      <c r="EG22" s="18">
        <v>1965</v>
      </c>
      <c r="EH22" s="16">
        <v>57769</v>
      </c>
      <c r="EI22" s="15">
        <v>453.9</v>
      </c>
      <c r="EJ22" s="16">
        <v>2621872</v>
      </c>
      <c r="EK22" s="87" t="s">
        <v>92</v>
      </c>
      <c r="EL22" s="18">
        <v>1965</v>
      </c>
      <c r="EM22" s="16">
        <v>15287</v>
      </c>
      <c r="EN22" s="15">
        <v>70.400000000000006</v>
      </c>
      <c r="EO22" s="16">
        <v>107578</v>
      </c>
      <c r="EP22" s="19" t="s">
        <v>78</v>
      </c>
      <c r="EQ22" s="18">
        <v>1965</v>
      </c>
      <c r="ER22" s="16">
        <v>1453</v>
      </c>
      <c r="ES22" s="15">
        <v>75.7</v>
      </c>
      <c r="ET22" s="16">
        <v>11006</v>
      </c>
      <c r="EU22" s="87" t="s">
        <v>93</v>
      </c>
      <c r="EV22" s="18">
        <v>1965</v>
      </c>
      <c r="EW22" s="16"/>
      <c r="EX22" s="15"/>
      <c r="EY22" s="16"/>
      <c r="EZ22" s="87" t="s">
        <v>175</v>
      </c>
      <c r="FA22" s="18">
        <v>1965</v>
      </c>
      <c r="FB22" s="16">
        <v>530375</v>
      </c>
      <c r="FC22" s="15">
        <v>51.254999999999995</v>
      </c>
      <c r="FD22" s="16">
        <v>2719682.1</v>
      </c>
      <c r="FE22" s="87" t="s">
        <v>8</v>
      </c>
      <c r="FF22" s="18">
        <v>1965</v>
      </c>
      <c r="FG22" s="16"/>
      <c r="FH22" s="15"/>
      <c r="FI22" s="16"/>
      <c r="FJ22" s="87" t="s">
        <v>11</v>
      </c>
      <c r="FK22" s="18">
        <v>1965</v>
      </c>
      <c r="FL22" s="16"/>
      <c r="FM22" s="15"/>
      <c r="FN22" s="16"/>
      <c r="FO22" s="87" t="s">
        <v>10</v>
      </c>
      <c r="FP22" s="18">
        <v>1965</v>
      </c>
      <c r="FQ22" s="16"/>
      <c r="FR22" s="15"/>
      <c r="FS22" s="16"/>
      <c r="FT22" s="87"/>
      <c r="FY22" s="95" t="s">
        <v>166</v>
      </c>
      <c r="FZ22" s="343">
        <v>1965</v>
      </c>
      <c r="GA22" s="24">
        <v>1524620</v>
      </c>
      <c r="GB22" s="95" t="s">
        <v>169</v>
      </c>
      <c r="GC22" s="343">
        <v>1965</v>
      </c>
      <c r="GD22" s="24">
        <v>1324640</v>
      </c>
      <c r="GE22" s="95" t="s">
        <v>167</v>
      </c>
      <c r="GF22" s="343">
        <v>1965</v>
      </c>
      <c r="GG22" s="98">
        <v>2849260</v>
      </c>
      <c r="GH22" s="22" t="s">
        <v>171</v>
      </c>
      <c r="GI22" s="343">
        <v>1965</v>
      </c>
      <c r="GJ22" s="24">
        <v>2948127</v>
      </c>
    </row>
    <row r="23" spans="1:192" s="21" customFormat="1" ht="9">
      <c r="A23" s="25" t="s">
        <v>60</v>
      </c>
      <c r="B23" s="343">
        <v>1966</v>
      </c>
      <c r="C23" s="14">
        <v>106799</v>
      </c>
      <c r="D23" s="15">
        <v>34.9</v>
      </c>
      <c r="E23" s="16">
        <v>372408</v>
      </c>
      <c r="F23" s="17" t="s">
        <v>0</v>
      </c>
      <c r="G23" s="343">
        <v>1966</v>
      </c>
      <c r="H23" s="16">
        <v>345987</v>
      </c>
      <c r="I23" s="15">
        <v>26.7</v>
      </c>
      <c r="J23" s="16">
        <v>924404</v>
      </c>
      <c r="K23" s="17" t="s">
        <v>63</v>
      </c>
      <c r="L23" s="343">
        <v>1966</v>
      </c>
      <c r="M23" s="16">
        <v>117980</v>
      </c>
      <c r="N23" s="15">
        <v>37.5</v>
      </c>
      <c r="O23" s="16">
        <v>442022</v>
      </c>
      <c r="P23" s="17" t="s">
        <v>64</v>
      </c>
      <c r="Q23" s="343">
        <v>1966</v>
      </c>
      <c r="R23" s="16">
        <v>142939</v>
      </c>
      <c r="S23" s="15">
        <v>29.2</v>
      </c>
      <c r="T23" s="16">
        <v>417096</v>
      </c>
      <c r="U23" s="17" t="s">
        <v>2</v>
      </c>
      <c r="V23" s="343">
        <v>1966</v>
      </c>
      <c r="W23" s="16">
        <v>188190</v>
      </c>
      <c r="X23" s="15">
        <v>33.299999999999997</v>
      </c>
      <c r="Y23" s="16">
        <v>626822</v>
      </c>
      <c r="Z23" s="30" t="s">
        <v>189</v>
      </c>
      <c r="AA23" s="343">
        <v>1966</v>
      </c>
      <c r="AB23" s="16">
        <v>1088511</v>
      </c>
      <c r="AC23" s="15">
        <v>31</v>
      </c>
      <c r="AD23" s="16">
        <v>3373805</v>
      </c>
      <c r="AE23" s="17" t="s">
        <v>12</v>
      </c>
      <c r="AF23" s="13">
        <v>1966</v>
      </c>
      <c r="AG23" s="16">
        <v>104996</v>
      </c>
      <c r="AH23" s="15">
        <v>396.8</v>
      </c>
      <c r="AI23" s="16">
        <v>4166226</v>
      </c>
      <c r="AJ23" s="17" t="s">
        <v>5</v>
      </c>
      <c r="AK23" s="343">
        <v>1966</v>
      </c>
      <c r="AL23" s="16">
        <v>4469</v>
      </c>
      <c r="AM23" s="15">
        <v>20.9</v>
      </c>
      <c r="AN23" s="16">
        <v>9355</v>
      </c>
      <c r="AO23" s="17" t="s">
        <v>111</v>
      </c>
      <c r="AP23" s="343">
        <v>1966</v>
      </c>
      <c r="AQ23" s="16">
        <v>581</v>
      </c>
      <c r="AR23" s="15">
        <v>36.200000000000003</v>
      </c>
      <c r="AS23" s="16">
        <v>2103</v>
      </c>
      <c r="AT23" s="17" t="s">
        <v>79</v>
      </c>
      <c r="AU23" s="343">
        <v>1966</v>
      </c>
      <c r="AV23" s="16">
        <v>5825</v>
      </c>
      <c r="AW23" s="15">
        <v>436.5</v>
      </c>
      <c r="AX23" s="16">
        <v>254260</v>
      </c>
      <c r="AY23" s="17" t="s">
        <v>185</v>
      </c>
      <c r="AZ23" s="343">
        <v>1966</v>
      </c>
      <c r="BA23" s="16">
        <v>147823</v>
      </c>
      <c r="BB23" s="15">
        <v>280.3</v>
      </c>
      <c r="BC23" s="16">
        <v>4143479</v>
      </c>
      <c r="BD23" s="17" t="s">
        <v>112</v>
      </c>
      <c r="BE23" s="343">
        <v>1966</v>
      </c>
      <c r="BF23" s="16">
        <v>157389</v>
      </c>
      <c r="BG23" s="15">
        <v>277.3</v>
      </c>
      <c r="BH23" s="16">
        <v>4364741</v>
      </c>
      <c r="BI23" s="17" t="s">
        <v>164</v>
      </c>
      <c r="BJ23" s="343">
        <v>1966</v>
      </c>
      <c r="BK23" s="16">
        <v>1089092</v>
      </c>
      <c r="BL23" s="15">
        <v>31</v>
      </c>
      <c r="BM23" s="16">
        <v>3375908</v>
      </c>
      <c r="BN23" s="54"/>
      <c r="BO23" s="79"/>
      <c r="BP23" s="81"/>
      <c r="BQ23" s="82"/>
      <c r="BR23" s="81"/>
      <c r="BS23" s="20" t="s">
        <v>61</v>
      </c>
      <c r="BT23" s="343">
        <v>1966</v>
      </c>
      <c r="BU23" s="16">
        <v>72327</v>
      </c>
      <c r="BV23" s="15">
        <v>33.799999999999997</v>
      </c>
      <c r="BW23" s="16">
        <v>244465</v>
      </c>
      <c r="BX23" s="20" t="s">
        <v>162</v>
      </c>
      <c r="BY23" s="343">
        <v>1966</v>
      </c>
      <c r="BZ23" s="16">
        <v>179126</v>
      </c>
      <c r="CA23" s="15">
        <v>34.4</v>
      </c>
      <c r="CB23" s="16">
        <v>616873</v>
      </c>
      <c r="CC23" s="17" t="s">
        <v>85</v>
      </c>
      <c r="CD23" s="343">
        <v>1966</v>
      </c>
      <c r="CE23" s="16">
        <v>260919</v>
      </c>
      <c r="CF23" s="15">
        <v>32.9</v>
      </c>
      <c r="CG23" s="16">
        <v>859118</v>
      </c>
      <c r="CH23" s="17" t="s">
        <v>86</v>
      </c>
      <c r="CI23" s="343">
        <v>1966</v>
      </c>
      <c r="CJ23" s="16">
        <v>5897</v>
      </c>
      <c r="CK23" s="15">
        <v>29.7</v>
      </c>
      <c r="CL23" s="16">
        <v>17508</v>
      </c>
      <c r="CM23" s="17" t="s">
        <v>87</v>
      </c>
      <c r="CN23" s="343">
        <v>1966</v>
      </c>
      <c r="CO23" s="16">
        <v>108392</v>
      </c>
      <c r="CP23" s="15">
        <v>30.4</v>
      </c>
      <c r="CQ23" s="16">
        <v>329080</v>
      </c>
      <c r="CR23" s="17" t="s">
        <v>88</v>
      </c>
      <c r="CS23" s="343">
        <v>1966</v>
      </c>
      <c r="CT23" s="16">
        <v>114289</v>
      </c>
      <c r="CU23" s="15">
        <v>30.3</v>
      </c>
      <c r="CV23" s="16">
        <v>345588</v>
      </c>
      <c r="CW23" s="17" t="s">
        <v>89</v>
      </c>
      <c r="CX23" s="343">
        <v>1966</v>
      </c>
      <c r="CY23" s="16">
        <v>531010</v>
      </c>
      <c r="CZ23" s="15">
        <v>29.4</v>
      </c>
      <c r="DA23" s="16">
        <v>1558785</v>
      </c>
      <c r="DB23" s="17" t="s">
        <v>90</v>
      </c>
      <c r="DC23" s="343">
        <v>1966</v>
      </c>
      <c r="DD23" s="16">
        <v>557501</v>
      </c>
      <c r="DE23" s="15">
        <v>32.6</v>
      </c>
      <c r="DF23" s="16">
        <v>1815020</v>
      </c>
      <c r="DG23" s="17" t="s">
        <v>4</v>
      </c>
      <c r="DH23" s="343">
        <v>1966</v>
      </c>
      <c r="DI23" s="16">
        <v>5030</v>
      </c>
      <c r="DJ23" s="15">
        <v>27.8</v>
      </c>
      <c r="DK23" s="16">
        <v>13970</v>
      </c>
      <c r="DL23" s="17" t="s">
        <v>3</v>
      </c>
      <c r="DM23" s="343">
        <v>1966</v>
      </c>
      <c r="DN23" s="16"/>
      <c r="DO23" s="15"/>
      <c r="DP23" s="16"/>
      <c r="DQ23" s="17" t="s">
        <v>6</v>
      </c>
      <c r="DR23" s="343">
        <v>1966</v>
      </c>
      <c r="DS23" s="16">
        <v>642</v>
      </c>
      <c r="DT23" s="15">
        <v>18.8</v>
      </c>
      <c r="DU23" s="16">
        <v>1209</v>
      </c>
      <c r="DV23" s="19" t="s">
        <v>91</v>
      </c>
      <c r="DW23" s="343">
        <v>1966</v>
      </c>
      <c r="DX23" s="16">
        <v>5347</v>
      </c>
      <c r="DY23" s="15">
        <v>20.399999999999999</v>
      </c>
      <c r="DZ23" s="16">
        <v>10908</v>
      </c>
      <c r="EA23" s="19" t="s">
        <v>72</v>
      </c>
      <c r="EB23" s="18">
        <v>1966</v>
      </c>
      <c r="EC23" s="16">
        <v>9566</v>
      </c>
      <c r="ED23" s="15">
        <v>231.3</v>
      </c>
      <c r="EE23" s="16">
        <v>221262</v>
      </c>
      <c r="EF23" s="19" t="s">
        <v>13</v>
      </c>
      <c r="EG23" s="18">
        <v>1966</v>
      </c>
      <c r="EH23" s="16">
        <v>55272</v>
      </c>
      <c r="EI23" s="15">
        <v>566.70000000000005</v>
      </c>
      <c r="EJ23" s="16">
        <v>3132481</v>
      </c>
      <c r="EK23" s="87" t="s">
        <v>92</v>
      </c>
      <c r="EL23" s="18">
        <v>1966</v>
      </c>
      <c r="EM23" s="16">
        <v>15216</v>
      </c>
      <c r="EN23" s="15">
        <v>74.3</v>
      </c>
      <c r="EO23" s="16">
        <v>113023</v>
      </c>
      <c r="EP23" s="19" t="s">
        <v>78</v>
      </c>
      <c r="EQ23" s="18">
        <v>1966</v>
      </c>
      <c r="ER23" s="16">
        <v>1368</v>
      </c>
      <c r="ES23" s="15">
        <v>68.5</v>
      </c>
      <c r="ET23" s="16">
        <v>9365</v>
      </c>
      <c r="EU23" s="87" t="s">
        <v>93</v>
      </c>
      <c r="EV23" s="18">
        <v>1966</v>
      </c>
      <c r="EW23" s="16"/>
      <c r="EX23" s="15"/>
      <c r="EY23" s="16"/>
      <c r="EZ23" s="87" t="s">
        <v>175</v>
      </c>
      <c r="FA23" s="18">
        <v>1966</v>
      </c>
      <c r="FB23" s="16">
        <v>530111</v>
      </c>
      <c r="FC23" s="15">
        <v>53.550000000000004</v>
      </c>
      <c r="FD23" s="16">
        <v>2837963</v>
      </c>
      <c r="FE23" s="87" t="s">
        <v>8</v>
      </c>
      <c r="FF23" s="18">
        <v>1966</v>
      </c>
      <c r="FG23" s="16"/>
      <c r="FH23" s="15"/>
      <c r="FI23" s="16"/>
      <c r="FJ23" s="87" t="s">
        <v>11</v>
      </c>
      <c r="FK23" s="18">
        <v>1966</v>
      </c>
      <c r="FL23" s="16"/>
      <c r="FM23" s="15"/>
      <c r="FN23" s="16"/>
      <c r="FO23" s="87" t="s">
        <v>10</v>
      </c>
      <c r="FP23" s="18">
        <v>1966</v>
      </c>
      <c r="FQ23" s="16"/>
      <c r="FR23" s="15"/>
      <c r="FS23" s="16"/>
      <c r="FT23" s="87"/>
      <c r="FY23" s="95" t="s">
        <v>166</v>
      </c>
      <c r="FZ23" s="343">
        <v>1966</v>
      </c>
      <c r="GA23" s="24">
        <v>1517101</v>
      </c>
      <c r="GB23" s="95" t="s">
        <v>169</v>
      </c>
      <c r="GC23" s="343">
        <v>1966</v>
      </c>
      <c r="GD23" s="24">
        <v>1324615</v>
      </c>
      <c r="GE23" s="95" t="s">
        <v>167</v>
      </c>
      <c r="GF23" s="343">
        <v>1966</v>
      </c>
      <c r="GG23" s="98">
        <v>2841716</v>
      </c>
      <c r="GH23" s="22" t="s">
        <v>171</v>
      </c>
      <c r="GI23" s="343">
        <v>1966</v>
      </c>
      <c r="GJ23" s="24">
        <v>2940557</v>
      </c>
    </row>
    <row r="24" spans="1:192" s="21" customFormat="1" ht="9">
      <c r="A24" s="25" t="s">
        <v>60</v>
      </c>
      <c r="B24" s="343">
        <v>1967</v>
      </c>
      <c r="C24" s="14">
        <v>124318</v>
      </c>
      <c r="D24" s="15">
        <v>44.3</v>
      </c>
      <c r="E24" s="16">
        <v>550729</v>
      </c>
      <c r="F24" s="17" t="s">
        <v>0</v>
      </c>
      <c r="G24" s="343">
        <v>1967</v>
      </c>
      <c r="H24" s="16">
        <v>334829</v>
      </c>
      <c r="I24" s="15">
        <v>33.700000000000003</v>
      </c>
      <c r="J24" s="16">
        <v>1129496</v>
      </c>
      <c r="K24" s="17" t="s">
        <v>63</v>
      </c>
      <c r="L24" s="343">
        <v>1967</v>
      </c>
      <c r="M24" s="16">
        <v>131828</v>
      </c>
      <c r="N24" s="15">
        <v>44</v>
      </c>
      <c r="O24" s="16">
        <v>579911</v>
      </c>
      <c r="P24" s="17" t="s">
        <v>64</v>
      </c>
      <c r="Q24" s="343">
        <v>1967</v>
      </c>
      <c r="R24" s="16">
        <v>143988</v>
      </c>
      <c r="S24" s="15">
        <v>29.8</v>
      </c>
      <c r="T24" s="16">
        <v>428796</v>
      </c>
      <c r="U24" s="17" t="s">
        <v>2</v>
      </c>
      <c r="V24" s="343">
        <v>1967</v>
      </c>
      <c r="W24" s="16">
        <v>193607</v>
      </c>
      <c r="X24" s="15">
        <v>36.200000000000003</v>
      </c>
      <c r="Y24" s="16">
        <v>700215</v>
      </c>
      <c r="Z24" s="30" t="s">
        <v>189</v>
      </c>
      <c r="AA24" s="343">
        <v>1967</v>
      </c>
      <c r="AB24" s="16">
        <v>1093197</v>
      </c>
      <c r="AC24" s="15">
        <v>36.299999999999997</v>
      </c>
      <c r="AD24" s="16">
        <v>3969434</v>
      </c>
      <c r="AE24" s="17" t="s">
        <v>12</v>
      </c>
      <c r="AF24" s="13">
        <v>1967</v>
      </c>
      <c r="AG24" s="16">
        <v>106830</v>
      </c>
      <c r="AH24" s="15">
        <v>436.6</v>
      </c>
      <c r="AI24" s="16">
        <v>4664588</v>
      </c>
      <c r="AJ24" s="17" t="s">
        <v>5</v>
      </c>
      <c r="AK24" s="343">
        <v>1967</v>
      </c>
      <c r="AL24" s="16">
        <v>4423</v>
      </c>
      <c r="AM24" s="15">
        <v>25.8</v>
      </c>
      <c r="AN24" s="16">
        <v>11415</v>
      </c>
      <c r="AO24" s="17" t="s">
        <v>111</v>
      </c>
      <c r="AP24" s="343">
        <v>1967</v>
      </c>
      <c r="AQ24" s="16">
        <v>1148</v>
      </c>
      <c r="AR24" s="15">
        <v>44.9</v>
      </c>
      <c r="AS24" s="16">
        <v>5156</v>
      </c>
      <c r="AT24" s="17" t="s">
        <v>79</v>
      </c>
      <c r="AU24" s="343">
        <v>1967</v>
      </c>
      <c r="AV24" s="16">
        <v>7103</v>
      </c>
      <c r="AW24" s="15">
        <v>476.5</v>
      </c>
      <c r="AX24" s="16">
        <v>338450</v>
      </c>
      <c r="AY24" s="17" t="s">
        <v>185</v>
      </c>
      <c r="AZ24" s="343">
        <v>1967</v>
      </c>
      <c r="BA24" s="16">
        <v>141439</v>
      </c>
      <c r="BB24" s="15">
        <v>327.8</v>
      </c>
      <c r="BC24" s="16">
        <v>4635663</v>
      </c>
      <c r="BD24" s="17" t="s">
        <v>112</v>
      </c>
      <c r="BE24" s="343">
        <v>1967</v>
      </c>
      <c r="BF24" s="16">
        <v>150743</v>
      </c>
      <c r="BG24" s="15">
        <v>323.89999999999998</v>
      </c>
      <c r="BH24" s="16">
        <v>4882656</v>
      </c>
      <c r="BI24" s="17" t="s">
        <v>164</v>
      </c>
      <c r="BJ24" s="343">
        <v>1967</v>
      </c>
      <c r="BK24" s="16">
        <v>1094345</v>
      </c>
      <c r="BL24" s="15">
        <v>36.299999999999997</v>
      </c>
      <c r="BM24" s="16">
        <v>3974590</v>
      </c>
      <c r="BN24" s="54"/>
      <c r="BO24" s="79"/>
      <c r="BP24" s="81"/>
      <c r="BQ24" s="82"/>
      <c r="BR24" s="81"/>
      <c r="BS24" s="20" t="s">
        <v>61</v>
      </c>
      <c r="BT24" s="343">
        <v>1967</v>
      </c>
      <c r="BU24" s="16">
        <v>54471</v>
      </c>
      <c r="BV24" s="15">
        <v>40.1</v>
      </c>
      <c r="BW24" s="16">
        <v>218374</v>
      </c>
      <c r="BX24" s="20" t="s">
        <v>162</v>
      </c>
      <c r="BY24" s="343">
        <v>1967</v>
      </c>
      <c r="BZ24" s="16">
        <v>178789</v>
      </c>
      <c r="CA24" s="15">
        <v>43</v>
      </c>
      <c r="CB24" s="16">
        <v>769103</v>
      </c>
      <c r="CC24" s="17" t="s">
        <v>85</v>
      </c>
      <c r="CD24" s="343">
        <v>1967</v>
      </c>
      <c r="CE24" s="16">
        <v>275816</v>
      </c>
      <c r="CF24" s="15">
        <v>36.6</v>
      </c>
      <c r="CG24" s="16">
        <v>1008707</v>
      </c>
      <c r="CH24" s="17" t="s">
        <v>86</v>
      </c>
      <c r="CI24" s="343">
        <v>1967</v>
      </c>
      <c r="CJ24" s="16">
        <v>4133</v>
      </c>
      <c r="CK24" s="15">
        <v>35.1</v>
      </c>
      <c r="CL24" s="16">
        <v>14519</v>
      </c>
      <c r="CM24" s="17" t="s">
        <v>87</v>
      </c>
      <c r="CN24" s="343">
        <v>1967</v>
      </c>
      <c r="CO24" s="16">
        <v>106023</v>
      </c>
      <c r="CP24" s="15">
        <v>32.799999999999997</v>
      </c>
      <c r="CQ24" s="16">
        <v>347394</v>
      </c>
      <c r="CR24" s="17" t="s">
        <v>88</v>
      </c>
      <c r="CS24" s="343">
        <v>1967</v>
      </c>
      <c r="CT24" s="16">
        <v>110156</v>
      </c>
      <c r="CU24" s="15">
        <v>32.9</v>
      </c>
      <c r="CV24" s="16">
        <v>361913</v>
      </c>
      <c r="CW24" s="17" t="s">
        <v>89</v>
      </c>
      <c r="CX24" s="343">
        <v>1967</v>
      </c>
      <c r="CY24" s="16">
        <v>517751</v>
      </c>
      <c r="CZ24" s="15">
        <v>37</v>
      </c>
      <c r="DA24" s="16">
        <v>1913118</v>
      </c>
      <c r="DB24" s="17" t="s">
        <v>90</v>
      </c>
      <c r="DC24" s="343">
        <v>1967</v>
      </c>
      <c r="DD24" s="16">
        <v>575446</v>
      </c>
      <c r="DE24" s="15">
        <v>35.700000000000003</v>
      </c>
      <c r="DF24" s="16">
        <v>2056316</v>
      </c>
      <c r="DG24" s="17" t="s">
        <v>4</v>
      </c>
      <c r="DH24" s="343">
        <v>1967</v>
      </c>
      <c r="DI24" s="16">
        <v>4409</v>
      </c>
      <c r="DJ24" s="15">
        <v>30.1</v>
      </c>
      <c r="DK24" s="16">
        <v>13264</v>
      </c>
      <c r="DL24" s="17" t="s">
        <v>3</v>
      </c>
      <c r="DM24" s="343">
        <v>1967</v>
      </c>
      <c r="DN24" s="16"/>
      <c r="DO24" s="15"/>
      <c r="DP24" s="16"/>
      <c r="DQ24" s="17" t="s">
        <v>6</v>
      </c>
      <c r="DR24" s="343">
        <v>1967</v>
      </c>
      <c r="DS24" s="16">
        <v>828</v>
      </c>
      <c r="DT24" s="15">
        <v>22.4</v>
      </c>
      <c r="DU24" s="16">
        <v>1852</v>
      </c>
      <c r="DV24" s="19" t="s">
        <v>91</v>
      </c>
      <c r="DW24" s="343">
        <v>1967</v>
      </c>
      <c r="DX24" s="16">
        <v>5545</v>
      </c>
      <c r="DY24" s="15">
        <v>24.8</v>
      </c>
      <c r="DZ24" s="16">
        <v>13774</v>
      </c>
      <c r="EA24" s="19" t="s">
        <v>72</v>
      </c>
      <c r="EB24" s="18">
        <v>1967</v>
      </c>
      <c r="EC24" s="16">
        <v>9304</v>
      </c>
      <c r="ED24" s="15">
        <v>265.5</v>
      </c>
      <c r="EE24" s="16">
        <v>246993</v>
      </c>
      <c r="EF24" s="19" t="s">
        <v>13</v>
      </c>
      <c r="EG24" s="18">
        <v>1967</v>
      </c>
      <c r="EH24" s="16">
        <v>54458</v>
      </c>
      <c r="EI24" s="15">
        <v>594.29999999999995</v>
      </c>
      <c r="EJ24" s="16">
        <v>3236414</v>
      </c>
      <c r="EK24" s="87" t="s">
        <v>92</v>
      </c>
      <c r="EL24" s="18">
        <v>1967</v>
      </c>
      <c r="EM24" s="16">
        <v>12986</v>
      </c>
      <c r="EN24" s="15">
        <v>77</v>
      </c>
      <c r="EO24" s="16">
        <v>99960</v>
      </c>
      <c r="EP24" s="19" t="s">
        <v>78</v>
      </c>
      <c r="EQ24" s="18">
        <v>1967</v>
      </c>
      <c r="ER24" s="16">
        <v>1092</v>
      </c>
      <c r="ES24" s="15">
        <v>73.599999999999994</v>
      </c>
      <c r="ET24" s="16">
        <v>8038</v>
      </c>
      <c r="EU24" s="87" t="s">
        <v>93</v>
      </c>
      <c r="EV24" s="18">
        <v>1967</v>
      </c>
      <c r="EW24" s="16"/>
      <c r="EX24" s="15"/>
      <c r="EY24" s="16"/>
      <c r="EZ24" s="87" t="s">
        <v>175</v>
      </c>
      <c r="FA24" s="18">
        <v>1967</v>
      </c>
      <c r="FB24" s="16">
        <v>528575</v>
      </c>
      <c r="FC24" s="15">
        <v>57.29</v>
      </c>
      <c r="FD24" s="16">
        <v>3026197.2</v>
      </c>
      <c r="FE24" s="87" t="s">
        <v>8</v>
      </c>
      <c r="FF24" s="18">
        <v>1967</v>
      </c>
      <c r="FG24" s="16"/>
      <c r="FH24" s="15"/>
      <c r="FI24" s="16"/>
      <c r="FJ24" s="87" t="s">
        <v>11</v>
      </c>
      <c r="FK24" s="18">
        <v>1967</v>
      </c>
      <c r="FL24" s="16"/>
      <c r="FM24" s="15"/>
      <c r="FN24" s="16"/>
      <c r="FO24" s="87" t="s">
        <v>10</v>
      </c>
      <c r="FP24" s="18">
        <v>1967</v>
      </c>
      <c r="FQ24" s="16"/>
      <c r="FR24" s="15"/>
      <c r="FS24" s="16"/>
      <c r="FT24" s="87"/>
      <c r="FY24" s="95" t="s">
        <v>166</v>
      </c>
      <c r="FZ24" s="343">
        <v>1967</v>
      </c>
      <c r="GA24" s="24">
        <v>1512163</v>
      </c>
      <c r="GB24" s="95" t="s">
        <v>169</v>
      </c>
      <c r="GC24" s="343">
        <v>1967</v>
      </c>
      <c r="GD24" s="24">
        <v>1320759</v>
      </c>
      <c r="GE24" s="95" t="s">
        <v>167</v>
      </c>
      <c r="GF24" s="343">
        <v>1967</v>
      </c>
      <c r="GG24" s="98">
        <v>2832922</v>
      </c>
      <c r="GH24" s="22" t="s">
        <v>171</v>
      </c>
      <c r="GI24" s="343">
        <v>1967</v>
      </c>
      <c r="GJ24" s="24">
        <v>2931695</v>
      </c>
    </row>
    <row r="25" spans="1:192" s="21" customFormat="1" ht="9">
      <c r="A25" s="25" t="s">
        <v>60</v>
      </c>
      <c r="B25" s="343">
        <v>1968</v>
      </c>
      <c r="C25" s="14">
        <v>137830</v>
      </c>
      <c r="D25" s="15">
        <v>50.7</v>
      </c>
      <c r="E25" s="16">
        <v>698522</v>
      </c>
      <c r="F25" s="17" t="s">
        <v>0</v>
      </c>
      <c r="G25" s="343">
        <v>1968</v>
      </c>
      <c r="H25" s="16">
        <v>335903</v>
      </c>
      <c r="I25" s="15">
        <v>35</v>
      </c>
      <c r="J25" s="16">
        <v>1176429</v>
      </c>
      <c r="K25" s="17" t="s">
        <v>63</v>
      </c>
      <c r="L25" s="343">
        <v>1968</v>
      </c>
      <c r="M25" s="16">
        <v>141848</v>
      </c>
      <c r="N25" s="15">
        <v>45.6</v>
      </c>
      <c r="O25" s="16">
        <v>646827</v>
      </c>
      <c r="P25" s="17" t="s">
        <v>64</v>
      </c>
      <c r="Q25" s="343">
        <v>1968</v>
      </c>
      <c r="R25" s="16">
        <v>149405</v>
      </c>
      <c r="S25" s="15">
        <v>35.299999999999997</v>
      </c>
      <c r="T25" s="16">
        <v>527997</v>
      </c>
      <c r="U25" s="17" t="s">
        <v>2</v>
      </c>
      <c r="V25" s="343">
        <v>1968</v>
      </c>
      <c r="W25" s="16">
        <v>197807</v>
      </c>
      <c r="X25" s="15">
        <v>39</v>
      </c>
      <c r="Y25" s="16">
        <v>771645</v>
      </c>
      <c r="Z25" s="30" t="s">
        <v>189</v>
      </c>
      <c r="AA25" s="343">
        <v>1968</v>
      </c>
      <c r="AB25" s="16">
        <v>1135957</v>
      </c>
      <c r="AC25" s="15">
        <v>39.4</v>
      </c>
      <c r="AD25" s="16">
        <v>4480902</v>
      </c>
      <c r="AE25" s="17" t="s">
        <v>12</v>
      </c>
      <c r="AF25" s="13">
        <v>1968</v>
      </c>
      <c r="AG25" s="16">
        <v>106286</v>
      </c>
      <c r="AH25" s="15">
        <v>431.6</v>
      </c>
      <c r="AI25" s="16">
        <v>4587334</v>
      </c>
      <c r="AJ25" s="17" t="s">
        <v>5</v>
      </c>
      <c r="AK25" s="343">
        <v>1968</v>
      </c>
      <c r="AL25" s="16">
        <v>6521</v>
      </c>
      <c r="AM25" s="15">
        <v>26.9</v>
      </c>
      <c r="AN25" s="16">
        <v>17518</v>
      </c>
      <c r="AO25" s="17" t="s">
        <v>111</v>
      </c>
      <c r="AP25" s="343">
        <v>1968</v>
      </c>
      <c r="AQ25" s="16">
        <v>4788</v>
      </c>
      <c r="AR25" s="15">
        <v>45.1</v>
      </c>
      <c r="AS25" s="16">
        <v>21611</v>
      </c>
      <c r="AT25" s="17" t="s">
        <v>79</v>
      </c>
      <c r="AU25" s="343">
        <v>1968</v>
      </c>
      <c r="AV25" s="16">
        <v>7655</v>
      </c>
      <c r="AW25" s="15">
        <v>419.4</v>
      </c>
      <c r="AX25" s="16">
        <v>321075</v>
      </c>
      <c r="AY25" s="17" t="s">
        <v>185</v>
      </c>
      <c r="AZ25" s="343">
        <v>1968</v>
      </c>
      <c r="BA25" s="16">
        <v>124407</v>
      </c>
      <c r="BB25" s="15">
        <v>321.89999999999998</v>
      </c>
      <c r="BC25" s="16">
        <v>4004786</v>
      </c>
      <c r="BD25" s="17" t="s">
        <v>112</v>
      </c>
      <c r="BE25" s="343">
        <v>1968</v>
      </c>
      <c r="BF25" s="16">
        <v>132933</v>
      </c>
      <c r="BG25" s="15">
        <v>317.7</v>
      </c>
      <c r="BH25" s="16">
        <v>4223435</v>
      </c>
      <c r="BI25" s="17" t="s">
        <v>164</v>
      </c>
      <c r="BJ25" s="343">
        <v>1968</v>
      </c>
      <c r="BK25" s="16">
        <v>1140745</v>
      </c>
      <c r="BL25" s="15">
        <v>39.5</v>
      </c>
      <c r="BM25" s="16">
        <v>4502513</v>
      </c>
      <c r="BN25" s="54"/>
      <c r="BO25" s="79"/>
      <c r="BP25" s="81"/>
      <c r="BQ25" s="82"/>
      <c r="BR25" s="81"/>
      <c r="BS25" s="20" t="s">
        <v>61</v>
      </c>
      <c r="BT25" s="343">
        <v>1968</v>
      </c>
      <c r="BU25" s="16">
        <v>48641</v>
      </c>
      <c r="BV25" s="15">
        <v>44.7</v>
      </c>
      <c r="BW25" s="16">
        <v>217610</v>
      </c>
      <c r="BX25" s="20" t="s">
        <v>162</v>
      </c>
      <c r="BY25" s="343">
        <v>1968</v>
      </c>
      <c r="BZ25" s="16">
        <v>186471</v>
      </c>
      <c r="CA25" s="15">
        <v>49.1</v>
      </c>
      <c r="CB25" s="16">
        <v>916132</v>
      </c>
      <c r="CC25" s="17" t="s">
        <v>85</v>
      </c>
      <c r="CD25" s="343">
        <v>1968</v>
      </c>
      <c r="CE25" s="16">
        <v>291253</v>
      </c>
      <c r="CF25" s="15">
        <v>40.299999999999997</v>
      </c>
      <c r="CG25" s="16">
        <v>1174824</v>
      </c>
      <c r="CH25" s="17" t="s">
        <v>86</v>
      </c>
      <c r="CI25" s="343">
        <v>1968</v>
      </c>
      <c r="CJ25" s="16">
        <v>5496</v>
      </c>
      <c r="CK25" s="15">
        <v>36.700000000000003</v>
      </c>
      <c r="CL25" s="16">
        <v>20159</v>
      </c>
      <c r="CM25" s="17" t="s">
        <v>87</v>
      </c>
      <c r="CN25" s="343">
        <v>1968</v>
      </c>
      <c r="CO25" s="16">
        <v>119027</v>
      </c>
      <c r="CP25" s="15">
        <v>35.4</v>
      </c>
      <c r="CQ25" s="16">
        <v>421713</v>
      </c>
      <c r="CR25" s="17" t="s">
        <v>88</v>
      </c>
      <c r="CS25" s="343">
        <v>1968</v>
      </c>
      <c r="CT25" s="16">
        <v>124523</v>
      </c>
      <c r="CU25" s="15">
        <v>35.5</v>
      </c>
      <c r="CV25" s="16">
        <v>441872</v>
      </c>
      <c r="CW25" s="17" t="s">
        <v>89</v>
      </c>
      <c r="CX25" s="343">
        <v>1968</v>
      </c>
      <c r="CY25" s="16">
        <v>527870</v>
      </c>
      <c r="CZ25" s="15">
        <v>40</v>
      </c>
      <c r="DA25" s="16">
        <v>2112720</v>
      </c>
      <c r="DB25" s="17" t="s">
        <v>90</v>
      </c>
      <c r="DC25" s="343">
        <v>1968</v>
      </c>
      <c r="DD25" s="16">
        <v>608087</v>
      </c>
      <c r="DE25" s="15">
        <v>38.9</v>
      </c>
      <c r="DF25" s="16">
        <v>2368182</v>
      </c>
      <c r="DG25" s="17" t="s">
        <v>4</v>
      </c>
      <c r="DH25" s="343">
        <v>1968</v>
      </c>
      <c r="DI25" s="16">
        <v>4134</v>
      </c>
      <c r="DJ25" s="15">
        <v>30.2</v>
      </c>
      <c r="DK25" s="16">
        <v>12499</v>
      </c>
      <c r="DL25" s="17" t="s">
        <v>3</v>
      </c>
      <c r="DM25" s="343">
        <v>1968</v>
      </c>
      <c r="DN25" s="16"/>
      <c r="DO25" s="15"/>
      <c r="DP25" s="16"/>
      <c r="DQ25" s="17" t="s">
        <v>6</v>
      </c>
      <c r="DR25" s="343">
        <v>1968</v>
      </c>
      <c r="DS25" s="16">
        <v>1192</v>
      </c>
      <c r="DT25" s="15">
        <v>20.9</v>
      </c>
      <c r="DU25" s="16">
        <v>2489</v>
      </c>
      <c r="DV25" s="19" t="s">
        <v>91</v>
      </c>
      <c r="DW25" s="343">
        <v>1968</v>
      </c>
      <c r="DX25" s="16">
        <v>7713</v>
      </c>
      <c r="DY25" s="15">
        <v>25.9</v>
      </c>
      <c r="DZ25" s="16">
        <v>20007</v>
      </c>
      <c r="EA25" s="19" t="s">
        <v>72</v>
      </c>
      <c r="EB25" s="18">
        <v>1968</v>
      </c>
      <c r="EC25" s="16">
        <v>8526</v>
      </c>
      <c r="ED25" s="15">
        <v>256.39999999999998</v>
      </c>
      <c r="EE25" s="16">
        <v>218649</v>
      </c>
      <c r="EF25" s="19" t="s">
        <v>13</v>
      </c>
      <c r="EG25" s="18">
        <v>1968</v>
      </c>
      <c r="EH25" s="16">
        <v>49701</v>
      </c>
      <c r="EI25" s="15">
        <v>597.6</v>
      </c>
      <c r="EJ25" s="16">
        <v>2969920</v>
      </c>
      <c r="EK25" s="87" t="s">
        <v>92</v>
      </c>
      <c r="EL25" s="18">
        <v>1968</v>
      </c>
      <c r="EM25" s="16">
        <v>9539</v>
      </c>
      <c r="EN25" s="15">
        <v>76.599999999999994</v>
      </c>
      <c r="EO25" s="16">
        <v>73022</v>
      </c>
      <c r="EP25" s="19" t="s">
        <v>78</v>
      </c>
      <c r="EQ25" s="18">
        <v>1968</v>
      </c>
      <c r="ER25" s="16">
        <v>862</v>
      </c>
      <c r="ES25" s="15">
        <v>71.5</v>
      </c>
      <c r="ET25" s="16">
        <v>6167</v>
      </c>
      <c r="EU25" s="87" t="s">
        <v>93</v>
      </c>
      <c r="EV25" s="18">
        <v>1968</v>
      </c>
      <c r="EW25" s="16"/>
      <c r="EX25" s="15"/>
      <c r="EY25" s="16"/>
      <c r="EZ25" s="87" t="s">
        <v>175</v>
      </c>
      <c r="FA25" s="18">
        <v>1968</v>
      </c>
      <c r="FB25" s="16">
        <v>515624</v>
      </c>
      <c r="FC25" s="15">
        <v>57.204999999999998</v>
      </c>
      <c r="FD25" s="16">
        <v>2949338.5</v>
      </c>
      <c r="FE25" s="87" t="s">
        <v>8</v>
      </c>
      <c r="FF25" s="18">
        <v>1968</v>
      </c>
      <c r="FG25" s="16"/>
      <c r="FH25" s="15"/>
      <c r="FI25" s="16"/>
      <c r="FJ25" s="87" t="s">
        <v>11</v>
      </c>
      <c r="FK25" s="18">
        <v>1968</v>
      </c>
      <c r="FL25" s="16"/>
      <c r="FM25" s="15"/>
      <c r="FN25" s="16"/>
      <c r="FO25" s="87" t="s">
        <v>10</v>
      </c>
      <c r="FP25" s="18">
        <v>1968</v>
      </c>
      <c r="FQ25" s="16"/>
      <c r="FR25" s="15"/>
      <c r="FS25" s="16"/>
      <c r="FT25" s="87"/>
      <c r="FY25" s="95" t="s">
        <v>166</v>
      </c>
      <c r="FZ25" s="343">
        <v>1968</v>
      </c>
      <c r="GA25" s="24">
        <v>1526547</v>
      </c>
      <c r="GB25" s="95" t="s">
        <v>169</v>
      </c>
      <c r="GC25" s="343">
        <v>1968</v>
      </c>
      <c r="GD25" s="24">
        <v>1284079</v>
      </c>
      <c r="GE25" s="95" t="s">
        <v>167</v>
      </c>
      <c r="GF25" s="343">
        <v>1968</v>
      </c>
      <c r="GG25" s="98">
        <v>2810626</v>
      </c>
      <c r="GH25" s="22" t="s">
        <v>171</v>
      </c>
      <c r="GI25" s="343">
        <v>1968</v>
      </c>
      <c r="GJ25" s="24">
        <v>2908589</v>
      </c>
    </row>
    <row r="26" spans="1:192" s="21" customFormat="1" ht="9">
      <c r="A26" s="25" t="s">
        <v>60</v>
      </c>
      <c r="B26" s="343">
        <v>1969</v>
      </c>
      <c r="C26" s="14">
        <v>153395</v>
      </c>
      <c r="D26" s="15">
        <v>42.6</v>
      </c>
      <c r="E26" s="16">
        <v>653309</v>
      </c>
      <c r="F26" s="17" t="s">
        <v>0</v>
      </c>
      <c r="G26" s="343">
        <v>1969</v>
      </c>
      <c r="H26" s="16">
        <v>320160</v>
      </c>
      <c r="I26" s="15">
        <v>32.5</v>
      </c>
      <c r="J26" s="16">
        <v>1041870</v>
      </c>
      <c r="K26" s="17" t="s">
        <v>63</v>
      </c>
      <c r="L26" s="343">
        <v>1969</v>
      </c>
      <c r="M26" s="16">
        <v>143873</v>
      </c>
      <c r="N26" s="15">
        <v>39.6</v>
      </c>
      <c r="O26" s="16">
        <v>570025</v>
      </c>
      <c r="P26" s="17" t="s">
        <v>64</v>
      </c>
      <c r="Q26" s="343">
        <v>1969</v>
      </c>
      <c r="R26" s="16">
        <v>171068</v>
      </c>
      <c r="S26" s="15">
        <v>34.700000000000003</v>
      </c>
      <c r="T26" s="16">
        <v>593093</v>
      </c>
      <c r="U26" s="17" t="s">
        <v>2</v>
      </c>
      <c r="V26" s="343">
        <v>1969</v>
      </c>
      <c r="W26" s="16">
        <v>212746</v>
      </c>
      <c r="X26" s="15">
        <v>35.6</v>
      </c>
      <c r="Y26" s="16">
        <v>756525</v>
      </c>
      <c r="Z26" s="30" t="s">
        <v>189</v>
      </c>
      <c r="AA26" s="343">
        <v>1969</v>
      </c>
      <c r="AB26" s="16">
        <v>1168551</v>
      </c>
      <c r="AC26" s="15">
        <v>35.799999999999997</v>
      </c>
      <c r="AD26" s="16">
        <v>4186682</v>
      </c>
      <c r="AE26" s="17" t="s">
        <v>12</v>
      </c>
      <c r="AF26" s="13">
        <v>1969</v>
      </c>
      <c r="AG26" s="16">
        <v>107465</v>
      </c>
      <c r="AH26" s="15">
        <v>392.2</v>
      </c>
      <c r="AI26" s="16">
        <v>4215209</v>
      </c>
      <c r="AJ26" s="17" t="s">
        <v>5</v>
      </c>
      <c r="AK26" s="343">
        <v>1969</v>
      </c>
      <c r="AL26" s="16">
        <v>8238</v>
      </c>
      <c r="AM26" s="15">
        <v>21.9</v>
      </c>
      <c r="AN26" s="16">
        <v>18041</v>
      </c>
      <c r="AO26" s="17" t="s">
        <v>111</v>
      </c>
      <c r="AP26" s="343">
        <v>1969</v>
      </c>
      <c r="AQ26" s="16">
        <v>6245</v>
      </c>
      <c r="AR26" s="15">
        <v>45.9</v>
      </c>
      <c r="AS26" s="16">
        <v>28641</v>
      </c>
      <c r="AT26" s="17" t="s">
        <v>79</v>
      </c>
      <c r="AU26" s="343">
        <v>1969</v>
      </c>
      <c r="AV26" s="16">
        <v>10204</v>
      </c>
      <c r="AW26" s="15">
        <v>415.3</v>
      </c>
      <c r="AX26" s="16">
        <v>423822</v>
      </c>
      <c r="AY26" s="17" t="s">
        <v>185</v>
      </c>
      <c r="AZ26" s="343">
        <v>1969</v>
      </c>
      <c r="BA26" s="16">
        <v>105868</v>
      </c>
      <c r="BB26" s="15">
        <v>262</v>
      </c>
      <c r="BC26" s="16">
        <v>2773424</v>
      </c>
      <c r="BD26" s="17" t="s">
        <v>112</v>
      </c>
      <c r="BE26" s="343">
        <v>1969</v>
      </c>
      <c r="BF26" s="16">
        <v>112219</v>
      </c>
      <c r="BG26" s="15">
        <v>260</v>
      </c>
      <c r="BH26" s="16">
        <v>2917623</v>
      </c>
      <c r="BI26" s="17" t="s">
        <v>164</v>
      </c>
      <c r="BJ26" s="343">
        <v>1969</v>
      </c>
      <c r="BK26" s="16">
        <v>1174796</v>
      </c>
      <c r="BL26" s="15">
        <v>35.9</v>
      </c>
      <c r="BM26" s="16">
        <v>4215323</v>
      </c>
      <c r="BN26" s="54"/>
      <c r="BO26" s="79"/>
      <c r="BP26" s="81"/>
      <c r="BQ26" s="82"/>
      <c r="BR26" s="81"/>
      <c r="BS26" s="20" t="s">
        <v>61</v>
      </c>
      <c r="BT26" s="343">
        <v>1969</v>
      </c>
      <c r="BU26" s="16">
        <v>41097</v>
      </c>
      <c r="BV26" s="15">
        <v>37</v>
      </c>
      <c r="BW26" s="16">
        <v>151888</v>
      </c>
      <c r="BX26" s="20" t="s">
        <v>162</v>
      </c>
      <c r="BY26" s="343">
        <v>1969</v>
      </c>
      <c r="BZ26" s="16">
        <v>194492</v>
      </c>
      <c r="CA26" s="15">
        <v>41.4</v>
      </c>
      <c r="CB26" s="16">
        <v>805197</v>
      </c>
      <c r="CC26" s="17" t="s">
        <v>85</v>
      </c>
      <c r="CD26" s="343">
        <v>1969</v>
      </c>
      <c r="CE26" s="16">
        <v>314941</v>
      </c>
      <c r="CF26" s="15">
        <v>36.9</v>
      </c>
      <c r="CG26" s="16">
        <v>1163118</v>
      </c>
      <c r="CH26" s="17" t="s">
        <v>86</v>
      </c>
      <c r="CI26" s="343">
        <v>1969</v>
      </c>
      <c r="CJ26" s="16">
        <v>3860</v>
      </c>
      <c r="CK26" s="15">
        <v>35.299999999999997</v>
      </c>
      <c r="CL26" s="16">
        <v>13641</v>
      </c>
      <c r="CM26" s="17" t="s">
        <v>87</v>
      </c>
      <c r="CN26" s="343">
        <v>1969</v>
      </c>
      <c r="CO26" s="16">
        <v>122352</v>
      </c>
      <c r="CP26" s="15">
        <v>33.200000000000003</v>
      </c>
      <c r="CQ26" s="16">
        <v>406331</v>
      </c>
      <c r="CR26" s="17" t="s">
        <v>88</v>
      </c>
      <c r="CS26" s="343">
        <v>1969</v>
      </c>
      <c r="CT26" s="16">
        <v>126212</v>
      </c>
      <c r="CU26" s="15">
        <v>33.299999999999997</v>
      </c>
      <c r="CV26" s="16">
        <v>419972</v>
      </c>
      <c r="CW26" s="17" t="s">
        <v>89</v>
      </c>
      <c r="CX26" s="343">
        <v>1969</v>
      </c>
      <c r="CY26" s="16">
        <v>518512</v>
      </c>
      <c r="CZ26" s="15">
        <v>35.9</v>
      </c>
      <c r="DA26" s="16">
        <v>1860708</v>
      </c>
      <c r="DB26" s="17" t="s">
        <v>90</v>
      </c>
      <c r="DC26" s="343">
        <v>1969</v>
      </c>
      <c r="DD26" s="16">
        <v>650039</v>
      </c>
      <c r="DE26" s="15">
        <v>35.799999999999997</v>
      </c>
      <c r="DF26" s="16">
        <v>2325974</v>
      </c>
      <c r="DG26" s="17" t="s">
        <v>4</v>
      </c>
      <c r="DH26" s="343">
        <v>1969</v>
      </c>
      <c r="DI26" s="16">
        <v>4059</v>
      </c>
      <c r="DJ26" s="15">
        <v>29.2</v>
      </c>
      <c r="DK26" s="16">
        <v>11852</v>
      </c>
      <c r="DL26" s="17" t="s">
        <v>3</v>
      </c>
      <c r="DM26" s="343">
        <v>1969</v>
      </c>
      <c r="DN26" s="16"/>
      <c r="DO26" s="15"/>
      <c r="DP26" s="16"/>
      <c r="DQ26" s="17" t="s">
        <v>6</v>
      </c>
      <c r="DR26" s="343">
        <v>1969</v>
      </c>
      <c r="DS26" s="16">
        <v>1784</v>
      </c>
      <c r="DT26" s="15">
        <v>17.7</v>
      </c>
      <c r="DU26" s="16">
        <v>3166</v>
      </c>
      <c r="DV26" s="19" t="s">
        <v>91</v>
      </c>
      <c r="DW26" s="343">
        <v>1969</v>
      </c>
      <c r="DX26" s="16">
        <v>10022</v>
      </c>
      <c r="DY26" s="15">
        <v>21.2</v>
      </c>
      <c r="DZ26" s="16">
        <v>21207</v>
      </c>
      <c r="EA26" s="19" t="s">
        <v>72</v>
      </c>
      <c r="EB26" s="18">
        <v>1969</v>
      </c>
      <c r="EC26" s="16">
        <v>6351</v>
      </c>
      <c r="ED26" s="15">
        <v>227</v>
      </c>
      <c r="EE26" s="16">
        <v>144199</v>
      </c>
      <c r="EF26" s="19" t="s">
        <v>13</v>
      </c>
      <c r="EG26" s="18">
        <v>1969</v>
      </c>
      <c r="EH26" s="16">
        <v>49240</v>
      </c>
      <c r="EI26" s="15">
        <v>616.20000000000005</v>
      </c>
      <c r="EJ26" s="16">
        <v>3033996</v>
      </c>
      <c r="EK26" s="87" t="s">
        <v>92</v>
      </c>
      <c r="EL26" s="18">
        <v>1969</v>
      </c>
      <c r="EM26" s="16">
        <v>6954</v>
      </c>
      <c r="EN26" s="15">
        <v>73</v>
      </c>
      <c r="EO26" s="16">
        <v>50738</v>
      </c>
      <c r="EP26" s="19" t="s">
        <v>78</v>
      </c>
      <c r="EQ26" s="18">
        <v>1969</v>
      </c>
      <c r="ER26" s="16">
        <v>769</v>
      </c>
      <c r="ES26" s="15">
        <v>70.3</v>
      </c>
      <c r="ET26" s="16">
        <v>5409</v>
      </c>
      <c r="EU26" s="87" t="s">
        <v>93</v>
      </c>
      <c r="EV26" s="18">
        <v>1969</v>
      </c>
      <c r="EW26" s="16"/>
      <c r="EX26" s="15"/>
      <c r="EY26" s="16"/>
      <c r="EZ26" s="87" t="s">
        <v>175</v>
      </c>
      <c r="FA26" s="18">
        <v>1969</v>
      </c>
      <c r="FB26" s="16">
        <v>514546</v>
      </c>
      <c r="FC26" s="15">
        <v>54.825000000000003</v>
      </c>
      <c r="FD26" s="16">
        <v>2820686.75</v>
      </c>
      <c r="FE26" s="87" t="s">
        <v>8</v>
      </c>
      <c r="FF26" s="18">
        <v>1969</v>
      </c>
      <c r="FG26" s="16"/>
      <c r="FH26" s="15"/>
      <c r="FI26" s="16"/>
      <c r="FJ26" s="87" t="s">
        <v>11</v>
      </c>
      <c r="FK26" s="18">
        <v>1969</v>
      </c>
      <c r="FL26" s="16"/>
      <c r="FM26" s="15"/>
      <c r="FN26" s="16"/>
      <c r="FO26" s="87" t="s">
        <v>10</v>
      </c>
      <c r="FP26" s="18">
        <v>1969</v>
      </c>
      <c r="FQ26" s="16"/>
      <c r="FR26" s="15"/>
      <c r="FS26" s="16"/>
      <c r="FT26" s="87"/>
      <c r="FY26" s="95" t="s">
        <v>166</v>
      </c>
      <c r="FZ26" s="343">
        <v>1969</v>
      </c>
      <c r="GA26" s="24">
        <v>1534744</v>
      </c>
      <c r="GB26" s="95" t="s">
        <v>169</v>
      </c>
      <c r="GC26" s="343">
        <v>1969</v>
      </c>
      <c r="GD26" s="24">
        <v>1281220</v>
      </c>
      <c r="GE26" s="95" t="s">
        <v>167</v>
      </c>
      <c r="GF26" s="343">
        <v>1969</v>
      </c>
      <c r="GG26" s="98">
        <v>2815964</v>
      </c>
      <c r="GH26" s="22" t="s">
        <v>171</v>
      </c>
      <c r="GI26" s="343">
        <v>1969</v>
      </c>
      <c r="GJ26" s="24">
        <v>2913638</v>
      </c>
    </row>
    <row r="27" spans="1:192" s="21" customFormat="1" ht="9">
      <c r="A27" s="25" t="s">
        <v>60</v>
      </c>
      <c r="B27" s="343">
        <v>1970</v>
      </c>
      <c r="C27" s="14">
        <v>156929</v>
      </c>
      <c r="D27" s="15">
        <v>45.7</v>
      </c>
      <c r="E27" s="16">
        <v>717009</v>
      </c>
      <c r="F27" s="17" t="s">
        <v>0</v>
      </c>
      <c r="G27" s="343">
        <v>1970</v>
      </c>
      <c r="H27" s="16">
        <v>323546</v>
      </c>
      <c r="I27" s="15">
        <v>31.3</v>
      </c>
      <c r="J27" s="16">
        <v>1012123</v>
      </c>
      <c r="K27" s="17" t="s">
        <v>63</v>
      </c>
      <c r="L27" s="343">
        <v>1970</v>
      </c>
      <c r="M27" s="16">
        <v>155289</v>
      </c>
      <c r="N27" s="15">
        <v>41</v>
      </c>
      <c r="O27" s="16">
        <v>635908</v>
      </c>
      <c r="P27" s="17" t="s">
        <v>64</v>
      </c>
      <c r="Q27" s="343">
        <v>1970</v>
      </c>
      <c r="R27" s="16">
        <v>198003</v>
      </c>
      <c r="S27" s="15">
        <v>27.6</v>
      </c>
      <c r="T27" s="16">
        <v>547082</v>
      </c>
      <c r="U27" s="17" t="s">
        <v>2</v>
      </c>
      <c r="V27" s="343">
        <v>1970</v>
      </c>
      <c r="W27" s="16">
        <v>201630</v>
      </c>
      <c r="X27" s="15">
        <v>31.1</v>
      </c>
      <c r="Y27" s="16">
        <v>627473</v>
      </c>
      <c r="Z27" s="30" t="s">
        <v>189</v>
      </c>
      <c r="AA27" s="343">
        <v>1970</v>
      </c>
      <c r="AB27" s="16">
        <v>1187333</v>
      </c>
      <c r="AC27" s="15">
        <v>33.6</v>
      </c>
      <c r="AD27" s="16">
        <v>3985320</v>
      </c>
      <c r="AE27" s="17" t="s">
        <v>12</v>
      </c>
      <c r="AF27" s="13">
        <v>1970</v>
      </c>
      <c r="AG27" s="16">
        <v>109323</v>
      </c>
      <c r="AH27" s="15">
        <v>398.9</v>
      </c>
      <c r="AI27" s="16">
        <v>4360375</v>
      </c>
      <c r="AJ27" s="17" t="s">
        <v>5</v>
      </c>
      <c r="AK27" s="343">
        <v>1970</v>
      </c>
      <c r="AL27" s="16">
        <v>10582</v>
      </c>
      <c r="AM27" s="15">
        <v>22.4</v>
      </c>
      <c r="AN27" s="16">
        <v>23692</v>
      </c>
      <c r="AO27" s="17" t="s">
        <v>111</v>
      </c>
      <c r="AP27" s="343">
        <v>1970</v>
      </c>
      <c r="AQ27" s="16">
        <v>8527</v>
      </c>
      <c r="AR27" s="15">
        <v>48.4</v>
      </c>
      <c r="AS27" s="16">
        <v>41295</v>
      </c>
      <c r="AT27" s="17" t="s">
        <v>79</v>
      </c>
      <c r="AU27" s="343">
        <v>1970</v>
      </c>
      <c r="AV27" s="16">
        <v>16034</v>
      </c>
      <c r="AW27" s="15">
        <v>502.8</v>
      </c>
      <c r="AX27" s="16">
        <v>806196</v>
      </c>
      <c r="AY27" s="17" t="s">
        <v>185</v>
      </c>
      <c r="AZ27" s="343">
        <v>1970</v>
      </c>
      <c r="BA27" s="16">
        <v>110555</v>
      </c>
      <c r="BB27" s="15">
        <v>329.7</v>
      </c>
      <c r="BC27" s="16">
        <v>3644446</v>
      </c>
      <c r="BD27" s="17" t="s">
        <v>112</v>
      </c>
      <c r="BE27" s="343">
        <v>1970</v>
      </c>
      <c r="BF27" s="16">
        <v>118181</v>
      </c>
      <c r="BG27" s="15">
        <v>324.3</v>
      </c>
      <c r="BH27" s="16">
        <v>3833121</v>
      </c>
      <c r="BI27" s="17" t="s">
        <v>164</v>
      </c>
      <c r="BJ27" s="343">
        <v>1970</v>
      </c>
      <c r="BK27" s="16">
        <v>1195860</v>
      </c>
      <c r="BL27" s="15">
        <v>33.700000000000003</v>
      </c>
      <c r="BM27" s="16">
        <v>4026615</v>
      </c>
      <c r="BN27" s="54"/>
      <c r="BO27" s="79"/>
      <c r="BP27" s="81"/>
      <c r="BQ27" s="82"/>
      <c r="BR27" s="81"/>
      <c r="BS27" s="20" t="s">
        <v>61</v>
      </c>
      <c r="BT27" s="343">
        <v>1970</v>
      </c>
      <c r="BU27" s="16">
        <v>40784</v>
      </c>
      <c r="BV27" s="15">
        <v>36.299999999999997</v>
      </c>
      <c r="BW27" s="16">
        <v>148183</v>
      </c>
      <c r="BX27" s="20" t="s">
        <v>162</v>
      </c>
      <c r="BY27" s="343">
        <v>1970</v>
      </c>
      <c r="BZ27" s="16">
        <v>197713</v>
      </c>
      <c r="CA27" s="15">
        <v>43.8</v>
      </c>
      <c r="CB27" s="16">
        <v>865192</v>
      </c>
      <c r="CC27" s="17" t="s">
        <v>85</v>
      </c>
      <c r="CD27" s="343">
        <v>1970</v>
      </c>
      <c r="CE27" s="16">
        <v>353292</v>
      </c>
      <c r="CF27" s="15">
        <v>33.5</v>
      </c>
      <c r="CG27" s="16">
        <v>1182990</v>
      </c>
      <c r="CH27" s="17" t="s">
        <v>86</v>
      </c>
      <c r="CI27" s="343">
        <v>1970</v>
      </c>
      <c r="CJ27" s="16">
        <v>4961</v>
      </c>
      <c r="CK27" s="15">
        <v>31.7</v>
      </c>
      <c r="CL27" s="16">
        <v>15711</v>
      </c>
      <c r="CM27" s="17" t="s">
        <v>87</v>
      </c>
      <c r="CN27" s="343">
        <v>1970</v>
      </c>
      <c r="CO27" s="16">
        <v>106191</v>
      </c>
      <c r="CP27" s="15">
        <v>26.5</v>
      </c>
      <c r="CQ27" s="16">
        <v>281831</v>
      </c>
      <c r="CR27" s="17" t="s">
        <v>88</v>
      </c>
      <c r="CS27" s="343">
        <v>1970</v>
      </c>
      <c r="CT27" s="16">
        <v>111152</v>
      </c>
      <c r="CU27" s="15">
        <v>26.8</v>
      </c>
      <c r="CV27" s="16">
        <v>297542</v>
      </c>
      <c r="CW27" s="17" t="s">
        <v>89</v>
      </c>
      <c r="CX27" s="343">
        <v>1970</v>
      </c>
      <c r="CY27" s="16">
        <v>526220</v>
      </c>
      <c r="CZ27" s="15">
        <v>36</v>
      </c>
      <c r="DA27" s="16">
        <v>1893026</v>
      </c>
      <c r="DB27" s="17" t="s">
        <v>90</v>
      </c>
      <c r="DC27" s="343">
        <v>1970</v>
      </c>
      <c r="DD27" s="16">
        <v>661113</v>
      </c>
      <c r="DE27" s="15">
        <v>31.6</v>
      </c>
      <c r="DF27" s="16">
        <v>2092294</v>
      </c>
      <c r="DG27" s="17" t="s">
        <v>4</v>
      </c>
      <c r="DH27" s="343">
        <v>1970</v>
      </c>
      <c r="DI27" s="16">
        <v>3158</v>
      </c>
      <c r="DJ27" s="15">
        <v>29.8</v>
      </c>
      <c r="DK27" s="16">
        <v>9396</v>
      </c>
      <c r="DL27" s="17" t="s">
        <v>3</v>
      </c>
      <c r="DM27" s="343">
        <v>1970</v>
      </c>
      <c r="DN27" s="16"/>
      <c r="DO27" s="15"/>
      <c r="DP27" s="16"/>
      <c r="DQ27" s="17" t="s">
        <v>6</v>
      </c>
      <c r="DR27" s="343">
        <v>1970</v>
      </c>
      <c r="DS27" s="16">
        <v>2870</v>
      </c>
      <c r="DT27" s="15">
        <v>17.7</v>
      </c>
      <c r="DU27" s="16">
        <v>5093</v>
      </c>
      <c r="DV27" s="19" t="s">
        <v>91</v>
      </c>
      <c r="DW27" s="343">
        <v>1970</v>
      </c>
      <c r="DX27" s="16">
        <v>13452</v>
      </c>
      <c r="DY27" s="15">
        <v>21.4</v>
      </c>
      <c r="DZ27" s="16">
        <v>28785</v>
      </c>
      <c r="EA27" s="19" t="s">
        <v>72</v>
      </c>
      <c r="EB27" s="18">
        <v>1970</v>
      </c>
      <c r="EC27" s="16">
        <v>7626</v>
      </c>
      <c r="ED27" s="15">
        <v>247.4</v>
      </c>
      <c r="EE27" s="16">
        <v>188675</v>
      </c>
      <c r="EF27" s="19" t="s">
        <v>13</v>
      </c>
      <c r="EG27" s="18">
        <v>1970</v>
      </c>
      <c r="EH27" s="16">
        <v>47595</v>
      </c>
      <c r="EI27" s="15">
        <v>659.4</v>
      </c>
      <c r="EJ27" s="16">
        <v>3138313</v>
      </c>
      <c r="EK27" s="87" t="s">
        <v>92</v>
      </c>
      <c r="EL27" s="18">
        <v>1970</v>
      </c>
      <c r="EM27" s="16">
        <v>5432</v>
      </c>
      <c r="EN27" s="15">
        <v>72.8</v>
      </c>
      <c r="EO27" s="16">
        <v>39570</v>
      </c>
      <c r="EP27" s="19" t="s">
        <v>78</v>
      </c>
      <c r="EQ27" s="18">
        <v>1970</v>
      </c>
      <c r="ER27" s="16">
        <v>522</v>
      </c>
      <c r="ES27" s="15">
        <v>72</v>
      </c>
      <c r="ET27" s="16">
        <v>3760</v>
      </c>
      <c r="EU27" s="87" t="s">
        <v>93</v>
      </c>
      <c r="EV27" s="18">
        <v>1970</v>
      </c>
      <c r="EW27" s="16"/>
      <c r="EX27" s="15"/>
      <c r="EY27" s="16"/>
      <c r="EZ27" s="87" t="s">
        <v>175</v>
      </c>
      <c r="FA27" s="18">
        <v>1970</v>
      </c>
      <c r="FB27" s="16">
        <v>445426</v>
      </c>
      <c r="FC27" s="15">
        <v>55.42</v>
      </c>
      <c r="FD27" s="16">
        <v>2468313.2999999998</v>
      </c>
      <c r="FE27" s="87" t="s">
        <v>8</v>
      </c>
      <c r="FF27" s="18">
        <v>1970</v>
      </c>
      <c r="FG27" s="16"/>
      <c r="FH27" s="15"/>
      <c r="FI27" s="16"/>
      <c r="FJ27" s="87" t="s">
        <v>11</v>
      </c>
      <c r="FK27" s="18">
        <v>1970</v>
      </c>
      <c r="FL27" s="16"/>
      <c r="FM27" s="15"/>
      <c r="FN27" s="16"/>
      <c r="FO27" s="87" t="s">
        <v>10</v>
      </c>
      <c r="FP27" s="18">
        <v>1970</v>
      </c>
      <c r="FQ27" s="16"/>
      <c r="FR27" s="15"/>
      <c r="FS27" s="16"/>
      <c r="FT27" s="87"/>
      <c r="FY27" s="95" t="s">
        <v>166</v>
      </c>
      <c r="FZ27" s="343">
        <v>1970</v>
      </c>
      <c r="GA27" s="24">
        <v>1562102</v>
      </c>
      <c r="GB27" s="95" t="s">
        <v>169</v>
      </c>
      <c r="GC27" s="343">
        <v>1970</v>
      </c>
      <c r="GD27" s="24">
        <v>1249044</v>
      </c>
      <c r="GE27" s="95" t="s">
        <v>167</v>
      </c>
      <c r="GF27" s="343">
        <v>1970</v>
      </c>
      <c r="GG27" s="98">
        <v>2811146</v>
      </c>
      <c r="GH27" s="22" t="s">
        <v>171</v>
      </c>
      <c r="GI27" s="343">
        <v>1970</v>
      </c>
      <c r="GJ27" s="24">
        <v>2894734</v>
      </c>
    </row>
    <row r="28" spans="1:192" s="21" customFormat="1" ht="9">
      <c r="A28" s="25" t="s">
        <v>60</v>
      </c>
      <c r="B28" s="343">
        <v>1971</v>
      </c>
      <c r="C28" s="14">
        <v>154277</v>
      </c>
      <c r="D28" s="15">
        <v>48.6</v>
      </c>
      <c r="E28" s="16">
        <v>749940</v>
      </c>
      <c r="F28" s="17" t="s">
        <v>0</v>
      </c>
      <c r="G28" s="343">
        <v>1971</v>
      </c>
      <c r="H28" s="16">
        <v>330530</v>
      </c>
      <c r="I28" s="15">
        <v>36.4</v>
      </c>
      <c r="J28" s="16">
        <v>1203622</v>
      </c>
      <c r="K28" s="17" t="s">
        <v>63</v>
      </c>
      <c r="L28" s="343">
        <v>1971</v>
      </c>
      <c r="M28" s="16">
        <v>161868</v>
      </c>
      <c r="N28" s="15">
        <v>43</v>
      </c>
      <c r="O28" s="16">
        <v>696194</v>
      </c>
      <c r="P28" s="17" t="s">
        <v>64</v>
      </c>
      <c r="Q28" s="343">
        <v>1971</v>
      </c>
      <c r="R28" s="16">
        <v>185838</v>
      </c>
      <c r="S28" s="15">
        <v>35.6</v>
      </c>
      <c r="T28" s="16">
        <v>662512</v>
      </c>
      <c r="U28" s="17" t="s">
        <v>2</v>
      </c>
      <c r="V28" s="343">
        <v>1971</v>
      </c>
      <c r="W28" s="16">
        <v>203322</v>
      </c>
      <c r="X28" s="15">
        <v>38.4</v>
      </c>
      <c r="Y28" s="16">
        <v>781163</v>
      </c>
      <c r="Z28" s="30" t="s">
        <v>189</v>
      </c>
      <c r="AA28" s="343">
        <v>1971</v>
      </c>
      <c r="AB28" s="16">
        <v>1193565</v>
      </c>
      <c r="AC28" s="15">
        <v>39.5</v>
      </c>
      <c r="AD28" s="16">
        <v>4709958</v>
      </c>
      <c r="AE28" s="17" t="s">
        <v>12</v>
      </c>
      <c r="AF28" s="13">
        <v>1971</v>
      </c>
      <c r="AG28" s="16">
        <v>113437</v>
      </c>
      <c r="AH28" s="15">
        <v>445.9</v>
      </c>
      <c r="AI28" s="16">
        <v>5058451</v>
      </c>
      <c r="AJ28" s="17" t="s">
        <v>5</v>
      </c>
      <c r="AK28" s="343">
        <v>1971</v>
      </c>
      <c r="AL28" s="16">
        <v>12567</v>
      </c>
      <c r="AM28" s="15">
        <v>24</v>
      </c>
      <c r="AN28" s="16">
        <v>30105</v>
      </c>
      <c r="AO28" s="17" t="s">
        <v>111</v>
      </c>
      <c r="AP28" s="343">
        <v>1971</v>
      </c>
      <c r="AQ28" s="16">
        <v>9743</v>
      </c>
      <c r="AR28" s="15">
        <v>51.5</v>
      </c>
      <c r="AS28" s="16">
        <v>50144</v>
      </c>
      <c r="AT28" s="17" t="s">
        <v>79</v>
      </c>
      <c r="AU28" s="343">
        <v>1971</v>
      </c>
      <c r="AV28" s="16">
        <v>24099</v>
      </c>
      <c r="AW28" s="15">
        <v>459.8</v>
      </c>
      <c r="AX28" s="16">
        <v>1108053</v>
      </c>
      <c r="AY28" s="17" t="s">
        <v>185</v>
      </c>
      <c r="AZ28" s="343">
        <v>1971</v>
      </c>
      <c r="BA28" s="16">
        <v>105606</v>
      </c>
      <c r="BB28" s="15">
        <v>314.5</v>
      </c>
      <c r="BC28" s="16">
        <v>3321626</v>
      </c>
      <c r="BD28" s="17" t="s">
        <v>112</v>
      </c>
      <c r="BE28" s="343">
        <v>1971</v>
      </c>
      <c r="BF28" s="16">
        <v>111479</v>
      </c>
      <c r="BG28" s="15">
        <v>312</v>
      </c>
      <c r="BH28" s="16">
        <v>3477918</v>
      </c>
      <c r="BI28" s="17" t="s">
        <v>164</v>
      </c>
      <c r="BJ28" s="343">
        <v>1971</v>
      </c>
      <c r="BK28" s="16">
        <v>1203308</v>
      </c>
      <c r="BL28" s="15">
        <v>39.6</v>
      </c>
      <c r="BM28" s="16">
        <v>4760102</v>
      </c>
      <c r="BN28" s="54"/>
      <c r="BO28" s="79"/>
      <c r="BP28" s="81"/>
      <c r="BQ28" s="82"/>
      <c r="BR28" s="81"/>
      <c r="BS28" s="20" t="s">
        <v>61</v>
      </c>
      <c r="BT28" s="343">
        <v>1971</v>
      </c>
      <c r="BU28" s="16">
        <v>57042</v>
      </c>
      <c r="BV28" s="15">
        <v>46.1</v>
      </c>
      <c r="BW28" s="16">
        <v>262912</v>
      </c>
      <c r="BX28" s="20" t="s">
        <v>162</v>
      </c>
      <c r="BY28" s="343">
        <v>1971</v>
      </c>
      <c r="BZ28" s="16">
        <v>211319</v>
      </c>
      <c r="CA28" s="15">
        <v>47.9</v>
      </c>
      <c r="CB28" s="16">
        <v>1012852</v>
      </c>
      <c r="CC28" s="17" t="s">
        <v>85</v>
      </c>
      <c r="CD28" s="343">
        <v>1971</v>
      </c>
      <c r="CE28" s="16">
        <v>347706</v>
      </c>
      <c r="CF28" s="15">
        <v>39.1</v>
      </c>
      <c r="CG28" s="16">
        <v>1358706</v>
      </c>
      <c r="CH28" s="17" t="s">
        <v>86</v>
      </c>
      <c r="CI28" s="343">
        <v>1971</v>
      </c>
      <c r="CJ28" s="16">
        <v>6282</v>
      </c>
      <c r="CK28" s="15">
        <v>36.6</v>
      </c>
      <c r="CL28" s="16">
        <v>23005</v>
      </c>
      <c r="CM28" s="17" t="s">
        <v>87</v>
      </c>
      <c r="CN28" s="343">
        <v>1971</v>
      </c>
      <c r="CO28" s="16">
        <v>94406</v>
      </c>
      <c r="CP28" s="15">
        <v>35</v>
      </c>
      <c r="CQ28" s="16">
        <v>330610</v>
      </c>
      <c r="CR28" s="17" t="s">
        <v>88</v>
      </c>
      <c r="CS28" s="343">
        <v>1971</v>
      </c>
      <c r="CT28" s="16">
        <v>100688</v>
      </c>
      <c r="CU28" s="15">
        <v>35.1</v>
      </c>
      <c r="CV28" s="16">
        <v>353615</v>
      </c>
      <c r="CW28" s="17" t="s">
        <v>89</v>
      </c>
      <c r="CX28" s="343">
        <v>1971</v>
      </c>
      <c r="CY28" s="16">
        <v>548131</v>
      </c>
      <c r="CZ28" s="15">
        <v>40.9</v>
      </c>
      <c r="DA28" s="16">
        <v>2239479</v>
      </c>
      <c r="DB28" s="17" t="s">
        <v>90</v>
      </c>
      <c r="DC28" s="343">
        <v>1971</v>
      </c>
      <c r="DD28" s="16">
        <v>645434</v>
      </c>
      <c r="DE28" s="15">
        <v>38.299999999999997</v>
      </c>
      <c r="DF28" s="16">
        <v>2470479</v>
      </c>
      <c r="DG28" s="17" t="s">
        <v>4</v>
      </c>
      <c r="DH28" s="343">
        <v>1971</v>
      </c>
      <c r="DI28" s="16">
        <v>2828</v>
      </c>
      <c r="DJ28" s="15">
        <v>31.7</v>
      </c>
      <c r="DK28" s="16">
        <v>8956</v>
      </c>
      <c r="DL28" s="17" t="s">
        <v>3</v>
      </c>
      <c r="DM28" s="343">
        <v>1971</v>
      </c>
      <c r="DN28" s="16"/>
      <c r="DO28" s="15"/>
      <c r="DP28" s="16"/>
      <c r="DQ28" s="17" t="s">
        <v>6</v>
      </c>
      <c r="DR28" s="343">
        <v>1971</v>
      </c>
      <c r="DS28" s="16">
        <v>2964</v>
      </c>
      <c r="DT28" s="15">
        <v>19.399999999999999</v>
      </c>
      <c r="DU28" s="16">
        <v>5741</v>
      </c>
      <c r="DV28" s="19" t="s">
        <v>91</v>
      </c>
      <c r="DW28" s="343">
        <v>1971</v>
      </c>
      <c r="DX28" s="16">
        <v>15531</v>
      </c>
      <c r="DY28" s="15">
        <v>23.1</v>
      </c>
      <c r="DZ28" s="16">
        <v>35846</v>
      </c>
      <c r="EA28" s="19" t="s">
        <v>72</v>
      </c>
      <c r="EB28" s="18">
        <v>1971</v>
      </c>
      <c r="EC28" s="16">
        <v>5873</v>
      </c>
      <c r="ED28" s="15">
        <v>266.10000000000002</v>
      </c>
      <c r="EE28" s="16">
        <v>156292</v>
      </c>
      <c r="EF28" s="19" t="s">
        <v>13</v>
      </c>
      <c r="EG28" s="18">
        <v>1971</v>
      </c>
      <c r="EH28" s="16">
        <v>45755</v>
      </c>
      <c r="EI28" s="15">
        <v>663.5</v>
      </c>
      <c r="EJ28" s="16">
        <v>3036023</v>
      </c>
      <c r="EK28" s="87" t="s">
        <v>92</v>
      </c>
      <c r="EL28" s="18">
        <v>1971</v>
      </c>
      <c r="EM28" s="16">
        <v>4346</v>
      </c>
      <c r="EN28" s="15">
        <v>71.7</v>
      </c>
      <c r="EO28" s="16">
        <v>31179</v>
      </c>
      <c r="EP28" s="19" t="s">
        <v>78</v>
      </c>
      <c r="EQ28" s="18">
        <v>1971</v>
      </c>
      <c r="ER28" s="16">
        <v>390</v>
      </c>
      <c r="ES28" s="15">
        <v>70.5</v>
      </c>
      <c r="ET28" s="16">
        <v>2749</v>
      </c>
      <c r="EU28" s="87" t="s">
        <v>93</v>
      </c>
      <c r="EV28" s="18">
        <v>1971</v>
      </c>
      <c r="EW28" s="16"/>
      <c r="EX28" s="15"/>
      <c r="EY28" s="16"/>
      <c r="EZ28" s="87" t="s">
        <v>175</v>
      </c>
      <c r="FA28" s="18">
        <v>1971</v>
      </c>
      <c r="FB28" s="16">
        <v>444144</v>
      </c>
      <c r="FC28" s="15">
        <v>58.224999999999994</v>
      </c>
      <c r="FD28" s="16">
        <v>2584725.9</v>
      </c>
      <c r="FE28" s="87" t="s">
        <v>8</v>
      </c>
      <c r="FF28" s="18">
        <v>1971</v>
      </c>
      <c r="FG28" s="16"/>
      <c r="FH28" s="15"/>
      <c r="FI28" s="16"/>
      <c r="FJ28" s="87" t="s">
        <v>11</v>
      </c>
      <c r="FK28" s="18">
        <v>1971</v>
      </c>
      <c r="FL28" s="16"/>
      <c r="FM28" s="15"/>
      <c r="FN28" s="16"/>
      <c r="FO28" s="87" t="s">
        <v>10</v>
      </c>
      <c r="FP28" s="18">
        <v>1971</v>
      </c>
      <c r="FQ28" s="16"/>
      <c r="FR28" s="15"/>
      <c r="FS28" s="16"/>
      <c r="FT28" s="87"/>
      <c r="FY28" s="95" t="s">
        <v>166</v>
      </c>
      <c r="FZ28" s="343">
        <v>1971</v>
      </c>
      <c r="GA28" s="24">
        <v>1569352</v>
      </c>
      <c r="GB28" s="95" t="s">
        <v>169</v>
      </c>
      <c r="GC28" s="343">
        <v>1971</v>
      </c>
      <c r="GD28" s="24">
        <v>1245042</v>
      </c>
      <c r="GE28" s="95" t="s">
        <v>167</v>
      </c>
      <c r="GF28" s="343">
        <v>1971</v>
      </c>
      <c r="GG28" s="98">
        <v>2814394</v>
      </c>
      <c r="GH28" s="22" t="s">
        <v>171</v>
      </c>
      <c r="GI28" s="343">
        <v>1971</v>
      </c>
      <c r="GJ28" s="24">
        <v>2896954</v>
      </c>
    </row>
    <row r="29" spans="1:192" s="21" customFormat="1" ht="9">
      <c r="A29" s="78" t="s">
        <v>60</v>
      </c>
      <c r="B29" s="343">
        <v>1972</v>
      </c>
      <c r="C29" s="14">
        <v>188457</v>
      </c>
      <c r="D29" s="15">
        <v>42.1</v>
      </c>
      <c r="E29" s="16">
        <v>793027</v>
      </c>
      <c r="F29" s="85" t="s">
        <v>0</v>
      </c>
      <c r="G29" s="343">
        <v>1972</v>
      </c>
      <c r="H29" s="16">
        <v>334699</v>
      </c>
      <c r="I29" s="15">
        <v>35.799999999999997</v>
      </c>
      <c r="J29" s="16">
        <v>1199656</v>
      </c>
      <c r="K29" s="85" t="s">
        <v>63</v>
      </c>
      <c r="L29" s="343">
        <v>1972</v>
      </c>
      <c r="M29" s="16">
        <v>172079</v>
      </c>
      <c r="N29" s="15">
        <v>42.4</v>
      </c>
      <c r="O29" s="16">
        <v>729271</v>
      </c>
      <c r="P29" s="85" t="s">
        <v>64</v>
      </c>
      <c r="Q29" s="343">
        <v>1972</v>
      </c>
      <c r="R29" s="16">
        <v>177085</v>
      </c>
      <c r="S29" s="15">
        <v>36.9</v>
      </c>
      <c r="T29" s="16">
        <v>654152</v>
      </c>
      <c r="U29" s="85" t="s">
        <v>2</v>
      </c>
      <c r="V29" s="343">
        <v>1972</v>
      </c>
      <c r="W29" s="16">
        <v>195140</v>
      </c>
      <c r="X29" s="15">
        <v>36.1</v>
      </c>
      <c r="Y29" s="16">
        <v>704455</v>
      </c>
      <c r="Z29" s="85" t="s">
        <v>189</v>
      </c>
      <c r="AA29" s="343">
        <v>1972</v>
      </c>
      <c r="AB29" s="16">
        <v>1210453</v>
      </c>
      <c r="AC29" s="15">
        <v>38.200000000000003</v>
      </c>
      <c r="AD29" s="16">
        <v>4623701</v>
      </c>
      <c r="AE29" s="85" t="s">
        <v>12</v>
      </c>
      <c r="AF29" s="13">
        <v>1972</v>
      </c>
      <c r="AG29" s="16">
        <v>116000</v>
      </c>
      <c r="AH29" s="15">
        <v>405.6</v>
      </c>
      <c r="AI29" s="16">
        <v>4705219</v>
      </c>
      <c r="AJ29" s="85" t="s">
        <v>5</v>
      </c>
      <c r="AK29" s="343">
        <v>1972</v>
      </c>
      <c r="AL29" s="16">
        <v>16148</v>
      </c>
      <c r="AM29" s="15">
        <v>23.2</v>
      </c>
      <c r="AN29" s="16">
        <v>37476</v>
      </c>
      <c r="AO29" s="85" t="s">
        <v>111</v>
      </c>
      <c r="AP29" s="343">
        <v>1972</v>
      </c>
      <c r="AQ29" s="16">
        <v>10813</v>
      </c>
      <c r="AR29" s="15">
        <v>44.9</v>
      </c>
      <c r="AS29" s="16">
        <v>48513</v>
      </c>
      <c r="AT29" s="85" t="s">
        <v>79</v>
      </c>
      <c r="AU29" s="343">
        <v>1972</v>
      </c>
      <c r="AV29" s="16">
        <v>33789</v>
      </c>
      <c r="AW29" s="15">
        <v>457</v>
      </c>
      <c r="AX29" s="16">
        <v>1544169</v>
      </c>
      <c r="AY29" s="85" t="s">
        <v>185</v>
      </c>
      <c r="AZ29" s="343">
        <v>1972</v>
      </c>
      <c r="BA29" s="16">
        <v>89659</v>
      </c>
      <c r="BB29" s="15">
        <v>287.2</v>
      </c>
      <c r="BC29" s="16">
        <v>2575275</v>
      </c>
      <c r="BD29" s="85" t="s">
        <v>112</v>
      </c>
      <c r="BE29" s="343">
        <v>1972</v>
      </c>
      <c r="BF29" s="16">
        <v>96473</v>
      </c>
      <c r="BG29" s="15">
        <v>285.2</v>
      </c>
      <c r="BH29" s="16">
        <v>2751015</v>
      </c>
      <c r="BI29" s="85" t="s">
        <v>164</v>
      </c>
      <c r="BJ29" s="343">
        <v>1972</v>
      </c>
      <c r="BK29" s="16">
        <v>1221266</v>
      </c>
      <c r="BL29" s="15">
        <v>38.299999999999997</v>
      </c>
      <c r="BM29" s="16">
        <v>4672214</v>
      </c>
      <c r="BN29" s="54"/>
      <c r="BO29" s="79"/>
      <c r="BP29" s="81"/>
      <c r="BQ29" s="82"/>
      <c r="BR29" s="81"/>
      <c r="BS29" s="85" t="s">
        <v>61</v>
      </c>
      <c r="BT29" s="343">
        <v>1972</v>
      </c>
      <c r="BU29" s="16">
        <v>50062</v>
      </c>
      <c r="BV29" s="15">
        <v>43.4</v>
      </c>
      <c r="BW29" s="16">
        <v>217101</v>
      </c>
      <c r="BX29" s="85" t="s">
        <v>162</v>
      </c>
      <c r="BY29" s="343">
        <v>1972</v>
      </c>
      <c r="BZ29" s="16">
        <v>238519</v>
      </c>
      <c r="CA29" s="15">
        <v>42.4</v>
      </c>
      <c r="CB29" s="16">
        <v>1010128</v>
      </c>
      <c r="CC29" s="85" t="s">
        <v>163</v>
      </c>
      <c r="CD29" s="343">
        <v>1972</v>
      </c>
      <c r="CE29" s="16">
        <v>349164</v>
      </c>
      <c r="CF29" s="15">
        <v>39.6</v>
      </c>
      <c r="CG29" s="16">
        <v>1383423</v>
      </c>
      <c r="CH29" s="85" t="s">
        <v>62</v>
      </c>
      <c r="CI29" s="343">
        <v>1972</v>
      </c>
      <c r="CJ29" s="16">
        <v>3727</v>
      </c>
      <c r="CK29" s="15">
        <v>34.9</v>
      </c>
      <c r="CL29" s="16">
        <v>13022</v>
      </c>
      <c r="CM29" s="85" t="s">
        <v>113</v>
      </c>
      <c r="CN29" s="343">
        <v>1972</v>
      </c>
      <c r="CO29" s="16">
        <v>89204</v>
      </c>
      <c r="CP29" s="15">
        <v>35.1</v>
      </c>
      <c r="CQ29" s="16">
        <v>313017</v>
      </c>
      <c r="CR29" s="85" t="s">
        <v>194</v>
      </c>
      <c r="CS29" s="343">
        <v>1972</v>
      </c>
      <c r="CT29" s="16">
        <v>92931</v>
      </c>
      <c r="CU29" s="15">
        <v>35.1</v>
      </c>
      <c r="CV29" s="16">
        <v>326039</v>
      </c>
      <c r="CW29" s="85" t="s">
        <v>114</v>
      </c>
      <c r="CX29" s="343">
        <v>1972</v>
      </c>
      <c r="CY29" s="16">
        <v>576945</v>
      </c>
      <c r="CZ29" s="15">
        <v>38.5</v>
      </c>
      <c r="DA29" s="16">
        <v>2222806</v>
      </c>
      <c r="DB29" s="85" t="s">
        <v>90</v>
      </c>
      <c r="DC29" s="343">
        <v>1972</v>
      </c>
      <c r="DD29" s="16">
        <v>633508</v>
      </c>
      <c r="DE29" s="15">
        <v>37.9</v>
      </c>
      <c r="DF29" s="16">
        <v>2400895</v>
      </c>
      <c r="DG29" s="85" t="s">
        <v>4</v>
      </c>
      <c r="DH29" s="343">
        <v>1972</v>
      </c>
      <c r="DI29" s="16">
        <v>2099</v>
      </c>
      <c r="DJ29" s="15">
        <v>31.1</v>
      </c>
      <c r="DK29" s="16">
        <v>6523</v>
      </c>
      <c r="DL29" s="85" t="s">
        <v>3</v>
      </c>
      <c r="DM29" s="343">
        <v>1972</v>
      </c>
      <c r="DN29" s="16"/>
      <c r="DO29" s="15"/>
      <c r="DP29" s="16"/>
      <c r="DQ29" s="85" t="s">
        <v>6</v>
      </c>
      <c r="DR29" s="343">
        <v>1972</v>
      </c>
      <c r="DS29" s="16">
        <v>2362</v>
      </c>
      <c r="DT29" s="15">
        <v>18.100000000000001</v>
      </c>
      <c r="DU29" s="16">
        <v>4267</v>
      </c>
      <c r="DV29" s="87" t="s">
        <v>198</v>
      </c>
      <c r="DW29" s="343">
        <v>1972</v>
      </c>
      <c r="DX29" s="16">
        <v>18510</v>
      </c>
      <c r="DY29" s="15">
        <v>22.6</v>
      </c>
      <c r="DZ29" s="16">
        <v>41743</v>
      </c>
      <c r="EA29" s="87" t="s">
        <v>72</v>
      </c>
      <c r="EB29" s="18">
        <v>1972</v>
      </c>
      <c r="EC29" s="16">
        <v>6814</v>
      </c>
      <c r="ED29" s="15">
        <v>257.89999999999998</v>
      </c>
      <c r="EE29" s="16">
        <v>175740</v>
      </c>
      <c r="EF29" s="87" t="s">
        <v>13</v>
      </c>
      <c r="EG29" s="18">
        <v>1972</v>
      </c>
      <c r="EH29" s="16">
        <v>43570</v>
      </c>
      <c r="EI29" s="15">
        <v>615.5</v>
      </c>
      <c r="EJ29" s="16">
        <v>2681891</v>
      </c>
      <c r="EK29" s="87" t="s">
        <v>92</v>
      </c>
      <c r="EL29" s="18">
        <v>1972</v>
      </c>
      <c r="EM29" s="16">
        <v>3409</v>
      </c>
      <c r="EN29" s="15">
        <v>74.900000000000006</v>
      </c>
      <c r="EO29" s="16">
        <v>25527</v>
      </c>
      <c r="EP29" s="19" t="s">
        <v>78</v>
      </c>
      <c r="EQ29" s="18">
        <v>1972</v>
      </c>
      <c r="ER29" s="16">
        <v>243</v>
      </c>
      <c r="ES29" s="15">
        <v>67.7</v>
      </c>
      <c r="ET29" s="16">
        <v>1645</v>
      </c>
      <c r="EU29" s="87" t="s">
        <v>93</v>
      </c>
      <c r="EV29" s="18">
        <v>1972</v>
      </c>
      <c r="EW29" s="16"/>
      <c r="EX29" s="15"/>
      <c r="EY29" s="16"/>
      <c r="EZ29" s="87" t="s">
        <v>175</v>
      </c>
      <c r="FA29" s="18">
        <v>1972</v>
      </c>
      <c r="FB29" s="16">
        <v>440765</v>
      </c>
      <c r="FC29" s="15">
        <v>61.965000000000003</v>
      </c>
      <c r="FD29" s="16">
        <v>2730721.9</v>
      </c>
      <c r="FE29" s="87" t="s">
        <v>8</v>
      </c>
      <c r="FF29" s="18">
        <v>1972</v>
      </c>
      <c r="FG29" s="16">
        <v>363298</v>
      </c>
      <c r="FH29" s="15">
        <v>72</v>
      </c>
      <c r="FI29" s="16">
        <v>2613951</v>
      </c>
      <c r="FJ29" s="87" t="s">
        <v>11</v>
      </c>
      <c r="FK29" s="18">
        <v>1972</v>
      </c>
      <c r="FL29" s="16"/>
      <c r="FM29" s="15"/>
      <c r="FN29" s="16"/>
      <c r="FO29" s="87" t="s">
        <v>10</v>
      </c>
      <c r="FP29" s="18">
        <v>1972</v>
      </c>
      <c r="FQ29" s="16"/>
      <c r="FR29" s="15"/>
      <c r="FS29" s="16"/>
      <c r="FT29" s="87"/>
      <c r="FY29" s="95" t="s">
        <v>166</v>
      </c>
      <c r="FZ29" s="343">
        <v>1972</v>
      </c>
      <c r="GA29" s="24">
        <v>1581763</v>
      </c>
      <c r="GB29" s="95" t="s">
        <v>169</v>
      </c>
      <c r="GC29" s="343">
        <v>1972</v>
      </c>
      <c r="GD29" s="24">
        <v>1236669</v>
      </c>
      <c r="GE29" s="95" t="s">
        <v>167</v>
      </c>
      <c r="GF29" s="343">
        <v>1972</v>
      </c>
      <c r="GG29" s="98">
        <v>2818432</v>
      </c>
      <c r="GH29" s="22" t="s">
        <v>171</v>
      </c>
      <c r="GI29" s="343">
        <v>1972</v>
      </c>
      <c r="GJ29" s="24">
        <v>2899815</v>
      </c>
    </row>
    <row r="30" spans="1:192" s="21" customFormat="1" ht="9">
      <c r="A30" s="78" t="s">
        <v>60</v>
      </c>
      <c r="B30" s="343">
        <v>1973</v>
      </c>
      <c r="C30" s="14">
        <v>188742</v>
      </c>
      <c r="D30" s="15">
        <v>46.2</v>
      </c>
      <c r="E30" s="16">
        <v>872366</v>
      </c>
      <c r="F30" s="85" t="s">
        <v>0</v>
      </c>
      <c r="G30" s="343">
        <v>1973</v>
      </c>
      <c r="H30" s="16">
        <v>306190</v>
      </c>
      <c r="I30" s="15">
        <v>33.700000000000003</v>
      </c>
      <c r="J30" s="16">
        <v>1030598</v>
      </c>
      <c r="K30" s="85" t="s">
        <v>63</v>
      </c>
      <c r="L30" s="343">
        <v>1973</v>
      </c>
      <c r="M30" s="16">
        <v>191369</v>
      </c>
      <c r="N30" s="15">
        <v>45</v>
      </c>
      <c r="O30" s="16">
        <v>861543</v>
      </c>
      <c r="P30" s="85" t="s">
        <v>64</v>
      </c>
      <c r="Q30" s="343">
        <v>1973</v>
      </c>
      <c r="R30" s="16">
        <v>189479</v>
      </c>
      <c r="S30" s="15">
        <v>31.4</v>
      </c>
      <c r="T30" s="16">
        <v>594396</v>
      </c>
      <c r="U30" s="85" t="s">
        <v>2</v>
      </c>
      <c r="V30" s="343">
        <v>1973</v>
      </c>
      <c r="W30" s="16">
        <v>197071</v>
      </c>
      <c r="X30" s="15">
        <v>38.700000000000003</v>
      </c>
      <c r="Y30" s="16">
        <v>762862</v>
      </c>
      <c r="Z30" s="85" t="s">
        <v>189</v>
      </c>
      <c r="AA30" s="343">
        <v>1973</v>
      </c>
      <c r="AB30" s="16">
        <v>1213032</v>
      </c>
      <c r="AC30" s="15">
        <v>38.200000000000003</v>
      </c>
      <c r="AD30" s="16">
        <v>4629702</v>
      </c>
      <c r="AE30" s="85" t="s">
        <v>12</v>
      </c>
      <c r="AF30" s="13">
        <v>1973</v>
      </c>
      <c r="AG30" s="16">
        <v>121043</v>
      </c>
      <c r="AH30" s="15">
        <v>405.1</v>
      </c>
      <c r="AI30" s="16">
        <v>4902897</v>
      </c>
      <c r="AJ30" s="85" t="s">
        <v>5</v>
      </c>
      <c r="AK30" s="343">
        <v>1973</v>
      </c>
      <c r="AL30" s="16">
        <v>16616</v>
      </c>
      <c r="AM30" s="15">
        <v>21.4</v>
      </c>
      <c r="AN30" s="16">
        <v>35630</v>
      </c>
      <c r="AO30" s="85" t="s">
        <v>111</v>
      </c>
      <c r="AP30" s="343">
        <v>1973</v>
      </c>
      <c r="AQ30" s="16">
        <v>9163</v>
      </c>
      <c r="AR30" s="15">
        <v>45.9</v>
      </c>
      <c r="AS30" s="16">
        <v>42103</v>
      </c>
      <c r="AT30" s="85" t="s">
        <v>79</v>
      </c>
      <c r="AU30" s="343">
        <v>1973</v>
      </c>
      <c r="AV30" s="16">
        <v>42138</v>
      </c>
      <c r="AW30" s="15">
        <v>423.5</v>
      </c>
      <c r="AX30" s="16">
        <v>1784542</v>
      </c>
      <c r="AY30" s="85" t="s">
        <v>185</v>
      </c>
      <c r="AZ30" s="343">
        <v>1973</v>
      </c>
      <c r="BA30" s="16">
        <v>88429</v>
      </c>
      <c r="BB30" s="15">
        <v>293.3</v>
      </c>
      <c r="BC30" s="16">
        <v>2593623</v>
      </c>
      <c r="BD30" s="85" t="s">
        <v>112</v>
      </c>
      <c r="BE30" s="343">
        <v>1973</v>
      </c>
      <c r="BF30" s="16">
        <v>95957</v>
      </c>
      <c r="BG30" s="15">
        <v>290.89999999999998</v>
      </c>
      <c r="BH30" s="16">
        <v>2791617</v>
      </c>
      <c r="BI30" s="85" t="s">
        <v>164</v>
      </c>
      <c r="BJ30" s="343">
        <v>1973</v>
      </c>
      <c r="BK30" s="16">
        <v>1222195</v>
      </c>
      <c r="BL30" s="15">
        <v>38.200000000000003</v>
      </c>
      <c r="BM30" s="16">
        <v>4671805</v>
      </c>
      <c r="BN30" s="54"/>
      <c r="BO30" s="79"/>
      <c r="BP30" s="81"/>
      <c r="BQ30" s="82"/>
      <c r="BR30" s="81"/>
      <c r="BS30" s="85" t="s">
        <v>61</v>
      </c>
      <c r="BT30" s="343">
        <v>1973</v>
      </c>
      <c r="BU30" s="16">
        <v>53002</v>
      </c>
      <c r="BV30" s="15">
        <v>41.6</v>
      </c>
      <c r="BW30" s="16">
        <v>220559</v>
      </c>
      <c r="BX30" s="85" t="s">
        <v>162</v>
      </c>
      <c r="BY30" s="343">
        <v>1973</v>
      </c>
      <c r="BZ30" s="16">
        <v>241744</v>
      </c>
      <c r="CA30" s="15">
        <v>45.2</v>
      </c>
      <c r="CB30" s="16">
        <v>1092925</v>
      </c>
      <c r="CC30" s="85" t="s">
        <v>163</v>
      </c>
      <c r="CD30" s="343">
        <v>1973</v>
      </c>
      <c r="CE30" s="16">
        <v>380848</v>
      </c>
      <c r="CF30" s="15">
        <v>38.200000000000003</v>
      </c>
      <c r="CG30" s="16">
        <v>1455939</v>
      </c>
      <c r="CH30" s="85" t="s">
        <v>62</v>
      </c>
      <c r="CI30" s="343">
        <v>1973</v>
      </c>
      <c r="CJ30" s="16">
        <v>3130</v>
      </c>
      <c r="CK30" s="15">
        <v>34.4</v>
      </c>
      <c r="CL30" s="16">
        <v>10773</v>
      </c>
      <c r="CM30" s="85" t="s">
        <v>113</v>
      </c>
      <c r="CN30" s="343">
        <v>1973</v>
      </c>
      <c r="CO30" s="16">
        <v>84049</v>
      </c>
      <c r="CP30" s="15">
        <v>32.9</v>
      </c>
      <c r="CQ30" s="16">
        <v>276605</v>
      </c>
      <c r="CR30" s="85" t="s">
        <v>194</v>
      </c>
      <c r="CS30" s="343">
        <v>1973</v>
      </c>
      <c r="CT30" s="16">
        <v>87179</v>
      </c>
      <c r="CU30" s="15">
        <v>33</v>
      </c>
      <c r="CV30" s="16">
        <v>287378</v>
      </c>
      <c r="CW30" s="85" t="s">
        <v>114</v>
      </c>
      <c r="CX30" s="343">
        <v>1973</v>
      </c>
      <c r="CY30" s="16">
        <v>551064</v>
      </c>
      <c r="CZ30" s="15">
        <v>38.700000000000003</v>
      </c>
      <c r="DA30" s="16">
        <v>2134296</v>
      </c>
      <c r="DB30" s="85" t="s">
        <v>90</v>
      </c>
      <c r="DC30" s="343">
        <v>1973</v>
      </c>
      <c r="DD30" s="16">
        <v>661968</v>
      </c>
      <c r="DE30" s="15">
        <v>37.700000000000003</v>
      </c>
      <c r="DF30" s="16">
        <v>2495406</v>
      </c>
      <c r="DG30" s="85" t="s">
        <v>4</v>
      </c>
      <c r="DH30" s="343">
        <v>1973</v>
      </c>
      <c r="DI30" s="16">
        <v>2635</v>
      </c>
      <c r="DJ30" s="15">
        <v>30.4</v>
      </c>
      <c r="DK30" s="16">
        <v>7998</v>
      </c>
      <c r="DL30" s="85" t="s">
        <v>3</v>
      </c>
      <c r="DM30" s="343">
        <v>1973</v>
      </c>
      <c r="DN30" s="16"/>
      <c r="DO30" s="15"/>
      <c r="DP30" s="16"/>
      <c r="DQ30" s="85" t="s">
        <v>6</v>
      </c>
      <c r="DR30" s="343">
        <v>1973</v>
      </c>
      <c r="DS30" s="16">
        <v>2598</v>
      </c>
      <c r="DT30" s="15">
        <v>17.600000000000001</v>
      </c>
      <c r="DU30" s="16">
        <v>4566</v>
      </c>
      <c r="DV30" s="87" t="s">
        <v>198</v>
      </c>
      <c r="DW30" s="343">
        <v>1973</v>
      </c>
      <c r="DX30" s="16">
        <v>19214</v>
      </c>
      <c r="DY30" s="15">
        <v>20.9</v>
      </c>
      <c r="DZ30" s="16">
        <v>40196</v>
      </c>
      <c r="EA30" s="87" t="s">
        <v>72</v>
      </c>
      <c r="EB30" s="18">
        <v>1973</v>
      </c>
      <c r="EC30" s="16">
        <v>7528</v>
      </c>
      <c r="ED30" s="15">
        <v>263</v>
      </c>
      <c r="EE30" s="16">
        <v>197994</v>
      </c>
      <c r="EF30" s="87" t="s">
        <v>13</v>
      </c>
      <c r="EG30" s="18">
        <v>1973</v>
      </c>
      <c r="EH30" s="16">
        <v>39652</v>
      </c>
      <c r="EI30" s="15">
        <v>599.9</v>
      </c>
      <c r="EJ30" s="16">
        <v>2378615</v>
      </c>
      <c r="EK30" s="87" t="s">
        <v>92</v>
      </c>
      <c r="EL30" s="18">
        <v>1973</v>
      </c>
      <c r="EM30" s="16">
        <v>2625</v>
      </c>
      <c r="EN30" s="15">
        <v>69.7</v>
      </c>
      <c r="EO30" s="16">
        <v>18293</v>
      </c>
      <c r="EP30" s="19" t="s">
        <v>78</v>
      </c>
      <c r="EQ30" s="18">
        <v>1973</v>
      </c>
      <c r="ER30" s="16">
        <v>301</v>
      </c>
      <c r="ES30" s="15">
        <v>58</v>
      </c>
      <c r="ET30" s="16">
        <v>1745</v>
      </c>
      <c r="EU30" s="87" t="s">
        <v>174</v>
      </c>
      <c r="EV30" s="18">
        <v>1973</v>
      </c>
      <c r="EW30" s="16">
        <v>11653</v>
      </c>
      <c r="EX30" s="15">
        <v>66.215094825366862</v>
      </c>
      <c r="EY30" s="16">
        <v>77160.45</v>
      </c>
      <c r="EZ30" s="87" t="s">
        <v>175</v>
      </c>
      <c r="FA30" s="18">
        <v>1973</v>
      </c>
      <c r="FB30" s="16">
        <v>437870</v>
      </c>
      <c r="FC30" s="15">
        <v>57.884999999999991</v>
      </c>
      <c r="FD30" s="16">
        <v>2534811.35</v>
      </c>
      <c r="FE30" s="87" t="s">
        <v>8</v>
      </c>
      <c r="FF30" s="18">
        <v>1973</v>
      </c>
      <c r="FG30" s="16">
        <v>361667</v>
      </c>
      <c r="FH30" s="15">
        <v>71.3</v>
      </c>
      <c r="FI30" s="16">
        <v>2578904</v>
      </c>
      <c r="FJ30" s="87" t="s">
        <v>11</v>
      </c>
      <c r="FK30" s="18">
        <v>1973</v>
      </c>
      <c r="FL30" s="16"/>
      <c r="FM30" s="15"/>
      <c r="FN30" s="16"/>
      <c r="FO30" s="87" t="s">
        <v>10</v>
      </c>
      <c r="FP30" s="18">
        <v>1973</v>
      </c>
      <c r="FQ30" s="16"/>
      <c r="FR30" s="15"/>
      <c r="FS30" s="16"/>
      <c r="FT30" s="87"/>
      <c r="FY30" s="95" t="s">
        <v>166</v>
      </c>
      <c r="FZ30" s="343">
        <v>1973</v>
      </c>
      <c r="GA30" s="24">
        <v>1588372</v>
      </c>
      <c r="GB30" s="95" t="s">
        <v>169</v>
      </c>
      <c r="GC30" s="343">
        <v>1973</v>
      </c>
      <c r="GD30" s="24">
        <v>1229948</v>
      </c>
      <c r="GE30" s="95" t="s">
        <v>167</v>
      </c>
      <c r="GF30" s="343">
        <v>1973</v>
      </c>
      <c r="GG30" s="98">
        <v>2818320</v>
      </c>
      <c r="GH30" s="22" t="s">
        <v>171</v>
      </c>
      <c r="GI30" s="343">
        <v>1973</v>
      </c>
      <c r="GJ30" s="24">
        <v>2899041</v>
      </c>
    </row>
    <row r="31" spans="1:192" s="21" customFormat="1" ht="9">
      <c r="A31" s="78" t="s">
        <v>60</v>
      </c>
      <c r="B31" s="343">
        <v>1974</v>
      </c>
      <c r="C31" s="14">
        <v>188362</v>
      </c>
      <c r="D31" s="15">
        <v>51.5</v>
      </c>
      <c r="E31" s="16">
        <v>971006</v>
      </c>
      <c r="F31" s="85" t="s">
        <v>0</v>
      </c>
      <c r="G31" s="343">
        <v>1974</v>
      </c>
      <c r="H31" s="16">
        <v>294534</v>
      </c>
      <c r="I31" s="15">
        <v>35.6</v>
      </c>
      <c r="J31" s="16">
        <v>1048637</v>
      </c>
      <c r="K31" s="85" t="s">
        <v>63</v>
      </c>
      <c r="L31" s="343">
        <v>1974</v>
      </c>
      <c r="M31" s="16">
        <v>205212</v>
      </c>
      <c r="N31" s="15">
        <v>50.2</v>
      </c>
      <c r="O31" s="16">
        <v>1030780</v>
      </c>
      <c r="P31" s="85" t="s">
        <v>64</v>
      </c>
      <c r="Q31" s="343">
        <v>1974</v>
      </c>
      <c r="R31" s="16">
        <v>182295</v>
      </c>
      <c r="S31" s="15">
        <v>36.4</v>
      </c>
      <c r="T31" s="16">
        <v>663007</v>
      </c>
      <c r="U31" s="85" t="s">
        <v>2</v>
      </c>
      <c r="V31" s="343">
        <v>1974</v>
      </c>
      <c r="W31" s="16">
        <v>206533</v>
      </c>
      <c r="X31" s="15">
        <v>43</v>
      </c>
      <c r="Y31" s="16">
        <v>887679</v>
      </c>
      <c r="Z31" s="85" t="s">
        <v>189</v>
      </c>
      <c r="AA31" s="343">
        <v>1974</v>
      </c>
      <c r="AB31" s="16">
        <v>1214563</v>
      </c>
      <c r="AC31" s="15">
        <v>42.6</v>
      </c>
      <c r="AD31" s="16">
        <v>5172033</v>
      </c>
      <c r="AE31" s="85" t="s">
        <v>12</v>
      </c>
      <c r="AF31" s="13">
        <v>1974</v>
      </c>
      <c r="AG31" s="16">
        <v>126691</v>
      </c>
      <c r="AH31" s="15">
        <v>402.2</v>
      </c>
      <c r="AI31" s="16">
        <v>5095031</v>
      </c>
      <c r="AJ31" s="85" t="s">
        <v>5</v>
      </c>
      <c r="AK31" s="343">
        <v>1974</v>
      </c>
      <c r="AL31" s="16">
        <v>16163</v>
      </c>
      <c r="AM31" s="15">
        <v>24.1</v>
      </c>
      <c r="AN31" s="16">
        <v>38985</v>
      </c>
      <c r="AO31" s="85" t="s">
        <v>111</v>
      </c>
      <c r="AP31" s="343">
        <v>1974</v>
      </c>
      <c r="AQ31" s="16">
        <v>8760</v>
      </c>
      <c r="AR31" s="15">
        <v>46.7</v>
      </c>
      <c r="AS31" s="16">
        <v>40948</v>
      </c>
      <c r="AT31" s="85" t="s">
        <v>79</v>
      </c>
      <c r="AU31" s="343">
        <v>1974</v>
      </c>
      <c r="AV31" s="16">
        <v>49774</v>
      </c>
      <c r="AW31" s="15">
        <v>449.7</v>
      </c>
      <c r="AX31" s="16">
        <v>2238355</v>
      </c>
      <c r="AY31" s="85" t="s">
        <v>185</v>
      </c>
      <c r="AZ31" s="343">
        <v>1974</v>
      </c>
      <c r="BA31" s="16">
        <v>90262</v>
      </c>
      <c r="BB31" s="15">
        <v>333.2</v>
      </c>
      <c r="BC31" s="16">
        <v>3007079</v>
      </c>
      <c r="BD31" s="85" t="s">
        <v>112</v>
      </c>
      <c r="BE31" s="343">
        <v>1974</v>
      </c>
      <c r="BF31" s="16">
        <v>96333</v>
      </c>
      <c r="BG31" s="15">
        <v>330.5</v>
      </c>
      <c r="BH31" s="16">
        <v>3183945</v>
      </c>
      <c r="BI31" s="85" t="s">
        <v>164</v>
      </c>
      <c r="BJ31" s="343">
        <v>1974</v>
      </c>
      <c r="BK31" s="16">
        <v>1223323</v>
      </c>
      <c r="BL31" s="15">
        <v>42.6</v>
      </c>
      <c r="BM31" s="16">
        <v>5212981</v>
      </c>
      <c r="BN31" s="54"/>
      <c r="BO31" s="79"/>
      <c r="BP31" s="81"/>
      <c r="BQ31" s="82"/>
      <c r="BR31" s="81"/>
      <c r="BS31" s="85" t="s">
        <v>61</v>
      </c>
      <c r="BT31" s="343">
        <v>1974</v>
      </c>
      <c r="BU31" s="16">
        <v>55550</v>
      </c>
      <c r="BV31" s="15">
        <v>46.8</v>
      </c>
      <c r="BW31" s="16">
        <v>259863</v>
      </c>
      <c r="BX31" s="85" t="s">
        <v>162</v>
      </c>
      <c r="BY31" s="343">
        <v>1974</v>
      </c>
      <c r="BZ31" s="16">
        <v>243912</v>
      </c>
      <c r="CA31" s="15">
        <v>50.5</v>
      </c>
      <c r="CB31" s="16">
        <v>1230869</v>
      </c>
      <c r="CC31" s="85" t="s">
        <v>163</v>
      </c>
      <c r="CD31" s="343">
        <v>1974</v>
      </c>
      <c r="CE31" s="16">
        <v>387507</v>
      </c>
      <c r="CF31" s="15">
        <v>43.7</v>
      </c>
      <c r="CG31" s="16">
        <v>1693787</v>
      </c>
      <c r="CH31" s="85" t="s">
        <v>62</v>
      </c>
      <c r="CI31" s="343">
        <v>1974</v>
      </c>
      <c r="CJ31" s="16">
        <v>3762</v>
      </c>
      <c r="CK31" s="15">
        <v>37.9</v>
      </c>
      <c r="CL31" s="16">
        <v>14247</v>
      </c>
      <c r="CM31" s="85" t="s">
        <v>113</v>
      </c>
      <c r="CN31" s="343">
        <v>1974</v>
      </c>
      <c r="CO31" s="16">
        <v>78315</v>
      </c>
      <c r="CP31" s="15">
        <v>37.9</v>
      </c>
      <c r="CQ31" s="16">
        <v>296814</v>
      </c>
      <c r="CR31" s="85" t="s">
        <v>194</v>
      </c>
      <c r="CS31" s="343">
        <v>1974</v>
      </c>
      <c r="CT31" s="16">
        <v>82077</v>
      </c>
      <c r="CU31" s="15">
        <v>37.9</v>
      </c>
      <c r="CV31" s="16">
        <v>311061</v>
      </c>
      <c r="CW31" s="85" t="s">
        <v>114</v>
      </c>
      <c r="CX31" s="343">
        <v>1974</v>
      </c>
      <c r="CY31" s="16">
        <v>542208</v>
      </c>
      <c r="CZ31" s="15">
        <v>42.3</v>
      </c>
      <c r="DA31" s="16">
        <v>2293753</v>
      </c>
      <c r="DB31" s="85" t="s">
        <v>90</v>
      </c>
      <c r="DC31" s="343">
        <v>1974</v>
      </c>
      <c r="DD31" s="16">
        <v>672355</v>
      </c>
      <c r="DE31" s="15">
        <v>42.8</v>
      </c>
      <c r="DF31" s="16">
        <v>2878280</v>
      </c>
      <c r="DG31" s="85" t="s">
        <v>4</v>
      </c>
      <c r="DH31" s="343">
        <v>1974</v>
      </c>
      <c r="DI31" s="16">
        <v>3017</v>
      </c>
      <c r="DJ31" s="15">
        <v>33.9</v>
      </c>
      <c r="DK31" s="16">
        <v>10236</v>
      </c>
      <c r="DL31" s="85" t="s">
        <v>3</v>
      </c>
      <c r="DM31" s="343">
        <v>1974</v>
      </c>
      <c r="DN31" s="16"/>
      <c r="DO31" s="15"/>
      <c r="DP31" s="16"/>
      <c r="DQ31" s="85" t="s">
        <v>6</v>
      </c>
      <c r="DR31" s="343">
        <v>1974</v>
      </c>
      <c r="DS31" s="16">
        <v>1596</v>
      </c>
      <c r="DT31" s="15">
        <v>19</v>
      </c>
      <c r="DU31" s="16">
        <v>3040</v>
      </c>
      <c r="DV31" s="87" t="s">
        <v>198</v>
      </c>
      <c r="DW31" s="343">
        <v>1974</v>
      </c>
      <c r="DX31" s="16">
        <v>17759</v>
      </c>
      <c r="DY31" s="15">
        <v>23.7</v>
      </c>
      <c r="DZ31" s="16">
        <v>42025</v>
      </c>
      <c r="EA31" s="87" t="s">
        <v>72</v>
      </c>
      <c r="EB31" s="18">
        <v>1974</v>
      </c>
      <c r="EC31" s="16">
        <v>6071</v>
      </c>
      <c r="ED31" s="15">
        <v>291.3</v>
      </c>
      <c r="EE31" s="16">
        <v>176866</v>
      </c>
      <c r="EF31" s="87" t="s">
        <v>13</v>
      </c>
      <c r="EG31" s="18">
        <v>1974</v>
      </c>
      <c r="EH31" s="16">
        <v>36991</v>
      </c>
      <c r="EI31" s="15">
        <v>640.29999999999995</v>
      </c>
      <c r="EJ31" s="16">
        <v>2368370</v>
      </c>
      <c r="EK31" s="87" t="s">
        <v>92</v>
      </c>
      <c r="EL31" s="18">
        <v>1974</v>
      </c>
      <c r="EM31" s="16">
        <v>2736</v>
      </c>
      <c r="EN31" s="15">
        <v>75.8</v>
      </c>
      <c r="EO31" s="16">
        <v>20731</v>
      </c>
      <c r="EP31" s="19" t="s">
        <v>78</v>
      </c>
      <c r="EQ31" s="18">
        <v>1974</v>
      </c>
      <c r="ER31" s="16">
        <v>214</v>
      </c>
      <c r="ES31" s="15">
        <v>69.8</v>
      </c>
      <c r="ET31" s="16">
        <v>1494</v>
      </c>
      <c r="EU31" s="87" t="s">
        <v>174</v>
      </c>
      <c r="EV31" s="18">
        <v>1974</v>
      </c>
      <c r="EW31" s="16">
        <v>11060</v>
      </c>
      <c r="EX31" s="15">
        <v>64.424005424954785</v>
      </c>
      <c r="EY31" s="16">
        <v>71252.95</v>
      </c>
      <c r="EZ31" s="87" t="s">
        <v>175</v>
      </c>
      <c r="FA31" s="18">
        <v>1974</v>
      </c>
      <c r="FB31" s="16">
        <v>434968</v>
      </c>
      <c r="FC31" s="15">
        <v>61.795000000000002</v>
      </c>
      <c r="FD31" s="16">
        <v>2687138.15</v>
      </c>
      <c r="FE31" s="87" t="s">
        <v>8</v>
      </c>
      <c r="FF31" s="18">
        <v>1974</v>
      </c>
      <c r="FG31" s="16">
        <v>360805</v>
      </c>
      <c r="FH31" s="15">
        <v>74.599999999999994</v>
      </c>
      <c r="FI31" s="16">
        <v>2691533</v>
      </c>
      <c r="FJ31" s="87" t="s">
        <v>11</v>
      </c>
      <c r="FK31" s="18">
        <v>1974</v>
      </c>
      <c r="FL31" s="16"/>
      <c r="FM31" s="15"/>
      <c r="FN31" s="16"/>
      <c r="FO31" s="87" t="s">
        <v>10</v>
      </c>
      <c r="FP31" s="18">
        <v>1974</v>
      </c>
      <c r="FQ31" s="16"/>
      <c r="FR31" s="15"/>
      <c r="FS31" s="16"/>
      <c r="FT31" s="87"/>
      <c r="FY31" s="95" t="s">
        <v>166</v>
      </c>
      <c r="FZ31" s="343">
        <v>1974</v>
      </c>
      <c r="GA31" s="24">
        <v>1594026</v>
      </c>
      <c r="GB31" s="95" t="s">
        <v>169</v>
      </c>
      <c r="GC31" s="343">
        <v>1974</v>
      </c>
      <c r="GD31" s="24">
        <v>1223085</v>
      </c>
      <c r="GE31" s="95" t="s">
        <v>167</v>
      </c>
      <c r="GF31" s="343">
        <v>1974</v>
      </c>
      <c r="GG31" s="98">
        <v>2817111</v>
      </c>
      <c r="GH31" s="22" t="s">
        <v>171</v>
      </c>
      <c r="GI31" s="343">
        <v>1974</v>
      </c>
      <c r="GJ31" s="24">
        <v>2897262</v>
      </c>
    </row>
    <row r="32" spans="1:192" s="21" customFormat="1" ht="9">
      <c r="A32" s="78" t="s">
        <v>60</v>
      </c>
      <c r="B32" s="343">
        <v>1975</v>
      </c>
      <c r="C32" s="14">
        <v>184983</v>
      </c>
      <c r="D32" s="15">
        <v>48.1</v>
      </c>
      <c r="E32" s="16">
        <v>889583</v>
      </c>
      <c r="F32" s="85" t="s">
        <v>0</v>
      </c>
      <c r="G32" s="343">
        <v>1975</v>
      </c>
      <c r="H32" s="16">
        <v>266450</v>
      </c>
      <c r="I32" s="15">
        <v>34.5</v>
      </c>
      <c r="J32" s="16">
        <v>919245</v>
      </c>
      <c r="K32" s="85" t="s">
        <v>63</v>
      </c>
      <c r="L32" s="343">
        <v>1975</v>
      </c>
      <c r="M32" s="16">
        <v>217560</v>
      </c>
      <c r="N32" s="15">
        <v>48.2</v>
      </c>
      <c r="O32" s="16">
        <v>1047987</v>
      </c>
      <c r="P32" s="85" t="s">
        <v>64</v>
      </c>
      <c r="Q32" s="343">
        <v>1975</v>
      </c>
      <c r="R32" s="16">
        <v>189684</v>
      </c>
      <c r="S32" s="15">
        <v>31.3</v>
      </c>
      <c r="T32" s="16">
        <v>593332</v>
      </c>
      <c r="U32" s="85" t="s">
        <v>2</v>
      </c>
      <c r="V32" s="343">
        <v>1975</v>
      </c>
      <c r="W32" s="16">
        <v>218827</v>
      </c>
      <c r="X32" s="15">
        <v>39.299999999999997</v>
      </c>
      <c r="Y32" s="16">
        <v>860428</v>
      </c>
      <c r="Z32" s="85" t="s">
        <v>189</v>
      </c>
      <c r="AA32" s="343">
        <v>1975</v>
      </c>
      <c r="AB32" s="16">
        <v>1213631</v>
      </c>
      <c r="AC32" s="15">
        <v>39.9</v>
      </c>
      <c r="AD32" s="16">
        <v>4843552</v>
      </c>
      <c r="AE32" s="85" t="s">
        <v>12</v>
      </c>
      <c r="AF32" s="13">
        <v>1975</v>
      </c>
      <c r="AG32" s="16">
        <v>147581</v>
      </c>
      <c r="AH32" s="15">
        <v>374.4</v>
      </c>
      <c r="AI32" s="16">
        <v>5525446</v>
      </c>
      <c r="AJ32" s="85" t="s">
        <v>5</v>
      </c>
      <c r="AK32" s="343">
        <v>1975</v>
      </c>
      <c r="AL32" s="16">
        <v>10058</v>
      </c>
      <c r="AM32" s="15">
        <v>19.2</v>
      </c>
      <c r="AN32" s="16">
        <v>19350</v>
      </c>
      <c r="AO32" s="85" t="s">
        <v>111</v>
      </c>
      <c r="AP32" s="343">
        <v>1975</v>
      </c>
      <c r="AQ32" s="16">
        <v>6697</v>
      </c>
      <c r="AR32" s="15">
        <v>48.2</v>
      </c>
      <c r="AS32" s="16">
        <v>32252</v>
      </c>
      <c r="AT32" s="85" t="s">
        <v>79</v>
      </c>
      <c r="AU32" s="343">
        <v>1975</v>
      </c>
      <c r="AV32" s="16">
        <v>53510</v>
      </c>
      <c r="AW32" s="15">
        <v>407.5</v>
      </c>
      <c r="AX32" s="16">
        <v>2180480</v>
      </c>
      <c r="AY32" s="85" t="s">
        <v>185</v>
      </c>
      <c r="AZ32" s="343">
        <v>1975</v>
      </c>
      <c r="BA32" s="16">
        <v>79763</v>
      </c>
      <c r="BB32" s="15">
        <v>262.89999999999998</v>
      </c>
      <c r="BC32" s="16">
        <v>2097209</v>
      </c>
      <c r="BD32" s="85" t="s">
        <v>112</v>
      </c>
      <c r="BE32" s="343">
        <v>1975</v>
      </c>
      <c r="BF32" s="16">
        <v>85711</v>
      </c>
      <c r="BG32" s="15">
        <v>260.39999999999998</v>
      </c>
      <c r="BH32" s="16">
        <v>2231925</v>
      </c>
      <c r="BI32" s="85" t="s">
        <v>164</v>
      </c>
      <c r="BJ32" s="343">
        <v>1975</v>
      </c>
      <c r="BK32" s="16">
        <v>1220328</v>
      </c>
      <c r="BL32" s="15">
        <v>40</v>
      </c>
      <c r="BM32" s="16">
        <v>4875804</v>
      </c>
      <c r="BN32" s="54"/>
      <c r="BO32" s="79"/>
      <c r="BP32" s="81"/>
      <c r="BQ32" s="82"/>
      <c r="BR32" s="81"/>
      <c r="BS32" s="85" t="s">
        <v>61</v>
      </c>
      <c r="BT32" s="343">
        <v>1975</v>
      </c>
      <c r="BU32" s="16">
        <v>58821</v>
      </c>
      <c r="BV32" s="15">
        <v>45.5</v>
      </c>
      <c r="BW32" s="16">
        <v>267459</v>
      </c>
      <c r="BX32" s="85" t="s">
        <v>162</v>
      </c>
      <c r="BY32" s="343">
        <v>1975</v>
      </c>
      <c r="BZ32" s="16">
        <v>243804</v>
      </c>
      <c r="CA32" s="15">
        <v>47.5</v>
      </c>
      <c r="CB32" s="16">
        <v>1157042</v>
      </c>
      <c r="CC32" s="85" t="s">
        <v>163</v>
      </c>
      <c r="CD32" s="343">
        <v>1975</v>
      </c>
      <c r="CE32" s="16">
        <v>407244</v>
      </c>
      <c r="CF32" s="15">
        <v>40.299999999999997</v>
      </c>
      <c r="CG32" s="16">
        <v>1641319</v>
      </c>
      <c r="CH32" s="85" t="s">
        <v>62</v>
      </c>
      <c r="CI32" s="343">
        <v>1975</v>
      </c>
      <c r="CJ32" s="16">
        <v>5634</v>
      </c>
      <c r="CK32" s="15">
        <v>37.5</v>
      </c>
      <c r="CL32" s="16">
        <v>21116</v>
      </c>
      <c r="CM32" s="85" t="s">
        <v>113</v>
      </c>
      <c r="CN32" s="343">
        <v>1975</v>
      </c>
      <c r="CO32" s="16">
        <v>71672</v>
      </c>
      <c r="CP32" s="15">
        <v>34.1</v>
      </c>
      <c r="CQ32" s="16">
        <v>244402</v>
      </c>
      <c r="CR32" s="85" t="s">
        <v>194</v>
      </c>
      <c r="CS32" s="343">
        <v>1975</v>
      </c>
      <c r="CT32" s="16">
        <v>77306</v>
      </c>
      <c r="CU32" s="15">
        <v>34.299999999999997</v>
      </c>
      <c r="CV32" s="16">
        <v>265518</v>
      </c>
      <c r="CW32" s="85" t="s">
        <v>114</v>
      </c>
      <c r="CX32" s="343">
        <v>1975</v>
      </c>
      <c r="CY32" s="16">
        <v>515888</v>
      </c>
      <c r="CZ32" s="15">
        <v>40.700000000000003</v>
      </c>
      <c r="DA32" s="16">
        <v>2097403</v>
      </c>
      <c r="DB32" s="85" t="s">
        <v>90</v>
      </c>
      <c r="DC32" s="343">
        <v>1975</v>
      </c>
      <c r="DD32" s="16">
        <v>697743</v>
      </c>
      <c r="DE32" s="15">
        <v>39.4</v>
      </c>
      <c r="DF32" s="16">
        <v>2746149</v>
      </c>
      <c r="DG32" s="85" t="s">
        <v>4</v>
      </c>
      <c r="DH32" s="343">
        <v>1975</v>
      </c>
      <c r="DI32" s="16">
        <v>2098</v>
      </c>
      <c r="DJ32" s="15">
        <v>31.6</v>
      </c>
      <c r="DK32" s="16">
        <v>6632</v>
      </c>
      <c r="DL32" s="85" t="s">
        <v>3</v>
      </c>
      <c r="DM32" s="343">
        <v>1975</v>
      </c>
      <c r="DN32" s="16"/>
      <c r="DO32" s="15"/>
      <c r="DP32" s="16"/>
      <c r="DQ32" s="85" t="s">
        <v>6</v>
      </c>
      <c r="DR32" s="343">
        <v>1975</v>
      </c>
      <c r="DS32" s="16">
        <v>1437</v>
      </c>
      <c r="DT32" s="15">
        <v>16.2</v>
      </c>
      <c r="DU32" s="16">
        <v>2330</v>
      </c>
      <c r="DV32" s="87" t="s">
        <v>198</v>
      </c>
      <c r="DW32" s="343">
        <v>1975</v>
      </c>
      <c r="DX32" s="16">
        <v>11495</v>
      </c>
      <c r="DY32" s="15">
        <v>18.899999999999999</v>
      </c>
      <c r="DZ32" s="16">
        <v>21680</v>
      </c>
      <c r="EA32" s="87" t="s">
        <v>72</v>
      </c>
      <c r="EB32" s="18">
        <v>1975</v>
      </c>
      <c r="EC32" s="16">
        <v>5948</v>
      </c>
      <c r="ED32" s="15">
        <v>226.5</v>
      </c>
      <c r="EE32" s="16">
        <v>134716</v>
      </c>
      <c r="EF32" s="87" t="s">
        <v>13</v>
      </c>
      <c r="EG32" s="18">
        <v>1975</v>
      </c>
      <c r="EH32" s="16">
        <v>35704</v>
      </c>
      <c r="EI32" s="15">
        <v>552.4</v>
      </c>
      <c r="EJ32" s="16">
        <v>1972180</v>
      </c>
      <c r="EK32" s="87" t="s">
        <v>92</v>
      </c>
      <c r="EL32" s="18">
        <v>1975</v>
      </c>
      <c r="EM32" s="16">
        <v>2438</v>
      </c>
      <c r="EN32" s="15">
        <v>71.900000000000006</v>
      </c>
      <c r="EO32" s="16">
        <v>17536</v>
      </c>
      <c r="EP32" s="19" t="s">
        <v>78</v>
      </c>
      <c r="EQ32" s="18">
        <v>1975</v>
      </c>
      <c r="ER32" s="16">
        <v>164</v>
      </c>
      <c r="ES32" s="15">
        <v>58.8</v>
      </c>
      <c r="ET32" s="16">
        <v>964</v>
      </c>
      <c r="EU32" s="87" t="s">
        <v>174</v>
      </c>
      <c r="EV32" s="18">
        <v>1975</v>
      </c>
      <c r="EW32" s="16">
        <v>10284</v>
      </c>
      <c r="EX32" s="15">
        <v>61.5828471411902</v>
      </c>
      <c r="EY32" s="16">
        <v>63331.799999999996</v>
      </c>
      <c r="EZ32" s="87" t="s">
        <v>175</v>
      </c>
      <c r="FA32" s="18">
        <v>1975</v>
      </c>
      <c r="FB32" s="16">
        <v>432793</v>
      </c>
      <c r="FC32" s="15">
        <v>58.14</v>
      </c>
      <c r="FD32" s="16">
        <v>2517534.25</v>
      </c>
      <c r="FE32" s="87" t="s">
        <v>8</v>
      </c>
      <c r="FF32" s="18">
        <v>1975</v>
      </c>
      <c r="FG32" s="16">
        <v>360254</v>
      </c>
      <c r="FH32" s="15">
        <v>70.5</v>
      </c>
      <c r="FI32" s="16">
        <v>2538400</v>
      </c>
      <c r="FJ32" s="87" t="s">
        <v>11</v>
      </c>
      <c r="FK32" s="18">
        <v>1975</v>
      </c>
      <c r="FL32" s="16"/>
      <c r="FM32" s="15"/>
      <c r="FN32" s="16"/>
      <c r="FO32" s="87" t="s">
        <v>10</v>
      </c>
      <c r="FP32" s="18">
        <v>1975</v>
      </c>
      <c r="FQ32" s="16"/>
      <c r="FR32" s="15"/>
      <c r="FS32" s="16"/>
      <c r="FT32" s="87"/>
      <c r="FY32" s="95" t="s">
        <v>166</v>
      </c>
      <c r="FZ32" s="343">
        <v>1975</v>
      </c>
      <c r="GA32" s="24">
        <v>1596326</v>
      </c>
      <c r="GB32" s="95" t="s">
        <v>169</v>
      </c>
      <c r="GC32" s="343">
        <v>1975</v>
      </c>
      <c r="GD32" s="24">
        <v>1218271</v>
      </c>
      <c r="GE32" s="95" t="s">
        <v>167</v>
      </c>
      <c r="GF32" s="343">
        <v>1975</v>
      </c>
      <c r="GG32" s="98">
        <v>2814597</v>
      </c>
      <c r="GH32" s="22" t="s">
        <v>171</v>
      </c>
      <c r="GI32" s="343">
        <v>1975</v>
      </c>
      <c r="GJ32" s="24">
        <v>2894470</v>
      </c>
    </row>
    <row r="33" spans="1:192" s="21" customFormat="1" ht="9">
      <c r="A33" s="78" t="s">
        <v>60</v>
      </c>
      <c r="B33" s="343">
        <v>1976</v>
      </c>
      <c r="C33" s="14">
        <v>215861</v>
      </c>
      <c r="D33" s="15">
        <v>47</v>
      </c>
      <c r="E33" s="16">
        <v>1014115</v>
      </c>
      <c r="F33" s="85" t="s">
        <v>0</v>
      </c>
      <c r="G33" s="343">
        <v>1976</v>
      </c>
      <c r="H33" s="16">
        <v>270145</v>
      </c>
      <c r="I33" s="15">
        <v>31.4</v>
      </c>
      <c r="J33" s="16">
        <v>848751</v>
      </c>
      <c r="K33" s="85" t="s">
        <v>63</v>
      </c>
      <c r="L33" s="343">
        <v>1976</v>
      </c>
      <c r="M33" s="16">
        <v>242912</v>
      </c>
      <c r="N33" s="15">
        <v>45.2</v>
      </c>
      <c r="O33" s="16">
        <v>1097719</v>
      </c>
      <c r="P33" s="85" t="s">
        <v>64</v>
      </c>
      <c r="Q33" s="343">
        <v>1976</v>
      </c>
      <c r="R33" s="16">
        <v>165346</v>
      </c>
      <c r="S33" s="15">
        <v>31.2</v>
      </c>
      <c r="T33" s="16">
        <v>516541</v>
      </c>
      <c r="U33" s="85" t="s">
        <v>2</v>
      </c>
      <c r="V33" s="343">
        <v>1976</v>
      </c>
      <c r="W33" s="16">
        <v>208915</v>
      </c>
      <c r="X33" s="15">
        <v>32.1</v>
      </c>
      <c r="Y33" s="16">
        <v>670826</v>
      </c>
      <c r="Z33" s="85" t="s">
        <v>189</v>
      </c>
      <c r="AA33" s="343">
        <v>1976</v>
      </c>
      <c r="AB33" s="16">
        <v>1209496</v>
      </c>
      <c r="AC33" s="15">
        <v>37.1</v>
      </c>
      <c r="AD33" s="16">
        <v>4489006</v>
      </c>
      <c r="AE33" s="85" t="s">
        <v>12</v>
      </c>
      <c r="AF33" s="13">
        <v>1976</v>
      </c>
      <c r="AG33" s="16">
        <v>156952</v>
      </c>
      <c r="AH33" s="15">
        <v>376.6</v>
      </c>
      <c r="AI33" s="16">
        <v>5910511</v>
      </c>
      <c r="AJ33" s="85" t="s">
        <v>5</v>
      </c>
      <c r="AK33" s="343">
        <v>1976</v>
      </c>
      <c r="AL33" s="16">
        <v>8506</v>
      </c>
      <c r="AM33" s="15">
        <v>20.100000000000001</v>
      </c>
      <c r="AN33" s="16">
        <v>17136</v>
      </c>
      <c r="AO33" s="85" t="s">
        <v>111</v>
      </c>
      <c r="AP33" s="343">
        <v>1976</v>
      </c>
      <c r="AQ33" s="16">
        <v>7252</v>
      </c>
      <c r="AR33" s="15">
        <v>45.6</v>
      </c>
      <c r="AS33" s="16">
        <v>33059</v>
      </c>
      <c r="AT33" s="85" t="s">
        <v>79</v>
      </c>
      <c r="AU33" s="343">
        <v>1976</v>
      </c>
      <c r="AV33" s="16">
        <v>55158</v>
      </c>
      <c r="AW33" s="15">
        <v>365</v>
      </c>
      <c r="AX33" s="16">
        <v>2013172</v>
      </c>
      <c r="AY33" s="85" t="s">
        <v>185</v>
      </c>
      <c r="AZ33" s="343">
        <v>1976</v>
      </c>
      <c r="BA33" s="16">
        <v>80972</v>
      </c>
      <c r="BB33" s="15">
        <v>227.5</v>
      </c>
      <c r="BC33" s="16">
        <v>1842032</v>
      </c>
      <c r="BD33" s="85" t="s">
        <v>112</v>
      </c>
      <c r="BE33" s="343">
        <v>1976</v>
      </c>
      <c r="BF33" s="16">
        <v>86859</v>
      </c>
      <c r="BG33" s="15">
        <v>227.3</v>
      </c>
      <c r="BH33" s="16">
        <v>1974289</v>
      </c>
      <c r="BI33" s="85" t="s">
        <v>164</v>
      </c>
      <c r="BJ33" s="343">
        <v>1976</v>
      </c>
      <c r="BK33" s="16">
        <v>1216748</v>
      </c>
      <c r="BL33" s="15">
        <v>37.200000000000003</v>
      </c>
      <c r="BM33" s="16">
        <v>4522065</v>
      </c>
      <c r="BN33" s="54"/>
      <c r="BO33" s="79"/>
      <c r="BP33" s="81"/>
      <c r="BQ33" s="82"/>
      <c r="BR33" s="81"/>
      <c r="BS33" s="85" t="s">
        <v>61</v>
      </c>
      <c r="BT33" s="343">
        <v>1976</v>
      </c>
      <c r="BU33" s="16">
        <v>41266</v>
      </c>
      <c r="BV33" s="15">
        <v>35.299999999999997</v>
      </c>
      <c r="BW33" s="16">
        <v>145628</v>
      </c>
      <c r="BX33" s="85" t="s">
        <v>162</v>
      </c>
      <c r="BY33" s="343">
        <v>1976</v>
      </c>
      <c r="BZ33" s="16">
        <v>257127</v>
      </c>
      <c r="CA33" s="15">
        <v>45.1</v>
      </c>
      <c r="CB33" s="16">
        <v>1159743</v>
      </c>
      <c r="CC33" s="85" t="s">
        <v>163</v>
      </c>
      <c r="CD33" s="343">
        <v>1976</v>
      </c>
      <c r="CE33" s="16">
        <v>408258</v>
      </c>
      <c r="CF33" s="15">
        <v>39.5</v>
      </c>
      <c r="CG33" s="16">
        <v>1614260</v>
      </c>
      <c r="CH33" s="85" t="s">
        <v>62</v>
      </c>
      <c r="CI33" s="343">
        <v>1976</v>
      </c>
      <c r="CJ33" s="16">
        <v>4973</v>
      </c>
      <c r="CK33" s="15">
        <v>33.6</v>
      </c>
      <c r="CL33" s="16">
        <v>16694</v>
      </c>
      <c r="CM33" s="85" t="s">
        <v>113</v>
      </c>
      <c r="CN33" s="343">
        <v>1976</v>
      </c>
      <c r="CO33" s="16">
        <v>60078</v>
      </c>
      <c r="CP33" s="15">
        <v>29.7</v>
      </c>
      <c r="CQ33" s="16">
        <v>178732</v>
      </c>
      <c r="CR33" s="85" t="s">
        <v>194</v>
      </c>
      <c r="CS33" s="343">
        <v>1976</v>
      </c>
      <c r="CT33" s="16">
        <v>65051</v>
      </c>
      <c r="CU33" s="15">
        <v>30</v>
      </c>
      <c r="CV33" s="16">
        <v>195426</v>
      </c>
      <c r="CW33" s="85" t="s">
        <v>114</v>
      </c>
      <c r="CX33" s="343">
        <v>1976</v>
      </c>
      <c r="CY33" s="16">
        <v>532245</v>
      </c>
      <c r="CZ33" s="15">
        <v>38</v>
      </c>
      <c r="DA33" s="16">
        <v>2025188</v>
      </c>
      <c r="DB33" s="85" t="s">
        <v>90</v>
      </c>
      <c r="DC33" s="343">
        <v>1976</v>
      </c>
      <c r="DD33" s="16">
        <v>677251</v>
      </c>
      <c r="DE33" s="15">
        <v>36.4</v>
      </c>
      <c r="DF33" s="16">
        <v>2463818</v>
      </c>
      <c r="DG33" s="85" t="s">
        <v>4</v>
      </c>
      <c r="DH33" s="343">
        <v>1976</v>
      </c>
      <c r="DI33" s="16">
        <v>1672</v>
      </c>
      <c r="DJ33" s="15">
        <v>28.2</v>
      </c>
      <c r="DK33" s="16">
        <v>4709</v>
      </c>
      <c r="DL33" s="85" t="s">
        <v>3</v>
      </c>
      <c r="DM33" s="343">
        <v>1976</v>
      </c>
      <c r="DN33" s="16"/>
      <c r="DO33" s="15"/>
      <c r="DP33" s="16"/>
      <c r="DQ33" s="85" t="s">
        <v>6</v>
      </c>
      <c r="DR33" s="343">
        <v>1976</v>
      </c>
      <c r="DS33" s="16">
        <v>1449</v>
      </c>
      <c r="DT33" s="15">
        <v>16.600000000000001</v>
      </c>
      <c r="DU33" s="16">
        <v>2402</v>
      </c>
      <c r="DV33" s="87" t="s">
        <v>198</v>
      </c>
      <c r="DW33" s="343">
        <v>1976</v>
      </c>
      <c r="DX33" s="16">
        <v>9955</v>
      </c>
      <c r="DY33" s="15">
        <v>19.600000000000001</v>
      </c>
      <c r="DZ33" s="16">
        <v>19538</v>
      </c>
      <c r="EA33" s="87" t="s">
        <v>72</v>
      </c>
      <c r="EB33" s="18">
        <v>1976</v>
      </c>
      <c r="EC33" s="16">
        <v>5887</v>
      </c>
      <c r="ED33" s="15">
        <v>224.7</v>
      </c>
      <c r="EE33" s="16">
        <v>132257</v>
      </c>
      <c r="EF33" s="87" t="s">
        <v>13</v>
      </c>
      <c r="EG33" s="18">
        <v>1976</v>
      </c>
      <c r="EH33" s="16">
        <v>32705</v>
      </c>
      <c r="EI33" s="15">
        <v>517.79999999999995</v>
      </c>
      <c r="EJ33" s="16">
        <v>1693459</v>
      </c>
      <c r="EK33" s="87" t="s">
        <v>92</v>
      </c>
      <c r="EL33" s="18">
        <v>1976</v>
      </c>
      <c r="EM33" s="16">
        <v>2027</v>
      </c>
      <c r="EN33" s="15">
        <v>62.4</v>
      </c>
      <c r="EO33" s="16">
        <v>12643</v>
      </c>
      <c r="EP33" s="19" t="s">
        <v>78</v>
      </c>
      <c r="EQ33" s="18">
        <v>1976</v>
      </c>
      <c r="ER33" s="16">
        <v>95</v>
      </c>
      <c r="ES33" s="15">
        <v>53.7</v>
      </c>
      <c r="ET33" s="16">
        <v>510</v>
      </c>
      <c r="EU33" s="87" t="s">
        <v>174</v>
      </c>
      <c r="EV33" s="18">
        <v>1976</v>
      </c>
      <c r="EW33" s="16">
        <v>12760</v>
      </c>
      <c r="EX33" s="15">
        <v>56.874725705329155</v>
      </c>
      <c r="EY33" s="16">
        <v>72572.149999999994</v>
      </c>
      <c r="EZ33" s="87" t="s">
        <v>175</v>
      </c>
      <c r="FA33" s="18">
        <v>1976</v>
      </c>
      <c r="FB33" s="16">
        <v>432025</v>
      </c>
      <c r="FC33" s="15">
        <v>53.89</v>
      </c>
      <c r="FD33" s="16">
        <v>2327819.35</v>
      </c>
      <c r="FE33" s="87" t="s">
        <v>8</v>
      </c>
      <c r="FF33" s="18">
        <v>1976</v>
      </c>
      <c r="FG33" s="16">
        <v>360879</v>
      </c>
      <c r="FH33" s="15">
        <v>65.900000000000006</v>
      </c>
      <c r="FI33" s="16">
        <v>2377512</v>
      </c>
      <c r="FJ33" s="87" t="s">
        <v>11</v>
      </c>
      <c r="FK33" s="18">
        <v>1976</v>
      </c>
      <c r="FL33" s="16"/>
      <c r="FM33" s="15"/>
      <c r="FN33" s="16"/>
      <c r="FO33" s="87" t="s">
        <v>10</v>
      </c>
      <c r="FP33" s="18">
        <v>1976</v>
      </c>
      <c r="FQ33" s="16"/>
      <c r="FR33" s="15"/>
      <c r="FS33" s="16"/>
      <c r="FT33" s="87"/>
      <c r="FY33" s="95" t="s">
        <v>166</v>
      </c>
      <c r="FZ33" s="343">
        <v>1976</v>
      </c>
      <c r="GA33" s="24">
        <v>1597114</v>
      </c>
      <c r="GB33" s="95" t="s">
        <v>169</v>
      </c>
      <c r="GC33" s="343">
        <v>1976</v>
      </c>
      <c r="GD33" s="24">
        <v>1216251</v>
      </c>
      <c r="GE33" s="95" t="s">
        <v>167</v>
      </c>
      <c r="GF33" s="343">
        <v>1976</v>
      </c>
      <c r="GG33" s="98">
        <v>2813365</v>
      </c>
      <c r="GH33" s="22" t="s">
        <v>171</v>
      </c>
      <c r="GI33" s="343">
        <v>1976</v>
      </c>
      <c r="GJ33" s="24">
        <v>2893197</v>
      </c>
    </row>
    <row r="34" spans="1:192" s="21" customFormat="1" ht="9">
      <c r="A34" s="78" t="s">
        <v>60</v>
      </c>
      <c r="B34" s="343">
        <v>1977</v>
      </c>
      <c r="C34" s="14">
        <v>216569</v>
      </c>
      <c r="D34" s="15">
        <v>52.8</v>
      </c>
      <c r="E34" s="16">
        <v>1144134</v>
      </c>
      <c r="F34" s="85" t="s">
        <v>0</v>
      </c>
      <c r="G34" s="343">
        <v>1977</v>
      </c>
      <c r="H34" s="16">
        <v>272762</v>
      </c>
      <c r="I34" s="15">
        <v>36.700000000000003</v>
      </c>
      <c r="J34" s="16">
        <v>1000244</v>
      </c>
      <c r="K34" s="85" t="s">
        <v>63</v>
      </c>
      <c r="L34" s="343">
        <v>1977</v>
      </c>
      <c r="M34" s="16">
        <v>268214</v>
      </c>
      <c r="N34" s="15">
        <v>49.4</v>
      </c>
      <c r="O34" s="16">
        <v>1324441</v>
      </c>
      <c r="P34" s="85" t="s">
        <v>64</v>
      </c>
      <c r="Q34" s="343">
        <v>1977</v>
      </c>
      <c r="R34" s="16">
        <v>169412</v>
      </c>
      <c r="S34" s="15">
        <v>35.200000000000003</v>
      </c>
      <c r="T34" s="16">
        <v>596500</v>
      </c>
      <c r="U34" s="85" t="s">
        <v>2</v>
      </c>
      <c r="V34" s="343">
        <v>1977</v>
      </c>
      <c r="W34" s="16">
        <v>198525</v>
      </c>
      <c r="X34" s="15">
        <v>36</v>
      </c>
      <c r="Y34" s="16">
        <v>714889</v>
      </c>
      <c r="Z34" s="85" t="s">
        <v>189</v>
      </c>
      <c r="AA34" s="343">
        <v>1977</v>
      </c>
      <c r="AB34" s="16">
        <v>1220037</v>
      </c>
      <c r="AC34" s="15">
        <v>42.1</v>
      </c>
      <c r="AD34" s="16">
        <v>5135552</v>
      </c>
      <c r="AE34" s="85" t="s">
        <v>12</v>
      </c>
      <c r="AF34" s="13">
        <v>1977</v>
      </c>
      <c r="AG34" s="16">
        <v>152294</v>
      </c>
      <c r="AH34" s="15">
        <v>438.9</v>
      </c>
      <c r="AI34" s="16">
        <v>6683848</v>
      </c>
      <c r="AJ34" s="85" t="s">
        <v>5</v>
      </c>
      <c r="AK34" s="343">
        <v>1977</v>
      </c>
      <c r="AL34" s="16">
        <v>10538</v>
      </c>
      <c r="AM34" s="15">
        <v>23.9</v>
      </c>
      <c r="AN34" s="16">
        <v>25206</v>
      </c>
      <c r="AO34" s="85" t="s">
        <v>111</v>
      </c>
      <c r="AP34" s="343">
        <v>1977</v>
      </c>
      <c r="AQ34" s="16">
        <v>5498</v>
      </c>
      <c r="AR34" s="15">
        <v>50</v>
      </c>
      <c r="AS34" s="16">
        <v>27500</v>
      </c>
      <c r="AT34" s="85" t="s">
        <v>79</v>
      </c>
      <c r="AU34" s="343">
        <v>1977</v>
      </c>
      <c r="AV34" s="16">
        <v>66112</v>
      </c>
      <c r="AW34" s="15">
        <v>466</v>
      </c>
      <c r="AX34" s="16">
        <v>3080528</v>
      </c>
      <c r="AY34" s="85" t="s">
        <v>185</v>
      </c>
      <c r="AZ34" s="343">
        <v>1977</v>
      </c>
      <c r="BA34" s="16">
        <v>85682</v>
      </c>
      <c r="BB34" s="15">
        <v>286.39999999999998</v>
      </c>
      <c r="BC34" s="16">
        <v>2453675</v>
      </c>
      <c r="BD34" s="85" t="s">
        <v>112</v>
      </c>
      <c r="BE34" s="343">
        <v>1977</v>
      </c>
      <c r="BF34" s="16">
        <v>92093</v>
      </c>
      <c r="BG34" s="15">
        <v>284.10000000000002</v>
      </c>
      <c r="BH34" s="16">
        <v>2616579</v>
      </c>
      <c r="BI34" s="85" t="s">
        <v>164</v>
      </c>
      <c r="BJ34" s="343">
        <v>1977</v>
      </c>
      <c r="BK34" s="16">
        <v>1225535</v>
      </c>
      <c r="BL34" s="15">
        <v>42.1</v>
      </c>
      <c r="BM34" s="16">
        <v>5163052</v>
      </c>
      <c r="BN34" s="54"/>
      <c r="BO34" s="79"/>
      <c r="BP34" s="81"/>
      <c r="BQ34" s="82"/>
      <c r="BR34" s="81"/>
      <c r="BS34" s="85" t="s">
        <v>61</v>
      </c>
      <c r="BT34" s="343">
        <v>1977</v>
      </c>
      <c r="BU34" s="16">
        <v>33107</v>
      </c>
      <c r="BV34" s="15">
        <v>44.4</v>
      </c>
      <c r="BW34" s="16">
        <v>146995</v>
      </c>
      <c r="BX34" s="85" t="s">
        <v>162</v>
      </c>
      <c r="BY34" s="343">
        <v>1977</v>
      </c>
      <c r="BZ34" s="16">
        <v>249676</v>
      </c>
      <c r="CA34" s="15">
        <v>51.7</v>
      </c>
      <c r="CB34" s="16">
        <v>1291129</v>
      </c>
      <c r="CC34" s="85" t="s">
        <v>163</v>
      </c>
      <c r="CD34" s="343">
        <v>1977</v>
      </c>
      <c r="CE34" s="16">
        <v>437626</v>
      </c>
      <c r="CF34" s="15">
        <v>43.9</v>
      </c>
      <c r="CG34" s="16">
        <v>1920941</v>
      </c>
      <c r="CH34" s="85" t="s">
        <v>62</v>
      </c>
      <c r="CI34" s="343">
        <v>1977</v>
      </c>
      <c r="CJ34" s="16">
        <v>3458</v>
      </c>
      <c r="CK34" s="15">
        <v>38.200000000000003</v>
      </c>
      <c r="CL34" s="16">
        <v>13213</v>
      </c>
      <c r="CM34" s="85" t="s">
        <v>113</v>
      </c>
      <c r="CN34" s="343">
        <v>1977</v>
      </c>
      <c r="CO34" s="16">
        <v>57990</v>
      </c>
      <c r="CP34" s="15">
        <v>33.700000000000003</v>
      </c>
      <c r="CQ34" s="16">
        <v>195136</v>
      </c>
      <c r="CR34" s="85" t="s">
        <v>194</v>
      </c>
      <c r="CS34" s="343">
        <v>1977</v>
      </c>
      <c r="CT34" s="16">
        <v>61448</v>
      </c>
      <c r="CU34" s="15">
        <v>33.9</v>
      </c>
      <c r="CV34" s="16">
        <v>208349</v>
      </c>
      <c r="CW34" s="85" t="s">
        <v>114</v>
      </c>
      <c r="CX34" s="343">
        <v>1977</v>
      </c>
      <c r="CY34" s="16">
        <v>525896</v>
      </c>
      <c r="CZ34" s="15">
        <v>43.8</v>
      </c>
      <c r="DA34" s="16">
        <v>2304586</v>
      </c>
      <c r="DB34" s="85" t="s">
        <v>90</v>
      </c>
      <c r="DC34" s="343">
        <v>1977</v>
      </c>
      <c r="DD34" s="16">
        <v>694141</v>
      </c>
      <c r="DE34" s="15">
        <v>40.799999999999997</v>
      </c>
      <c r="DF34" s="16">
        <v>2830966</v>
      </c>
      <c r="DG34" s="85" t="s">
        <v>4</v>
      </c>
      <c r="DH34" s="343">
        <v>1977</v>
      </c>
      <c r="DI34" s="16">
        <v>1097</v>
      </c>
      <c r="DJ34" s="15">
        <v>35.1</v>
      </c>
      <c r="DK34" s="16">
        <v>3852</v>
      </c>
      <c r="DL34" s="85" t="s">
        <v>3</v>
      </c>
      <c r="DM34" s="343">
        <v>1977</v>
      </c>
      <c r="DN34" s="16"/>
      <c r="DO34" s="15"/>
      <c r="DP34" s="16"/>
      <c r="DQ34" s="85" t="s">
        <v>6</v>
      </c>
      <c r="DR34" s="343">
        <v>1977</v>
      </c>
      <c r="DS34" s="16">
        <v>1684</v>
      </c>
      <c r="DT34" s="15">
        <v>18.3</v>
      </c>
      <c r="DU34" s="16">
        <v>3089</v>
      </c>
      <c r="DV34" s="87" t="s">
        <v>198</v>
      </c>
      <c r="DW34" s="343">
        <v>1977</v>
      </c>
      <c r="DX34" s="16">
        <v>12222</v>
      </c>
      <c r="DY34" s="15">
        <v>23.2</v>
      </c>
      <c r="DZ34" s="16">
        <v>28295</v>
      </c>
      <c r="EA34" s="87" t="s">
        <v>72</v>
      </c>
      <c r="EB34" s="18">
        <v>1977</v>
      </c>
      <c r="EC34" s="16">
        <v>6411</v>
      </c>
      <c r="ED34" s="15">
        <v>254.1</v>
      </c>
      <c r="EE34" s="16">
        <v>162904</v>
      </c>
      <c r="EF34" s="87" t="s">
        <v>13</v>
      </c>
      <c r="EG34" s="18">
        <v>1977</v>
      </c>
      <c r="EH34" s="16">
        <v>30902</v>
      </c>
      <c r="EI34" s="15">
        <v>674.9</v>
      </c>
      <c r="EJ34" s="16">
        <v>2085549</v>
      </c>
      <c r="EK34" s="87" t="s">
        <v>92</v>
      </c>
      <c r="EL34" s="18">
        <v>1977</v>
      </c>
      <c r="EM34" s="16">
        <v>1959</v>
      </c>
      <c r="EN34" s="15">
        <v>78.099999999999994</v>
      </c>
      <c r="EO34" s="16">
        <v>15301</v>
      </c>
      <c r="EP34" s="19" t="s">
        <v>78</v>
      </c>
      <c r="EQ34" s="18">
        <v>1977</v>
      </c>
      <c r="ER34" s="16">
        <v>158</v>
      </c>
      <c r="ES34" s="15">
        <v>62.5</v>
      </c>
      <c r="ET34" s="16">
        <v>987</v>
      </c>
      <c r="EU34" s="87" t="s">
        <v>174</v>
      </c>
      <c r="EV34" s="18">
        <v>1977</v>
      </c>
      <c r="EW34" s="16">
        <v>8757</v>
      </c>
      <c r="EX34" s="15">
        <v>72.021411442274754</v>
      </c>
      <c r="EY34" s="16">
        <v>63069.15</v>
      </c>
      <c r="EZ34" s="87" t="s">
        <v>175</v>
      </c>
      <c r="FA34" s="18">
        <v>1977</v>
      </c>
      <c r="FB34" s="16">
        <v>327595</v>
      </c>
      <c r="FC34" s="15">
        <v>62.984999999999999</v>
      </c>
      <c r="FD34" s="16">
        <v>2062249.6</v>
      </c>
      <c r="FE34" s="87" t="s">
        <v>8</v>
      </c>
      <c r="FF34" s="18">
        <v>1977</v>
      </c>
      <c r="FG34" s="16">
        <v>421428</v>
      </c>
      <c r="FH34" s="15">
        <v>76.3</v>
      </c>
      <c r="FI34" s="16">
        <v>3214280</v>
      </c>
      <c r="FJ34" s="87" t="s">
        <v>11</v>
      </c>
      <c r="FK34" s="18">
        <v>1977</v>
      </c>
      <c r="FL34" s="16"/>
      <c r="FM34" s="15"/>
      <c r="FN34" s="16"/>
      <c r="FO34" s="87" t="s">
        <v>10</v>
      </c>
      <c r="FP34" s="18">
        <v>1977</v>
      </c>
      <c r="FQ34" s="16"/>
      <c r="FR34" s="15"/>
      <c r="FS34" s="16"/>
      <c r="FT34" s="87"/>
      <c r="FY34" s="95" t="s">
        <v>166</v>
      </c>
      <c r="FZ34" s="343">
        <v>1977</v>
      </c>
      <c r="GA34" s="24">
        <v>1612982</v>
      </c>
      <c r="GB34" s="95" t="s">
        <v>169</v>
      </c>
      <c r="GC34" s="343">
        <v>1977</v>
      </c>
      <c r="GD34" s="24">
        <v>1142768</v>
      </c>
      <c r="GE34" s="95" t="s">
        <v>167</v>
      </c>
      <c r="GF34" s="343">
        <v>1977</v>
      </c>
      <c r="GG34" s="98">
        <v>2755750</v>
      </c>
      <c r="GH34" s="22" t="s">
        <v>171</v>
      </c>
      <c r="GI34" s="343">
        <v>1977</v>
      </c>
      <c r="GJ34" s="24">
        <v>2785136</v>
      </c>
    </row>
    <row r="35" spans="1:192" s="21" customFormat="1" ht="9">
      <c r="A35" s="78" t="s">
        <v>60</v>
      </c>
      <c r="B35" s="343">
        <v>1978</v>
      </c>
      <c r="C35" s="14">
        <v>229178</v>
      </c>
      <c r="D35" s="15">
        <v>53.4</v>
      </c>
      <c r="E35" s="16">
        <v>1223581</v>
      </c>
      <c r="F35" s="85" t="s">
        <v>0</v>
      </c>
      <c r="G35" s="343">
        <v>1978</v>
      </c>
      <c r="H35" s="16">
        <v>254769</v>
      </c>
      <c r="I35" s="15">
        <v>37.1</v>
      </c>
      <c r="J35" s="16">
        <v>945860</v>
      </c>
      <c r="K35" s="85" t="s">
        <v>63</v>
      </c>
      <c r="L35" s="343">
        <v>1978</v>
      </c>
      <c r="M35" s="16">
        <v>309874</v>
      </c>
      <c r="N35" s="15">
        <v>49.9</v>
      </c>
      <c r="O35" s="16">
        <v>1545961</v>
      </c>
      <c r="P35" s="85" t="s">
        <v>64</v>
      </c>
      <c r="Q35" s="343">
        <v>1978</v>
      </c>
      <c r="R35" s="16">
        <v>157656</v>
      </c>
      <c r="S35" s="15">
        <v>38.4</v>
      </c>
      <c r="T35" s="16">
        <v>605872</v>
      </c>
      <c r="U35" s="85" t="s">
        <v>2</v>
      </c>
      <c r="V35" s="343">
        <v>1978</v>
      </c>
      <c r="W35" s="16">
        <v>188900</v>
      </c>
      <c r="X35" s="15">
        <v>43.6</v>
      </c>
      <c r="Y35" s="16">
        <v>823226</v>
      </c>
      <c r="Z35" s="85" t="s">
        <v>189</v>
      </c>
      <c r="AA35" s="343">
        <v>1978</v>
      </c>
      <c r="AB35" s="16">
        <v>1228890</v>
      </c>
      <c r="AC35" s="15">
        <v>44.6</v>
      </c>
      <c r="AD35" s="16">
        <v>5486261</v>
      </c>
      <c r="AE35" s="85" t="s">
        <v>12</v>
      </c>
      <c r="AF35" s="13">
        <v>1978</v>
      </c>
      <c r="AG35" s="16">
        <v>144875</v>
      </c>
      <c r="AH35" s="15">
        <v>428.8</v>
      </c>
      <c r="AI35" s="16">
        <v>6212046</v>
      </c>
      <c r="AJ35" s="85" t="s">
        <v>5</v>
      </c>
      <c r="AK35" s="343">
        <v>1978</v>
      </c>
      <c r="AL35" s="16">
        <v>12143</v>
      </c>
      <c r="AM35" s="15">
        <v>25.1</v>
      </c>
      <c r="AN35" s="16">
        <v>30520</v>
      </c>
      <c r="AO35" s="85" t="s">
        <v>111</v>
      </c>
      <c r="AP35" s="343">
        <v>1978</v>
      </c>
      <c r="AQ35" s="16">
        <v>5953</v>
      </c>
      <c r="AR35" s="15">
        <v>54.9</v>
      </c>
      <c r="AS35" s="16">
        <v>32658</v>
      </c>
      <c r="AT35" s="85" t="s">
        <v>79</v>
      </c>
      <c r="AU35" s="343">
        <v>1978</v>
      </c>
      <c r="AV35" s="16">
        <v>70145</v>
      </c>
      <c r="AW35" s="15">
        <v>445</v>
      </c>
      <c r="AX35" s="16">
        <v>3121320</v>
      </c>
      <c r="AY35" s="85" t="s">
        <v>185</v>
      </c>
      <c r="AZ35" s="343">
        <v>1978</v>
      </c>
      <c r="BA35" s="16">
        <v>78870</v>
      </c>
      <c r="BB35" s="15">
        <v>311.89999999999998</v>
      </c>
      <c r="BC35" s="16">
        <v>2460034</v>
      </c>
      <c r="BD35" s="85" t="s">
        <v>112</v>
      </c>
      <c r="BE35" s="343">
        <v>1978</v>
      </c>
      <c r="BF35" s="16">
        <v>84858</v>
      </c>
      <c r="BG35" s="15">
        <v>308.5</v>
      </c>
      <c r="BH35" s="16">
        <v>2617794</v>
      </c>
      <c r="BI35" s="85" t="s">
        <v>164</v>
      </c>
      <c r="BJ35" s="343">
        <v>1978</v>
      </c>
      <c r="BK35" s="16">
        <v>1234843</v>
      </c>
      <c r="BL35" s="15">
        <v>44.7</v>
      </c>
      <c r="BM35" s="16">
        <v>5518919</v>
      </c>
      <c r="BN35" s="54"/>
      <c r="BO35" s="79"/>
      <c r="BP35" s="81"/>
      <c r="BQ35" s="82"/>
      <c r="BR35" s="81"/>
      <c r="BS35" s="85" t="s">
        <v>61</v>
      </c>
      <c r="BT35" s="343">
        <v>1978</v>
      </c>
      <c r="BU35" s="16">
        <v>34226</v>
      </c>
      <c r="BV35" s="15">
        <v>38.9</v>
      </c>
      <c r="BW35" s="16">
        <v>133173</v>
      </c>
      <c r="BX35" s="85" t="s">
        <v>162</v>
      </c>
      <c r="BY35" s="343">
        <v>1978</v>
      </c>
      <c r="BZ35" s="16">
        <v>263404</v>
      </c>
      <c r="CA35" s="15">
        <v>51.5</v>
      </c>
      <c r="CB35" s="16">
        <v>1356754</v>
      </c>
      <c r="CC35" s="85" t="s">
        <v>163</v>
      </c>
      <c r="CD35" s="343">
        <v>1978</v>
      </c>
      <c r="CE35" s="16">
        <v>467530</v>
      </c>
      <c r="CF35" s="15">
        <v>46</v>
      </c>
      <c r="CG35" s="16">
        <v>2151833</v>
      </c>
      <c r="CH35" s="85" t="s">
        <v>62</v>
      </c>
      <c r="CI35" s="343">
        <v>1978</v>
      </c>
      <c r="CJ35" s="16">
        <v>3890</v>
      </c>
      <c r="CK35" s="15">
        <v>39.5</v>
      </c>
      <c r="CL35" s="16">
        <v>15366</v>
      </c>
      <c r="CM35" s="85" t="s">
        <v>113</v>
      </c>
      <c r="CN35" s="343">
        <v>1978</v>
      </c>
      <c r="CO35" s="16">
        <v>50397</v>
      </c>
      <c r="CP35" s="15">
        <v>38.299999999999997</v>
      </c>
      <c r="CQ35" s="16">
        <v>193222</v>
      </c>
      <c r="CR35" s="85" t="s">
        <v>194</v>
      </c>
      <c r="CS35" s="343">
        <v>1978</v>
      </c>
      <c r="CT35" s="16">
        <v>54287</v>
      </c>
      <c r="CU35" s="15">
        <v>38.4</v>
      </c>
      <c r="CV35" s="16">
        <v>208588</v>
      </c>
      <c r="CW35" s="85" t="s">
        <v>114</v>
      </c>
      <c r="CX35" s="343">
        <v>1978</v>
      </c>
      <c r="CY35" s="16">
        <v>522063</v>
      </c>
      <c r="CZ35" s="15">
        <v>44.4</v>
      </c>
      <c r="DA35" s="16">
        <v>2317980</v>
      </c>
      <c r="DB35" s="85" t="s">
        <v>90</v>
      </c>
      <c r="DC35" s="343">
        <v>1978</v>
      </c>
      <c r="DD35" s="16">
        <v>706827</v>
      </c>
      <c r="DE35" s="15">
        <v>44.8</v>
      </c>
      <c r="DF35" s="16">
        <v>3168281</v>
      </c>
      <c r="DG35" s="85" t="s">
        <v>4</v>
      </c>
      <c r="DH35" s="343">
        <v>1978</v>
      </c>
      <c r="DI35" s="16">
        <v>947</v>
      </c>
      <c r="DJ35" s="15">
        <v>34.299999999999997</v>
      </c>
      <c r="DK35" s="16">
        <v>3250</v>
      </c>
      <c r="DL35" s="85" t="s">
        <v>3</v>
      </c>
      <c r="DM35" s="343">
        <v>1978</v>
      </c>
      <c r="DN35" s="16"/>
      <c r="DO35" s="15"/>
      <c r="DP35" s="16"/>
      <c r="DQ35" s="85" t="s">
        <v>6</v>
      </c>
      <c r="DR35" s="343">
        <v>1978</v>
      </c>
      <c r="DS35" s="16">
        <v>1135</v>
      </c>
      <c r="DT35" s="15">
        <v>20.100000000000001</v>
      </c>
      <c r="DU35" s="16">
        <v>2283</v>
      </c>
      <c r="DV35" s="87" t="s">
        <v>198</v>
      </c>
      <c r="DW35" s="343">
        <v>1978</v>
      </c>
      <c r="DX35" s="16">
        <v>13278</v>
      </c>
      <c r="DY35" s="15">
        <v>24.7</v>
      </c>
      <c r="DZ35" s="16">
        <v>32803</v>
      </c>
      <c r="EA35" s="87" t="s">
        <v>72</v>
      </c>
      <c r="EB35" s="18">
        <v>1978</v>
      </c>
      <c r="EC35" s="16">
        <v>5988</v>
      </c>
      <c r="ED35" s="15">
        <v>263.5</v>
      </c>
      <c r="EE35" s="16">
        <v>157760</v>
      </c>
      <c r="EF35" s="87" t="s">
        <v>13</v>
      </c>
      <c r="EG35" s="18">
        <v>1978</v>
      </c>
      <c r="EH35" s="16">
        <v>28766</v>
      </c>
      <c r="EI35" s="15">
        <v>643.1</v>
      </c>
      <c r="EJ35" s="16">
        <v>1850007</v>
      </c>
      <c r="EK35" s="87" t="s">
        <v>92</v>
      </c>
      <c r="EL35" s="18">
        <v>1978</v>
      </c>
      <c r="EM35" s="16">
        <v>1579</v>
      </c>
      <c r="EN35" s="15">
        <v>75.7</v>
      </c>
      <c r="EO35" s="16">
        <v>11951</v>
      </c>
      <c r="EP35" s="19" t="s">
        <v>78</v>
      </c>
      <c r="EQ35" s="18">
        <v>1978</v>
      </c>
      <c r="ER35" s="16">
        <v>115</v>
      </c>
      <c r="ES35" s="15">
        <v>69.5</v>
      </c>
      <c r="ET35" s="16">
        <v>799</v>
      </c>
      <c r="EU35" s="87" t="s">
        <v>174</v>
      </c>
      <c r="EV35" s="18">
        <v>1978</v>
      </c>
      <c r="EW35" s="16">
        <v>10074</v>
      </c>
      <c r="EX35" s="15">
        <v>69.965108199324987</v>
      </c>
      <c r="EY35" s="16">
        <v>70482.849999999991</v>
      </c>
      <c r="EZ35" s="87" t="s">
        <v>175</v>
      </c>
      <c r="FA35" s="18">
        <v>1978</v>
      </c>
      <c r="FB35" s="16">
        <v>296718</v>
      </c>
      <c r="FC35" s="15">
        <v>67.320000000000007</v>
      </c>
      <c r="FD35" s="16">
        <v>1997174.45</v>
      </c>
      <c r="FE35" s="87" t="s">
        <v>8</v>
      </c>
      <c r="FF35" s="18">
        <v>1978</v>
      </c>
      <c r="FG35" s="16">
        <v>401801</v>
      </c>
      <c r="FH35" s="15">
        <v>84.8</v>
      </c>
      <c r="FI35" s="16">
        <v>3407997</v>
      </c>
      <c r="FJ35" s="87" t="s">
        <v>11</v>
      </c>
      <c r="FK35" s="18">
        <v>1978</v>
      </c>
      <c r="FL35" s="16"/>
      <c r="FM35" s="15"/>
      <c r="FN35" s="16"/>
      <c r="FO35" s="87" t="s">
        <v>10</v>
      </c>
      <c r="FP35" s="18">
        <v>1978</v>
      </c>
      <c r="FQ35" s="16"/>
      <c r="FR35" s="15"/>
      <c r="FS35" s="16"/>
      <c r="FT35" s="87"/>
      <c r="FY35" s="95" t="s">
        <v>166</v>
      </c>
      <c r="FZ35" s="343">
        <v>1978</v>
      </c>
      <c r="GA35" s="24">
        <v>1610991</v>
      </c>
      <c r="GB35" s="95" t="s">
        <v>169</v>
      </c>
      <c r="GC35" s="343">
        <v>1978</v>
      </c>
      <c r="GD35" s="24">
        <v>1139426</v>
      </c>
      <c r="GE35" s="95" t="s">
        <v>167</v>
      </c>
      <c r="GF35" s="343">
        <v>1978</v>
      </c>
      <c r="GG35" s="98">
        <v>2750417</v>
      </c>
      <c r="GH35" s="22" t="s">
        <v>171</v>
      </c>
      <c r="GI35" s="343">
        <v>1978</v>
      </c>
      <c r="GJ35" s="24">
        <v>2779074</v>
      </c>
    </row>
    <row r="36" spans="1:192" s="21" customFormat="1" ht="9">
      <c r="A36" s="78" t="s">
        <v>60</v>
      </c>
      <c r="B36" s="343">
        <v>1979</v>
      </c>
      <c r="C36" s="14">
        <v>250915</v>
      </c>
      <c r="D36" s="15">
        <v>53.5</v>
      </c>
      <c r="E36" s="16">
        <v>1342395</v>
      </c>
      <c r="F36" s="85" t="s">
        <v>0</v>
      </c>
      <c r="G36" s="343">
        <v>1979</v>
      </c>
      <c r="H36" s="16">
        <v>230255</v>
      </c>
      <c r="I36" s="15">
        <v>35.5</v>
      </c>
      <c r="J36" s="16">
        <v>817405</v>
      </c>
      <c r="K36" s="85" t="s">
        <v>63</v>
      </c>
      <c r="L36" s="343">
        <v>1979</v>
      </c>
      <c r="M36" s="16">
        <v>321967</v>
      </c>
      <c r="N36" s="15">
        <v>42.4</v>
      </c>
      <c r="O36" s="16">
        <v>1365140</v>
      </c>
      <c r="P36" s="85" t="s">
        <v>64</v>
      </c>
      <c r="Q36" s="343">
        <v>1979</v>
      </c>
      <c r="R36" s="16">
        <v>172058</v>
      </c>
      <c r="S36" s="15">
        <v>37.299999999999997</v>
      </c>
      <c r="T36" s="16">
        <v>641776</v>
      </c>
      <c r="U36" s="85" t="s">
        <v>2</v>
      </c>
      <c r="V36" s="343">
        <v>1979</v>
      </c>
      <c r="W36" s="16">
        <v>183004</v>
      </c>
      <c r="X36" s="15">
        <v>43.8</v>
      </c>
      <c r="Y36" s="16">
        <v>801558</v>
      </c>
      <c r="Z36" s="85" t="s">
        <v>189</v>
      </c>
      <c r="AA36" s="343">
        <v>1979</v>
      </c>
      <c r="AB36" s="16">
        <v>1233898</v>
      </c>
      <c r="AC36" s="15">
        <v>42.7</v>
      </c>
      <c r="AD36" s="16">
        <v>5268611</v>
      </c>
      <c r="AE36" s="85" t="s">
        <v>12</v>
      </c>
      <c r="AF36" s="13">
        <v>1979</v>
      </c>
      <c r="AG36" s="16">
        <v>143975</v>
      </c>
      <c r="AH36" s="15">
        <v>415.1</v>
      </c>
      <c r="AI36" s="16">
        <v>5976608</v>
      </c>
      <c r="AJ36" s="85" t="s">
        <v>5</v>
      </c>
      <c r="AK36" s="343">
        <v>1979</v>
      </c>
      <c r="AL36" s="16">
        <v>11527</v>
      </c>
      <c r="AM36" s="15">
        <v>23.3</v>
      </c>
      <c r="AN36" s="16">
        <v>26913</v>
      </c>
      <c r="AO36" s="85" t="s">
        <v>111</v>
      </c>
      <c r="AP36" s="343">
        <v>1979</v>
      </c>
      <c r="AQ36" s="16">
        <v>6721</v>
      </c>
      <c r="AR36" s="15">
        <v>58.1</v>
      </c>
      <c r="AS36" s="16">
        <v>39018</v>
      </c>
      <c r="AT36" s="85" t="s">
        <v>79</v>
      </c>
      <c r="AU36" s="343">
        <v>1979</v>
      </c>
      <c r="AV36" s="16">
        <v>90040</v>
      </c>
      <c r="AW36" s="15">
        <v>449.4</v>
      </c>
      <c r="AX36" s="16">
        <v>4046384</v>
      </c>
      <c r="AY36" s="85" t="s">
        <v>185</v>
      </c>
      <c r="AZ36" s="343">
        <v>1979</v>
      </c>
      <c r="BA36" s="16">
        <v>70874</v>
      </c>
      <c r="BB36" s="15">
        <v>333.2</v>
      </c>
      <c r="BC36" s="16">
        <v>2361522</v>
      </c>
      <c r="BD36" s="85" t="s">
        <v>112</v>
      </c>
      <c r="BE36" s="343">
        <v>1979</v>
      </c>
      <c r="BF36" s="16">
        <v>75938</v>
      </c>
      <c r="BG36" s="15">
        <v>329.5</v>
      </c>
      <c r="BH36" s="16">
        <v>2502048</v>
      </c>
      <c r="BI36" s="85" t="s">
        <v>164</v>
      </c>
      <c r="BJ36" s="343">
        <v>1979</v>
      </c>
      <c r="BK36" s="16">
        <v>1240619</v>
      </c>
      <c r="BL36" s="15">
        <v>42.8</v>
      </c>
      <c r="BM36" s="16">
        <v>5307629</v>
      </c>
      <c r="BN36" s="54"/>
      <c r="BO36" s="79"/>
      <c r="BP36" s="81"/>
      <c r="BQ36" s="82"/>
      <c r="BR36" s="81"/>
      <c r="BS36" s="85" t="s">
        <v>61</v>
      </c>
      <c r="BT36" s="343">
        <v>1979</v>
      </c>
      <c r="BU36" s="16">
        <v>29743</v>
      </c>
      <c r="BV36" s="15">
        <v>42</v>
      </c>
      <c r="BW36" s="16">
        <v>124921</v>
      </c>
      <c r="BX36" s="85" t="s">
        <v>162</v>
      </c>
      <c r="BY36" s="343">
        <v>1979</v>
      </c>
      <c r="BZ36" s="16">
        <v>280658</v>
      </c>
      <c r="CA36" s="15">
        <v>52.3</v>
      </c>
      <c r="CB36" s="16">
        <v>1467316</v>
      </c>
      <c r="CC36" s="85" t="s">
        <v>163</v>
      </c>
      <c r="CD36" s="343">
        <v>1979</v>
      </c>
      <c r="CE36" s="16">
        <v>494025</v>
      </c>
      <c r="CF36" s="15">
        <v>40.6</v>
      </c>
      <c r="CG36" s="16">
        <v>2006916</v>
      </c>
      <c r="CH36" s="85" t="s">
        <v>62</v>
      </c>
      <c r="CI36" s="343">
        <v>1979</v>
      </c>
      <c r="CJ36" s="16">
        <v>2946</v>
      </c>
      <c r="CK36" s="15">
        <v>39.200000000000003</v>
      </c>
      <c r="CL36" s="16">
        <v>11548</v>
      </c>
      <c r="CM36" s="85" t="s">
        <v>113</v>
      </c>
      <c r="CN36" s="343">
        <v>1979</v>
      </c>
      <c r="CO36" s="16">
        <v>43010</v>
      </c>
      <c r="CP36" s="15">
        <v>38.1</v>
      </c>
      <c r="CQ36" s="16">
        <v>163868</v>
      </c>
      <c r="CR36" s="85" t="s">
        <v>194</v>
      </c>
      <c r="CS36" s="343">
        <v>1979</v>
      </c>
      <c r="CT36" s="16">
        <v>45956</v>
      </c>
      <c r="CU36" s="15">
        <v>38.200000000000003</v>
      </c>
      <c r="CV36" s="16">
        <v>175416</v>
      </c>
      <c r="CW36" s="85" t="s">
        <v>114</v>
      </c>
      <c r="CX36" s="343">
        <v>1979</v>
      </c>
      <c r="CY36" s="16">
        <v>513859</v>
      </c>
      <c r="CZ36" s="15">
        <v>44.7</v>
      </c>
      <c r="DA36" s="16">
        <v>2296269</v>
      </c>
      <c r="DB36" s="85" t="s">
        <v>90</v>
      </c>
      <c r="DC36" s="343">
        <v>1979</v>
      </c>
      <c r="DD36" s="16">
        <v>720039</v>
      </c>
      <c r="DE36" s="15">
        <v>41.3</v>
      </c>
      <c r="DF36" s="16">
        <v>2972342</v>
      </c>
      <c r="DG36" s="85" t="s">
        <v>4</v>
      </c>
      <c r="DH36" s="343">
        <v>1979</v>
      </c>
      <c r="DI36" s="16">
        <v>736</v>
      </c>
      <c r="DJ36" s="15">
        <v>35.799999999999997</v>
      </c>
      <c r="DK36" s="16">
        <v>2638</v>
      </c>
      <c r="DL36" s="85" t="s">
        <v>3</v>
      </c>
      <c r="DM36" s="343">
        <v>1979</v>
      </c>
      <c r="DN36" s="16"/>
      <c r="DO36" s="15"/>
      <c r="DP36" s="16"/>
      <c r="DQ36" s="85" t="s">
        <v>6</v>
      </c>
      <c r="DR36" s="343">
        <v>1979</v>
      </c>
      <c r="DS36" s="16">
        <v>1474</v>
      </c>
      <c r="DT36" s="15">
        <v>18.399999999999999</v>
      </c>
      <c r="DU36" s="16">
        <v>2708</v>
      </c>
      <c r="DV36" s="87" t="s">
        <v>198</v>
      </c>
      <c r="DW36" s="343">
        <v>1979</v>
      </c>
      <c r="DX36" s="16">
        <v>13001</v>
      </c>
      <c r="DY36" s="15">
        <v>22.8</v>
      </c>
      <c r="DZ36" s="16">
        <v>29621</v>
      </c>
      <c r="EA36" s="87" t="s">
        <v>72</v>
      </c>
      <c r="EB36" s="18">
        <v>1979</v>
      </c>
      <c r="EC36" s="16">
        <v>5064</v>
      </c>
      <c r="ED36" s="15">
        <v>277.5</v>
      </c>
      <c r="EE36" s="16">
        <v>140526</v>
      </c>
      <c r="EF36" s="87" t="s">
        <v>13</v>
      </c>
      <c r="EG36" s="18">
        <v>1979</v>
      </c>
      <c r="EH36" s="16">
        <v>24746</v>
      </c>
      <c r="EI36" s="15">
        <v>634.79999999999995</v>
      </c>
      <c r="EJ36" s="16">
        <v>1570768</v>
      </c>
      <c r="EK36" s="87" t="s">
        <v>92</v>
      </c>
      <c r="EL36" s="18">
        <v>1979</v>
      </c>
      <c r="EM36" s="16">
        <v>1738</v>
      </c>
      <c r="EN36" s="15">
        <v>80.599999999999994</v>
      </c>
      <c r="EO36" s="16">
        <v>14013</v>
      </c>
      <c r="EP36" s="19" t="s">
        <v>78</v>
      </c>
      <c r="EQ36" s="18">
        <v>1979</v>
      </c>
      <c r="ER36" s="16">
        <v>129</v>
      </c>
      <c r="ES36" s="15">
        <v>68.7</v>
      </c>
      <c r="ET36" s="16">
        <v>886</v>
      </c>
      <c r="EU36" s="87" t="s">
        <v>174</v>
      </c>
      <c r="EV36" s="18">
        <v>1979</v>
      </c>
      <c r="EW36" s="16">
        <v>10214</v>
      </c>
      <c r="EX36" s="15">
        <v>70.030546308987667</v>
      </c>
      <c r="EY36" s="16">
        <v>71529.2</v>
      </c>
      <c r="EZ36" s="87" t="s">
        <v>175</v>
      </c>
      <c r="FA36" s="18">
        <v>1979</v>
      </c>
      <c r="FB36" s="16">
        <v>293895</v>
      </c>
      <c r="FC36" s="15">
        <v>66.64</v>
      </c>
      <c r="FD36" s="16">
        <v>1957956.3</v>
      </c>
      <c r="FE36" s="87" t="s">
        <v>8</v>
      </c>
      <c r="FF36" s="18">
        <v>1979</v>
      </c>
      <c r="FG36" s="16">
        <v>390923</v>
      </c>
      <c r="FH36" s="15">
        <v>81</v>
      </c>
      <c r="FI36" s="16">
        <v>3164763</v>
      </c>
      <c r="FJ36" s="87" t="s">
        <v>11</v>
      </c>
      <c r="FK36" s="18">
        <v>1979</v>
      </c>
      <c r="FL36" s="16"/>
      <c r="FM36" s="15"/>
      <c r="FN36" s="16"/>
      <c r="FO36" s="87" t="s">
        <v>10</v>
      </c>
      <c r="FP36" s="18">
        <v>1979</v>
      </c>
      <c r="FQ36" s="16"/>
      <c r="FR36" s="15"/>
      <c r="FS36" s="16"/>
      <c r="FT36" s="87"/>
      <c r="FY36" s="95" t="s">
        <v>166</v>
      </c>
      <c r="FZ36" s="343">
        <v>1979</v>
      </c>
      <c r="GA36" s="24">
        <v>1621776</v>
      </c>
      <c r="GB36" s="95" t="s">
        <v>169</v>
      </c>
      <c r="GC36" s="343">
        <v>1979</v>
      </c>
      <c r="GD36" s="24">
        <v>1123136</v>
      </c>
      <c r="GE36" s="95" t="s">
        <v>167</v>
      </c>
      <c r="GF36" s="343">
        <v>1979</v>
      </c>
      <c r="GG36" s="98">
        <v>2744912</v>
      </c>
      <c r="GH36" s="22" t="s">
        <v>171</v>
      </c>
      <c r="GI36" s="343">
        <v>1979</v>
      </c>
      <c r="GJ36" s="24">
        <v>2772773</v>
      </c>
    </row>
    <row r="37" spans="1:192" s="21" customFormat="1" ht="9">
      <c r="A37" s="78" t="s">
        <v>60</v>
      </c>
      <c r="B37" s="343">
        <v>1980</v>
      </c>
      <c r="C37" s="14">
        <v>269385</v>
      </c>
      <c r="D37" s="15">
        <v>51.4</v>
      </c>
      <c r="E37" s="16">
        <v>1384639</v>
      </c>
      <c r="F37" s="85" t="s">
        <v>0</v>
      </c>
      <c r="G37" s="343">
        <v>1980</v>
      </c>
      <c r="H37" s="16">
        <v>217343</v>
      </c>
      <c r="I37" s="15">
        <v>38.700000000000003</v>
      </c>
      <c r="J37" s="16"/>
      <c r="K37" s="85" t="s">
        <v>63</v>
      </c>
      <c r="L37" s="343">
        <v>1980</v>
      </c>
      <c r="M37" s="16">
        <v>333108</v>
      </c>
      <c r="N37" s="15">
        <v>47.6</v>
      </c>
      <c r="O37" s="16">
        <v>1585594</v>
      </c>
      <c r="P37" s="85" t="s">
        <v>64</v>
      </c>
      <c r="Q37" s="343">
        <v>1980</v>
      </c>
      <c r="R37" s="16">
        <v>165366</v>
      </c>
      <c r="S37" s="15">
        <v>38.700000000000003</v>
      </c>
      <c r="T37" s="16">
        <v>639966</v>
      </c>
      <c r="U37" s="85" t="s">
        <v>2</v>
      </c>
      <c r="V37" s="343">
        <v>1980</v>
      </c>
      <c r="W37" s="16">
        <v>174586</v>
      </c>
      <c r="X37" s="15">
        <v>39.6</v>
      </c>
      <c r="Y37" s="16">
        <v>690837</v>
      </c>
      <c r="Z37" s="85" t="s">
        <v>189</v>
      </c>
      <c r="AA37" s="343">
        <v>1980</v>
      </c>
      <c r="AB37" s="16">
        <v>1224923</v>
      </c>
      <c r="AC37" s="15">
        <v>44</v>
      </c>
      <c r="AD37" s="16">
        <v>5385679</v>
      </c>
      <c r="AE37" s="85" t="s">
        <v>12</v>
      </c>
      <c r="AF37" s="13">
        <v>1980</v>
      </c>
      <c r="AG37" s="16">
        <v>148056</v>
      </c>
      <c r="AH37" s="15">
        <v>427.8</v>
      </c>
      <c r="AI37" s="16">
        <v>6333996</v>
      </c>
      <c r="AJ37" s="85" t="s">
        <v>5</v>
      </c>
      <c r="AK37" s="343">
        <v>1980</v>
      </c>
      <c r="AL37" s="16">
        <v>11305</v>
      </c>
      <c r="AM37" s="15">
        <v>25</v>
      </c>
      <c r="AN37" s="16">
        <v>28209</v>
      </c>
      <c r="AO37" s="85" t="s">
        <v>111</v>
      </c>
      <c r="AP37" s="343">
        <v>1980</v>
      </c>
      <c r="AQ37" s="16">
        <v>8914</v>
      </c>
      <c r="AR37" s="15">
        <v>57.4</v>
      </c>
      <c r="AS37" s="16">
        <v>51195</v>
      </c>
      <c r="AT37" s="85" t="s">
        <v>79</v>
      </c>
      <c r="AU37" s="343">
        <v>1980</v>
      </c>
      <c r="AV37" s="16">
        <v>104489</v>
      </c>
      <c r="AW37" s="15">
        <v>437.3</v>
      </c>
      <c r="AX37" s="16">
        <v>4569134</v>
      </c>
      <c r="AY37" s="85" t="s">
        <v>185</v>
      </c>
      <c r="AZ37" s="343">
        <v>1980</v>
      </c>
      <c r="BA37" s="16">
        <v>65505</v>
      </c>
      <c r="BB37" s="15">
        <v>311.39999999999998</v>
      </c>
      <c r="BC37" s="16">
        <v>2039564</v>
      </c>
      <c r="BD37" s="85" t="s">
        <v>112</v>
      </c>
      <c r="BE37" s="343">
        <v>1980</v>
      </c>
      <c r="BF37" s="16">
        <v>71755</v>
      </c>
      <c r="BG37" s="15">
        <v>307.89999999999998</v>
      </c>
      <c r="BH37" s="16">
        <v>2209539</v>
      </c>
      <c r="BI37" s="85" t="s">
        <v>164</v>
      </c>
      <c r="BJ37" s="343">
        <v>1980</v>
      </c>
      <c r="BK37" s="16">
        <v>1233837</v>
      </c>
      <c r="BL37" s="15">
        <v>44.1</v>
      </c>
      <c r="BM37" s="16">
        <v>5436874</v>
      </c>
      <c r="BN37" s="54"/>
      <c r="BO37" s="79"/>
      <c r="BP37" s="81"/>
      <c r="BQ37" s="82"/>
      <c r="BR37" s="81"/>
      <c r="BS37" s="85" t="s">
        <v>61</v>
      </c>
      <c r="BT37" s="343">
        <v>1980</v>
      </c>
      <c r="BU37" s="16">
        <v>23685</v>
      </c>
      <c r="BV37" s="15">
        <v>38.4</v>
      </c>
      <c r="BW37" s="16">
        <v>90832</v>
      </c>
      <c r="BX37" s="85" t="s">
        <v>162</v>
      </c>
      <c r="BY37" s="343">
        <v>1980</v>
      </c>
      <c r="BZ37" s="16">
        <v>293070</v>
      </c>
      <c r="CA37" s="15">
        <v>50.3</v>
      </c>
      <c r="CB37" s="16">
        <v>1475471</v>
      </c>
      <c r="CC37" s="85" t="s">
        <v>163</v>
      </c>
      <c r="CD37" s="343">
        <v>1980</v>
      </c>
      <c r="CE37" s="16">
        <v>498474</v>
      </c>
      <c r="CF37" s="15">
        <v>44.6</v>
      </c>
      <c r="CG37" s="16">
        <v>2225560</v>
      </c>
      <c r="CH37" s="85" t="s">
        <v>62</v>
      </c>
      <c r="CI37" s="343">
        <v>1980</v>
      </c>
      <c r="CJ37" s="16">
        <v>2477</v>
      </c>
      <c r="CK37" s="15">
        <v>39.1</v>
      </c>
      <c r="CL37" s="16">
        <v>9685</v>
      </c>
      <c r="CM37" s="85" t="s">
        <v>113</v>
      </c>
      <c r="CN37" s="343">
        <v>1980</v>
      </c>
      <c r="CO37" s="16">
        <v>38973</v>
      </c>
      <c r="CP37" s="15">
        <v>36.799999999999997</v>
      </c>
      <c r="CQ37" s="16">
        <v>143226</v>
      </c>
      <c r="CR37" s="85" t="s">
        <v>194</v>
      </c>
      <c r="CS37" s="343">
        <v>1980</v>
      </c>
      <c r="CT37" s="16">
        <v>41450</v>
      </c>
      <c r="CU37" s="15">
        <v>36.9</v>
      </c>
      <c r="CV37" s="16">
        <v>152911</v>
      </c>
      <c r="CW37" s="85" t="s">
        <v>114</v>
      </c>
      <c r="CX37" s="343">
        <v>1980</v>
      </c>
      <c r="CY37" s="16">
        <v>512890</v>
      </c>
      <c r="CZ37" s="15">
        <v>45.4</v>
      </c>
      <c r="DA37" s="16">
        <v>2326056</v>
      </c>
      <c r="DB37" s="85" t="s">
        <v>90</v>
      </c>
      <c r="DC37" s="343">
        <v>1980</v>
      </c>
      <c r="DD37" s="16">
        <v>712033</v>
      </c>
      <c r="DE37" s="15">
        <v>43</v>
      </c>
      <c r="DF37" s="16">
        <v>3059623</v>
      </c>
      <c r="DG37" s="85" t="s">
        <v>4</v>
      </c>
      <c r="DH37" s="343">
        <v>1980</v>
      </c>
      <c r="DI37" s="16">
        <v>697</v>
      </c>
      <c r="DJ37" s="15">
        <v>35.799999999999997</v>
      </c>
      <c r="DK37" s="16">
        <v>2497</v>
      </c>
      <c r="DL37" s="85" t="s">
        <v>3</v>
      </c>
      <c r="DM37" s="343">
        <v>1980</v>
      </c>
      <c r="DN37" s="16"/>
      <c r="DO37" s="15"/>
      <c r="DP37" s="16"/>
      <c r="DQ37" s="85" t="s">
        <v>6</v>
      </c>
      <c r="DR37" s="343">
        <v>1980</v>
      </c>
      <c r="DS37" s="16">
        <v>985</v>
      </c>
      <c r="DT37" s="15">
        <v>18.899999999999999</v>
      </c>
      <c r="DU37" s="16">
        <v>1861</v>
      </c>
      <c r="DV37" s="87" t="s">
        <v>198</v>
      </c>
      <c r="DW37" s="343">
        <v>1980</v>
      </c>
      <c r="DX37" s="16">
        <v>12290</v>
      </c>
      <c r="DY37" s="15">
        <v>24.5</v>
      </c>
      <c r="DZ37" s="16">
        <v>30070</v>
      </c>
      <c r="EA37" s="87" t="s">
        <v>72</v>
      </c>
      <c r="EB37" s="18">
        <v>1980</v>
      </c>
      <c r="EC37" s="16">
        <v>6250</v>
      </c>
      <c r="ED37" s="15">
        <v>272</v>
      </c>
      <c r="EE37" s="16">
        <v>169975</v>
      </c>
      <c r="EF37" s="87" t="s">
        <v>13</v>
      </c>
      <c r="EG37" s="18">
        <v>1980</v>
      </c>
      <c r="EH37" s="16">
        <v>22201</v>
      </c>
      <c r="EI37" s="15">
        <v>625.79999999999995</v>
      </c>
      <c r="EJ37" s="16">
        <v>1389434</v>
      </c>
      <c r="EK37" s="87" t="s">
        <v>92</v>
      </c>
      <c r="EL37" s="18">
        <v>1980</v>
      </c>
      <c r="EM37" s="16">
        <v>1266</v>
      </c>
      <c r="EN37" s="15">
        <v>82.1</v>
      </c>
      <c r="EO37" s="16">
        <v>10390</v>
      </c>
      <c r="EP37" s="19" t="s">
        <v>78</v>
      </c>
      <c r="EQ37" s="18">
        <v>1980</v>
      </c>
      <c r="ER37" s="16">
        <v>141</v>
      </c>
      <c r="ES37" s="15">
        <v>73.099999999999994</v>
      </c>
      <c r="ET37" s="16">
        <v>1031</v>
      </c>
      <c r="EU37" s="87" t="s">
        <v>174</v>
      </c>
      <c r="EV37" s="18">
        <v>1980</v>
      </c>
      <c r="EW37" s="16">
        <v>11259</v>
      </c>
      <c r="EX37" s="15">
        <v>74.639044320099472</v>
      </c>
      <c r="EY37" s="16">
        <v>84036.099999999991</v>
      </c>
      <c r="EZ37" s="87" t="s">
        <v>175</v>
      </c>
      <c r="FA37" s="18">
        <v>1980</v>
      </c>
      <c r="FB37" s="16">
        <v>291402</v>
      </c>
      <c r="FC37" s="15">
        <v>65.534999999999997</v>
      </c>
      <c r="FD37" s="16">
        <v>1909622.75</v>
      </c>
      <c r="FE37" s="87" t="s">
        <v>8</v>
      </c>
      <c r="FF37" s="18">
        <v>1980</v>
      </c>
      <c r="FG37" s="16">
        <v>390303</v>
      </c>
      <c r="FH37" s="15">
        <v>83.7</v>
      </c>
      <c r="FI37" s="16">
        <v>3266989</v>
      </c>
      <c r="FJ37" s="87" t="s">
        <v>11</v>
      </c>
      <c r="FK37" s="18">
        <v>1980</v>
      </c>
      <c r="FL37" s="16"/>
      <c r="FM37" s="15"/>
      <c r="FN37" s="16"/>
      <c r="FO37" s="87" t="s">
        <v>10</v>
      </c>
      <c r="FP37" s="18">
        <v>1980</v>
      </c>
      <c r="FQ37" s="16"/>
      <c r="FR37" s="15"/>
      <c r="FS37" s="16"/>
      <c r="FT37" s="87"/>
      <c r="FY37" s="95" t="s">
        <v>166</v>
      </c>
      <c r="FZ37" s="343">
        <v>1980</v>
      </c>
      <c r="GA37" s="24">
        <v>1623389</v>
      </c>
      <c r="GB37" s="95" t="s">
        <v>169</v>
      </c>
      <c r="GC37" s="343">
        <v>1980</v>
      </c>
      <c r="GD37" s="24">
        <v>1117304</v>
      </c>
      <c r="GE37" s="95" t="s">
        <v>167</v>
      </c>
      <c r="GF37" s="343">
        <v>1980</v>
      </c>
      <c r="GG37" s="98">
        <v>2740693</v>
      </c>
      <c r="GH37" s="22" t="s">
        <v>171</v>
      </c>
      <c r="GI37" s="343">
        <v>1980</v>
      </c>
      <c r="GJ37" s="24">
        <v>2767763</v>
      </c>
    </row>
    <row r="38" spans="1:192" s="21" customFormat="1" ht="9">
      <c r="A38" s="78" t="s">
        <v>60</v>
      </c>
      <c r="B38" s="343">
        <v>1981</v>
      </c>
      <c r="C38" s="14">
        <v>250285</v>
      </c>
      <c r="D38" s="15">
        <v>53.1</v>
      </c>
      <c r="E38" s="16">
        <v>1327762</v>
      </c>
      <c r="F38" s="85" t="s">
        <v>0</v>
      </c>
      <c r="G38" s="343">
        <v>1981</v>
      </c>
      <c r="H38" s="16">
        <v>197613</v>
      </c>
      <c r="I38" s="15">
        <v>34.200000000000003</v>
      </c>
      <c r="J38" s="16">
        <v>675244</v>
      </c>
      <c r="K38" s="85" t="s">
        <v>63</v>
      </c>
      <c r="L38" s="343">
        <v>1981</v>
      </c>
      <c r="M38" s="16">
        <v>353192</v>
      </c>
      <c r="N38" s="15">
        <v>45.1</v>
      </c>
      <c r="O38" s="16">
        <v>1591836</v>
      </c>
      <c r="P38" s="85" t="s">
        <v>64</v>
      </c>
      <c r="Q38" s="343">
        <v>1981</v>
      </c>
      <c r="R38" s="16">
        <v>160095</v>
      </c>
      <c r="S38" s="15">
        <v>38.200000000000003</v>
      </c>
      <c r="T38" s="16">
        <v>610923</v>
      </c>
      <c r="U38" s="85" t="s">
        <v>2</v>
      </c>
      <c r="V38" s="343">
        <v>1981</v>
      </c>
      <c r="W38" s="16">
        <v>163156</v>
      </c>
      <c r="X38" s="15">
        <v>38.799999999999997</v>
      </c>
      <c r="Y38" s="16">
        <v>633698</v>
      </c>
      <c r="Z38" s="85" t="s">
        <v>189</v>
      </c>
      <c r="AA38" s="343">
        <v>1981</v>
      </c>
      <c r="AB38" s="16">
        <v>1188093</v>
      </c>
      <c r="AC38" s="15">
        <v>42.8</v>
      </c>
      <c r="AD38" s="16">
        <v>5088711</v>
      </c>
      <c r="AE38" s="85" t="s">
        <v>12</v>
      </c>
      <c r="AF38" s="13">
        <v>1981</v>
      </c>
      <c r="AG38" s="16">
        <v>169266</v>
      </c>
      <c r="AH38" s="15">
        <v>443.6</v>
      </c>
      <c r="AI38" s="16">
        <v>7508558</v>
      </c>
      <c r="AJ38" s="85" t="s">
        <v>5</v>
      </c>
      <c r="AK38" s="343">
        <v>1981</v>
      </c>
      <c r="AL38" s="16">
        <v>14729</v>
      </c>
      <c r="AM38" s="15">
        <v>25.7</v>
      </c>
      <c r="AN38" s="16">
        <v>37896</v>
      </c>
      <c r="AO38" s="85" t="s">
        <v>111</v>
      </c>
      <c r="AP38" s="343">
        <v>1981</v>
      </c>
      <c r="AQ38" s="16">
        <v>13780</v>
      </c>
      <c r="AR38" s="15">
        <v>63.2</v>
      </c>
      <c r="AS38" s="16">
        <v>87158</v>
      </c>
      <c r="AT38" s="85" t="s">
        <v>79</v>
      </c>
      <c r="AU38" s="343">
        <v>1981</v>
      </c>
      <c r="AV38" s="16">
        <v>112979</v>
      </c>
      <c r="AW38" s="15">
        <v>482.7</v>
      </c>
      <c r="AX38" s="16">
        <v>5453816</v>
      </c>
      <c r="AY38" s="85" t="s">
        <v>185</v>
      </c>
      <c r="AZ38" s="343">
        <v>1981</v>
      </c>
      <c r="BA38" s="16">
        <v>67234</v>
      </c>
      <c r="BB38" s="15">
        <v>342.9</v>
      </c>
      <c r="BC38" s="16">
        <v>2305454</v>
      </c>
      <c r="BD38" s="85" t="s">
        <v>112</v>
      </c>
      <c r="BE38" s="343">
        <v>1981</v>
      </c>
      <c r="BF38" s="16">
        <v>71878</v>
      </c>
      <c r="BG38" s="15">
        <v>338.9</v>
      </c>
      <c r="BH38" s="16">
        <v>2436145</v>
      </c>
      <c r="BI38" s="85" t="s">
        <v>164</v>
      </c>
      <c r="BJ38" s="343">
        <v>1981</v>
      </c>
      <c r="BK38" s="16">
        <v>1201873</v>
      </c>
      <c r="BL38" s="15">
        <v>43.1</v>
      </c>
      <c r="BM38" s="16">
        <v>5175869</v>
      </c>
      <c r="BN38" s="54"/>
      <c r="BO38" s="79"/>
      <c r="BP38" s="81"/>
      <c r="BQ38" s="82"/>
      <c r="BR38" s="81"/>
      <c r="BS38" s="85" t="s">
        <v>61</v>
      </c>
      <c r="BT38" s="343">
        <v>1981</v>
      </c>
      <c r="BU38" s="16">
        <v>28220</v>
      </c>
      <c r="BV38" s="15">
        <v>43.1</v>
      </c>
      <c r="BW38" s="16">
        <v>121628</v>
      </c>
      <c r="BX38" s="85" t="s">
        <v>162</v>
      </c>
      <c r="BY38" s="343">
        <v>1981</v>
      </c>
      <c r="BZ38" s="16">
        <v>278505</v>
      </c>
      <c r="CA38" s="15">
        <v>52</v>
      </c>
      <c r="CB38" s="16">
        <v>1449390</v>
      </c>
      <c r="CC38" s="85" t="s">
        <v>163</v>
      </c>
      <c r="CD38" s="343">
        <v>1981</v>
      </c>
      <c r="CE38" s="16">
        <v>513287</v>
      </c>
      <c r="CF38" s="15">
        <v>42.9</v>
      </c>
      <c r="CG38" s="16">
        <v>2202759</v>
      </c>
      <c r="CH38" s="85" t="s">
        <v>62</v>
      </c>
      <c r="CI38" s="343">
        <v>1981</v>
      </c>
      <c r="CJ38" s="16">
        <v>2188</v>
      </c>
      <c r="CK38" s="15">
        <v>38.299999999999997</v>
      </c>
      <c r="CL38" s="16">
        <v>8382</v>
      </c>
      <c r="CM38" s="85" t="s">
        <v>113</v>
      </c>
      <c r="CN38" s="343">
        <v>1981</v>
      </c>
      <c r="CO38" s="16">
        <v>33344</v>
      </c>
      <c r="CP38" s="15">
        <v>35.799999999999997</v>
      </c>
      <c r="CQ38" s="16">
        <v>119238</v>
      </c>
      <c r="CR38" s="85" t="s">
        <v>194</v>
      </c>
      <c r="CS38" s="343">
        <v>1981</v>
      </c>
      <c r="CT38" s="16">
        <v>35532</v>
      </c>
      <c r="CU38" s="15">
        <v>35.916919959473155</v>
      </c>
      <c r="CV38" s="16">
        <v>127620</v>
      </c>
      <c r="CW38" s="85" t="s">
        <v>114</v>
      </c>
      <c r="CX38" s="343">
        <v>1981</v>
      </c>
      <c r="CY38" s="16">
        <v>478306</v>
      </c>
      <c r="CZ38" s="15">
        <v>44.6</v>
      </c>
      <c r="DA38" s="16">
        <v>2133016</v>
      </c>
      <c r="DB38" s="85" t="s">
        <v>90</v>
      </c>
      <c r="DC38" s="343">
        <v>1981</v>
      </c>
      <c r="DD38" s="16">
        <v>709787</v>
      </c>
      <c r="DE38" s="15">
        <v>41.6</v>
      </c>
      <c r="DF38" s="16">
        <v>2955695</v>
      </c>
      <c r="DG38" s="85" t="s">
        <v>4</v>
      </c>
      <c r="DH38" s="343">
        <v>1981</v>
      </c>
      <c r="DI38" s="16">
        <v>631</v>
      </c>
      <c r="DJ38" s="15">
        <v>32.9</v>
      </c>
      <c r="DK38" s="16">
        <v>2079</v>
      </c>
      <c r="DL38" s="85" t="s">
        <v>3</v>
      </c>
      <c r="DM38" s="343">
        <v>1981</v>
      </c>
      <c r="DN38" s="16"/>
      <c r="DO38" s="15"/>
      <c r="DP38" s="16"/>
      <c r="DQ38" s="85" t="s">
        <v>6</v>
      </c>
      <c r="DR38" s="343">
        <v>1981</v>
      </c>
      <c r="DS38" s="16">
        <v>710</v>
      </c>
      <c r="DT38" s="15">
        <v>19.3</v>
      </c>
      <c r="DU38" s="16">
        <v>1370</v>
      </c>
      <c r="DV38" s="87" t="s">
        <v>198</v>
      </c>
      <c r="DW38" s="343">
        <v>1981</v>
      </c>
      <c r="DX38" s="16">
        <v>15439</v>
      </c>
      <c r="DY38" s="15">
        <v>25.4</v>
      </c>
      <c r="DZ38" s="16">
        <v>39266</v>
      </c>
      <c r="EA38" s="87" t="s">
        <v>72</v>
      </c>
      <c r="EB38" s="18">
        <v>1981</v>
      </c>
      <c r="EC38" s="16">
        <v>4644</v>
      </c>
      <c r="ED38" s="15">
        <v>281.39999999999998</v>
      </c>
      <c r="EE38" s="16">
        <v>130691</v>
      </c>
      <c r="EF38" s="87" t="s">
        <v>13</v>
      </c>
      <c r="EG38" s="18">
        <v>1981</v>
      </c>
      <c r="EH38" s="16">
        <v>18779</v>
      </c>
      <c r="EI38" s="15">
        <v>809.4</v>
      </c>
      <c r="EJ38" s="16">
        <v>1519972</v>
      </c>
      <c r="EK38" s="87" t="s">
        <v>92</v>
      </c>
      <c r="EL38" s="18">
        <v>1981</v>
      </c>
      <c r="EM38" s="16">
        <v>1594</v>
      </c>
      <c r="EN38" s="15">
        <v>89.3</v>
      </c>
      <c r="EO38" s="16">
        <v>14232</v>
      </c>
      <c r="EP38" s="19" t="s">
        <v>78</v>
      </c>
      <c r="EQ38" s="18">
        <v>1981</v>
      </c>
      <c r="ER38" s="16">
        <v>63</v>
      </c>
      <c r="ES38" s="15">
        <v>77.3</v>
      </c>
      <c r="ET38" s="16">
        <v>487</v>
      </c>
      <c r="EU38" s="87" t="s">
        <v>174</v>
      </c>
      <c r="EV38" s="18">
        <v>1981</v>
      </c>
      <c r="EW38" s="16">
        <v>12516</v>
      </c>
      <c r="EX38" s="15">
        <v>78.437559923298181</v>
      </c>
      <c r="EY38" s="16">
        <v>98172.45</v>
      </c>
      <c r="EZ38" s="87" t="s">
        <v>175</v>
      </c>
      <c r="FA38" s="18">
        <v>1981</v>
      </c>
      <c r="FB38" s="16">
        <v>288545</v>
      </c>
      <c r="FC38" s="15">
        <v>69.19</v>
      </c>
      <c r="FD38" s="16">
        <v>1996026.1</v>
      </c>
      <c r="FE38" s="87" t="s">
        <v>8</v>
      </c>
      <c r="FF38" s="18">
        <v>1981</v>
      </c>
      <c r="FG38" s="16">
        <v>389566</v>
      </c>
      <c r="FH38" s="15">
        <v>89.1</v>
      </c>
      <c r="FI38" s="16">
        <v>3469539</v>
      </c>
      <c r="FJ38" s="87" t="s">
        <v>11</v>
      </c>
      <c r="FK38" s="18">
        <v>1981</v>
      </c>
      <c r="FL38" s="16"/>
      <c r="FM38" s="15"/>
      <c r="FN38" s="16"/>
      <c r="FO38" s="87" t="s">
        <v>10</v>
      </c>
      <c r="FP38" s="18">
        <v>1981</v>
      </c>
      <c r="FQ38" s="16"/>
      <c r="FR38" s="15"/>
      <c r="FS38" s="16"/>
      <c r="FT38" s="87"/>
      <c r="FY38" s="95" t="s">
        <v>166</v>
      </c>
      <c r="FZ38" s="343">
        <v>1981</v>
      </c>
      <c r="GA38" s="24">
        <v>1622397</v>
      </c>
      <c r="GB38" s="95" t="s">
        <v>169</v>
      </c>
      <c r="GC38" s="343">
        <v>1981</v>
      </c>
      <c r="GD38" s="24">
        <v>1111186</v>
      </c>
      <c r="GE38" s="95" t="s">
        <v>167</v>
      </c>
      <c r="GF38" s="343">
        <v>1981</v>
      </c>
      <c r="GG38" s="98">
        <v>2733583</v>
      </c>
      <c r="GH38" s="22" t="s">
        <v>171</v>
      </c>
      <c r="GI38" s="343">
        <v>1981</v>
      </c>
      <c r="GJ38" s="24">
        <v>2759959</v>
      </c>
    </row>
    <row r="39" spans="1:192" s="21" customFormat="1" ht="9">
      <c r="A39" s="78" t="s">
        <v>60</v>
      </c>
      <c r="B39" s="343">
        <v>1982</v>
      </c>
      <c r="C39" s="14">
        <v>170752</v>
      </c>
      <c r="D39" s="15">
        <v>60.2</v>
      </c>
      <c r="E39" s="16">
        <v>1027927</v>
      </c>
      <c r="F39" s="85" t="s">
        <v>0</v>
      </c>
      <c r="G39" s="343">
        <v>1982</v>
      </c>
      <c r="H39" s="16">
        <v>163786</v>
      </c>
      <c r="I39" s="15">
        <v>40.799999999999997</v>
      </c>
      <c r="J39" s="16">
        <v>668247</v>
      </c>
      <c r="K39" s="85" t="s">
        <v>63</v>
      </c>
      <c r="L39" s="343">
        <v>1982</v>
      </c>
      <c r="M39" s="16">
        <v>149547</v>
      </c>
      <c r="N39" s="15">
        <v>46.9</v>
      </c>
      <c r="O39" s="16">
        <v>701226</v>
      </c>
      <c r="P39" s="85" t="s">
        <v>64</v>
      </c>
      <c r="Q39" s="343">
        <v>1982</v>
      </c>
      <c r="R39" s="16">
        <v>313990</v>
      </c>
      <c r="S39" s="15">
        <v>43.8</v>
      </c>
      <c r="T39" s="16">
        <v>1375276</v>
      </c>
      <c r="U39" s="85" t="s">
        <v>2</v>
      </c>
      <c r="V39" s="343">
        <v>1982</v>
      </c>
      <c r="W39" s="16">
        <v>184721</v>
      </c>
      <c r="X39" s="15">
        <v>47.2</v>
      </c>
      <c r="Y39" s="16">
        <v>871329</v>
      </c>
      <c r="Z39" s="85" t="s">
        <v>189</v>
      </c>
      <c r="AA39" s="343">
        <v>1982</v>
      </c>
      <c r="AB39" s="16">
        <v>1156389</v>
      </c>
      <c r="AC39" s="15">
        <v>47.5</v>
      </c>
      <c r="AD39" s="16">
        <v>5495082</v>
      </c>
      <c r="AE39" s="85" t="s">
        <v>12</v>
      </c>
      <c r="AF39" s="13">
        <v>1982</v>
      </c>
      <c r="AG39" s="16">
        <v>160351</v>
      </c>
      <c r="AH39" s="15">
        <v>480.9</v>
      </c>
      <c r="AI39" s="16">
        <v>7711515</v>
      </c>
      <c r="AJ39" s="85" t="s">
        <v>5</v>
      </c>
      <c r="AK39" s="343">
        <v>1982</v>
      </c>
      <c r="AL39" s="16">
        <v>16376</v>
      </c>
      <c r="AM39" s="15">
        <v>26.5</v>
      </c>
      <c r="AN39" s="16">
        <v>43429</v>
      </c>
      <c r="AO39" s="85" t="s">
        <v>111</v>
      </c>
      <c r="AP39" s="343">
        <v>1982</v>
      </c>
      <c r="AQ39" s="16">
        <v>27042</v>
      </c>
      <c r="AR39" s="15">
        <v>59.8</v>
      </c>
      <c r="AS39" s="16">
        <v>161841</v>
      </c>
      <c r="AT39" s="85" t="s">
        <v>79</v>
      </c>
      <c r="AU39" s="343">
        <v>1982</v>
      </c>
      <c r="AV39" s="16">
        <v>130095</v>
      </c>
      <c r="AW39" s="15">
        <v>456.1</v>
      </c>
      <c r="AX39" s="16">
        <v>5933186</v>
      </c>
      <c r="AY39" s="85" t="s">
        <v>185</v>
      </c>
      <c r="AZ39" s="343">
        <v>1982</v>
      </c>
      <c r="BA39" s="16">
        <v>66656</v>
      </c>
      <c r="BB39" s="15">
        <v>310.8</v>
      </c>
      <c r="BC39" s="16">
        <v>2071735</v>
      </c>
      <c r="BD39" s="85" t="s">
        <v>112</v>
      </c>
      <c r="BE39" s="343">
        <v>1982</v>
      </c>
      <c r="BF39" s="16">
        <v>72401</v>
      </c>
      <c r="BG39" s="15">
        <v>309.2</v>
      </c>
      <c r="BH39" s="16">
        <v>2238823</v>
      </c>
      <c r="BI39" s="85" t="s">
        <v>164</v>
      </c>
      <c r="BJ39" s="343">
        <v>1982</v>
      </c>
      <c r="BK39" s="16">
        <v>1183431</v>
      </c>
      <c r="BL39" s="15">
        <v>47.8</v>
      </c>
      <c r="BM39" s="16">
        <v>5656923</v>
      </c>
      <c r="BN39" s="54"/>
      <c r="BO39" s="79"/>
      <c r="BP39" s="81"/>
      <c r="BQ39" s="82"/>
      <c r="BR39" s="81"/>
      <c r="BS39" s="85" t="s">
        <v>61</v>
      </c>
      <c r="BT39" s="343">
        <v>1982</v>
      </c>
      <c r="BU39" s="16">
        <v>130182</v>
      </c>
      <c r="BV39" s="15">
        <v>51.2</v>
      </c>
      <c r="BW39" s="16">
        <v>665881</v>
      </c>
      <c r="BX39" s="85" t="s">
        <v>162</v>
      </c>
      <c r="BY39" s="343">
        <v>1982</v>
      </c>
      <c r="BZ39" s="16">
        <v>300934</v>
      </c>
      <c r="CA39" s="15">
        <v>56.3</v>
      </c>
      <c r="CB39" s="16">
        <v>1693808</v>
      </c>
      <c r="CC39" s="85" t="s">
        <v>163</v>
      </c>
      <c r="CD39" s="343">
        <v>1982</v>
      </c>
      <c r="CE39" s="16">
        <v>463537</v>
      </c>
      <c r="CF39" s="15">
        <v>44.8</v>
      </c>
      <c r="CG39" s="16">
        <v>2076502</v>
      </c>
      <c r="CH39" s="85" t="s">
        <v>62</v>
      </c>
      <c r="CI39" s="343">
        <v>1982</v>
      </c>
      <c r="CJ39" s="16">
        <v>2764</v>
      </c>
      <c r="CK39" s="15">
        <v>43.1</v>
      </c>
      <c r="CL39" s="16">
        <v>11918</v>
      </c>
      <c r="CM39" s="85" t="s">
        <v>113</v>
      </c>
      <c r="CN39" s="343">
        <v>1982</v>
      </c>
      <c r="CO39" s="16">
        <v>40647</v>
      </c>
      <c r="CP39" s="15">
        <v>42.6</v>
      </c>
      <c r="CQ39" s="16">
        <v>173278</v>
      </c>
      <c r="CR39" s="85" t="s">
        <v>194</v>
      </c>
      <c r="CS39" s="343">
        <v>1982</v>
      </c>
      <c r="CT39" s="16">
        <v>43411</v>
      </c>
      <c r="CU39" s="15">
        <v>42.661076685632679</v>
      </c>
      <c r="CV39" s="16">
        <v>185196</v>
      </c>
      <c r="CW39" s="85" t="s">
        <v>114</v>
      </c>
      <c r="CX39" s="343">
        <v>1982</v>
      </c>
      <c r="CY39" s="16">
        <v>467484</v>
      </c>
      <c r="CZ39" s="15">
        <v>50.8</v>
      </c>
      <c r="DA39" s="16">
        <v>2373973</v>
      </c>
      <c r="DB39" s="85" t="s">
        <v>90</v>
      </c>
      <c r="DC39" s="343">
        <v>1982</v>
      </c>
      <c r="DD39" s="16">
        <v>688905</v>
      </c>
      <c r="DE39" s="15">
        <v>45.3</v>
      </c>
      <c r="DF39" s="16">
        <v>3121109</v>
      </c>
      <c r="DG39" s="85" t="s">
        <v>4</v>
      </c>
      <c r="DH39" s="343">
        <v>1982</v>
      </c>
      <c r="DI39" s="16">
        <v>1641</v>
      </c>
      <c r="DJ39" s="15">
        <v>36.9</v>
      </c>
      <c r="DK39" s="16">
        <v>6062</v>
      </c>
      <c r="DL39" s="85" t="s">
        <v>3</v>
      </c>
      <c r="DM39" s="343">
        <v>1982</v>
      </c>
      <c r="DN39" s="16"/>
      <c r="DO39" s="15"/>
      <c r="DP39" s="16"/>
      <c r="DQ39" s="85" t="s">
        <v>6</v>
      </c>
      <c r="DR39" s="343">
        <v>1982</v>
      </c>
      <c r="DS39" s="16">
        <v>1192</v>
      </c>
      <c r="DT39" s="15">
        <v>19.5</v>
      </c>
      <c r="DU39" s="16">
        <v>2330</v>
      </c>
      <c r="DV39" s="87" t="s">
        <v>198</v>
      </c>
      <c r="DW39" s="343">
        <v>1982</v>
      </c>
      <c r="DX39" s="16">
        <v>17568</v>
      </c>
      <c r="DY39" s="15">
        <v>26</v>
      </c>
      <c r="DZ39" s="16">
        <v>45759</v>
      </c>
      <c r="EA39" s="87" t="s">
        <v>72</v>
      </c>
      <c r="EB39" s="18">
        <v>1982</v>
      </c>
      <c r="EC39" s="16">
        <v>5745</v>
      </c>
      <c r="ED39" s="15">
        <v>290.8</v>
      </c>
      <c r="EE39" s="16">
        <v>167088</v>
      </c>
      <c r="EF39" s="87" t="s">
        <v>13</v>
      </c>
      <c r="EG39" s="18">
        <v>1982</v>
      </c>
      <c r="EH39" s="16">
        <v>17576</v>
      </c>
      <c r="EI39" s="15">
        <v>730.8</v>
      </c>
      <c r="EJ39" s="16">
        <v>1284454</v>
      </c>
      <c r="EK39" s="87" t="s">
        <v>92</v>
      </c>
      <c r="EL39" s="18">
        <v>1982</v>
      </c>
      <c r="EM39" s="16">
        <v>858</v>
      </c>
      <c r="EN39" s="15">
        <v>82.8</v>
      </c>
      <c r="EO39" s="16">
        <v>7100</v>
      </c>
      <c r="EP39" s="19" t="s">
        <v>78</v>
      </c>
      <c r="EQ39" s="18">
        <v>1982</v>
      </c>
      <c r="ER39" s="16">
        <v>99</v>
      </c>
      <c r="ES39" s="15">
        <v>69.900000000000006</v>
      </c>
      <c r="ET39" s="16">
        <v>692</v>
      </c>
      <c r="EU39" s="87" t="s">
        <v>174</v>
      </c>
      <c r="EV39" s="18">
        <v>1982</v>
      </c>
      <c r="EW39" s="16">
        <v>17404</v>
      </c>
      <c r="EX39" s="15">
        <v>72.368191220409102</v>
      </c>
      <c r="EY39" s="16">
        <v>125949.59999999999</v>
      </c>
      <c r="EZ39" s="87" t="s">
        <v>175</v>
      </c>
      <c r="FA39" s="18">
        <v>1982</v>
      </c>
      <c r="FB39" s="16">
        <v>285959</v>
      </c>
      <c r="FC39" s="15">
        <v>67.745000000000005</v>
      </c>
      <c r="FD39" s="16">
        <v>1938044.2</v>
      </c>
      <c r="FE39" s="87" t="s">
        <v>8</v>
      </c>
      <c r="FF39" s="18">
        <v>1982</v>
      </c>
      <c r="FG39" s="16">
        <v>390544</v>
      </c>
      <c r="FH39" s="15">
        <v>82.9</v>
      </c>
      <c r="FI39" s="16">
        <v>3239011</v>
      </c>
      <c r="FJ39" s="87" t="s">
        <v>11</v>
      </c>
      <c r="FK39" s="18">
        <v>1982</v>
      </c>
      <c r="FL39" s="16"/>
      <c r="FM39" s="15"/>
      <c r="FN39" s="16"/>
      <c r="FO39" s="87" t="s">
        <v>10</v>
      </c>
      <c r="FP39" s="18">
        <v>1982</v>
      </c>
      <c r="FQ39" s="16"/>
      <c r="FR39" s="15"/>
      <c r="FS39" s="16"/>
      <c r="FT39" s="87"/>
      <c r="FY39" s="95" t="s">
        <v>166</v>
      </c>
      <c r="FZ39" s="343">
        <v>1982</v>
      </c>
      <c r="GA39" s="24">
        <v>1620184</v>
      </c>
      <c r="GB39" s="95" t="s">
        <v>169</v>
      </c>
      <c r="GC39" s="343">
        <v>1982</v>
      </c>
      <c r="GD39" s="24">
        <v>1106895</v>
      </c>
      <c r="GE39" s="95" t="s">
        <v>167</v>
      </c>
      <c r="GF39" s="343">
        <v>1982</v>
      </c>
      <c r="GG39" s="98">
        <v>2727079</v>
      </c>
      <c r="GH39" s="22" t="s">
        <v>171</v>
      </c>
      <c r="GI39" s="343">
        <v>1982</v>
      </c>
      <c r="GJ39" s="24">
        <v>2752959</v>
      </c>
    </row>
    <row r="40" spans="1:192" s="21" customFormat="1" ht="9">
      <c r="A40" s="78" t="s">
        <v>60</v>
      </c>
      <c r="B40" s="343">
        <v>1983</v>
      </c>
      <c r="C40" s="14">
        <v>269862</v>
      </c>
      <c r="D40" s="15">
        <v>57.1</v>
      </c>
      <c r="E40" s="16">
        <v>1541722</v>
      </c>
      <c r="F40" s="85" t="s">
        <v>0</v>
      </c>
      <c r="G40" s="343">
        <v>1983</v>
      </c>
      <c r="H40" s="16">
        <v>189274</v>
      </c>
      <c r="I40" s="15">
        <v>34</v>
      </c>
      <c r="J40" s="16">
        <v>643910</v>
      </c>
      <c r="K40" s="85" t="s">
        <v>63</v>
      </c>
      <c r="L40" s="343">
        <v>1983</v>
      </c>
      <c r="M40" s="16">
        <v>319459</v>
      </c>
      <c r="N40" s="15">
        <v>49.9</v>
      </c>
      <c r="O40" s="16">
        <v>1593781</v>
      </c>
      <c r="P40" s="85" t="s">
        <v>64</v>
      </c>
      <c r="Q40" s="343">
        <v>1983</v>
      </c>
      <c r="R40" s="16">
        <v>173494</v>
      </c>
      <c r="S40" s="15">
        <v>30.6</v>
      </c>
      <c r="T40" s="16">
        <v>530545</v>
      </c>
      <c r="U40" s="85" t="s">
        <v>2</v>
      </c>
      <c r="V40" s="343">
        <v>1983</v>
      </c>
      <c r="W40" s="16">
        <v>146020</v>
      </c>
      <c r="X40" s="15">
        <v>31.5</v>
      </c>
      <c r="Y40" s="16">
        <v>459963</v>
      </c>
      <c r="Z40" s="85" t="s">
        <v>189</v>
      </c>
      <c r="AA40" s="343">
        <v>1983</v>
      </c>
      <c r="AB40" s="16">
        <v>1151029</v>
      </c>
      <c r="AC40" s="15">
        <v>43.1</v>
      </c>
      <c r="AD40" s="16">
        <v>4955672</v>
      </c>
      <c r="AE40" s="85" t="s">
        <v>12</v>
      </c>
      <c r="AF40" s="13">
        <v>1983</v>
      </c>
      <c r="AG40" s="16">
        <v>150224</v>
      </c>
      <c r="AH40" s="15">
        <v>350.1</v>
      </c>
      <c r="AI40" s="16">
        <v>5259655</v>
      </c>
      <c r="AJ40" s="85" t="s">
        <v>5</v>
      </c>
      <c r="AK40" s="343">
        <v>1983</v>
      </c>
      <c r="AL40" s="16">
        <v>24589</v>
      </c>
      <c r="AM40" s="15">
        <v>26.8</v>
      </c>
      <c r="AN40" s="16">
        <v>65787</v>
      </c>
      <c r="AO40" s="85" t="s">
        <v>111</v>
      </c>
      <c r="AP40" s="343">
        <v>1983</v>
      </c>
      <c r="AQ40" s="16">
        <v>39021</v>
      </c>
      <c r="AR40" s="15">
        <v>52.9</v>
      </c>
      <c r="AS40" s="16">
        <v>206572</v>
      </c>
      <c r="AT40" s="85" t="s">
        <v>79</v>
      </c>
      <c r="AU40" s="343">
        <v>1983</v>
      </c>
      <c r="AV40" s="16">
        <v>137674</v>
      </c>
      <c r="AW40" s="15">
        <v>360</v>
      </c>
      <c r="AX40" s="16">
        <v>4956220</v>
      </c>
      <c r="AY40" s="85" t="s">
        <v>185</v>
      </c>
      <c r="AZ40" s="343">
        <v>1983</v>
      </c>
      <c r="BA40" s="16">
        <v>64745</v>
      </c>
      <c r="BB40" s="15">
        <v>265.60000000000002</v>
      </c>
      <c r="BC40" s="16">
        <v>1719562</v>
      </c>
      <c r="BD40" s="85" t="s">
        <v>112</v>
      </c>
      <c r="BE40" s="343">
        <v>1983</v>
      </c>
      <c r="BF40" s="16">
        <v>70665</v>
      </c>
      <c r="BG40" s="15">
        <v>265</v>
      </c>
      <c r="BH40" s="16">
        <v>1872908</v>
      </c>
      <c r="BI40" s="85" t="s">
        <v>164</v>
      </c>
      <c r="BJ40" s="343">
        <v>1983</v>
      </c>
      <c r="BK40" s="16">
        <v>1190050</v>
      </c>
      <c r="BL40" s="15">
        <v>43.4</v>
      </c>
      <c r="BM40" s="16">
        <v>5162244</v>
      </c>
      <c r="BN40" s="54"/>
      <c r="BO40" s="79"/>
      <c r="BP40" s="81"/>
      <c r="BQ40" s="82"/>
      <c r="BR40" s="81"/>
      <c r="BS40" s="85" t="s">
        <v>61</v>
      </c>
      <c r="BT40" s="343">
        <v>1983</v>
      </c>
      <c r="BU40" s="16">
        <v>19960</v>
      </c>
      <c r="BV40" s="15">
        <v>42.6</v>
      </c>
      <c r="BW40" s="16">
        <v>85030</v>
      </c>
      <c r="BX40" s="85" t="s">
        <v>162</v>
      </c>
      <c r="BY40" s="343">
        <v>1983</v>
      </c>
      <c r="BZ40" s="16">
        <v>289822</v>
      </c>
      <c r="CA40" s="15">
        <v>56.1</v>
      </c>
      <c r="CB40" s="16">
        <v>1626752</v>
      </c>
      <c r="CC40" s="85" t="s">
        <v>163</v>
      </c>
      <c r="CD40" s="343">
        <v>1983</v>
      </c>
      <c r="CE40" s="16">
        <v>492953</v>
      </c>
      <c r="CF40" s="15">
        <v>43.1</v>
      </c>
      <c r="CG40" s="16">
        <v>2124326</v>
      </c>
      <c r="CH40" s="85" t="s">
        <v>62</v>
      </c>
      <c r="CI40" s="343">
        <v>1983</v>
      </c>
      <c r="CJ40" s="16">
        <v>2132</v>
      </c>
      <c r="CK40" s="15">
        <v>37.6</v>
      </c>
      <c r="CL40" s="16">
        <v>8021</v>
      </c>
      <c r="CM40" s="85" t="s">
        <v>113</v>
      </c>
      <c r="CN40" s="343">
        <v>1983</v>
      </c>
      <c r="CO40" s="16">
        <v>30828</v>
      </c>
      <c r="CP40" s="15">
        <v>30.1</v>
      </c>
      <c r="CQ40" s="16">
        <v>92700</v>
      </c>
      <c r="CR40" s="85" t="s">
        <v>194</v>
      </c>
      <c r="CS40" s="343">
        <v>1983</v>
      </c>
      <c r="CT40" s="16">
        <v>32960</v>
      </c>
      <c r="CU40" s="15">
        <v>30.558555825242717</v>
      </c>
      <c r="CV40" s="16">
        <v>100721</v>
      </c>
      <c r="CW40" s="85" t="s">
        <v>114</v>
      </c>
      <c r="CX40" s="343">
        <v>1983</v>
      </c>
      <c r="CY40" s="16">
        <v>481228</v>
      </c>
      <c r="CZ40" s="15">
        <v>47.4</v>
      </c>
      <c r="DA40" s="16">
        <v>2278683</v>
      </c>
      <c r="DB40" s="85" t="s">
        <v>90</v>
      </c>
      <c r="DC40" s="343">
        <v>1983</v>
      </c>
      <c r="DD40" s="16">
        <v>669801</v>
      </c>
      <c r="DE40" s="15">
        <v>40</v>
      </c>
      <c r="DF40" s="16">
        <v>2676989</v>
      </c>
      <c r="DG40" s="85" t="s">
        <v>4</v>
      </c>
      <c r="DH40" s="343">
        <v>1983</v>
      </c>
      <c r="DI40" s="16">
        <v>1268</v>
      </c>
      <c r="DJ40" s="15">
        <v>32.5</v>
      </c>
      <c r="DK40" s="16">
        <v>4121</v>
      </c>
      <c r="DL40" s="85" t="s">
        <v>3</v>
      </c>
      <c r="DM40" s="343">
        <v>1983</v>
      </c>
      <c r="DN40" s="16"/>
      <c r="DO40" s="15"/>
      <c r="DP40" s="16"/>
      <c r="DQ40" s="85" t="s">
        <v>6</v>
      </c>
      <c r="DR40" s="343">
        <v>1983</v>
      </c>
      <c r="DS40" s="16">
        <v>1128</v>
      </c>
      <c r="DT40" s="15">
        <v>17</v>
      </c>
      <c r="DU40" s="16">
        <v>1913</v>
      </c>
      <c r="DV40" s="87" t="s">
        <v>198</v>
      </c>
      <c r="DW40" s="343">
        <v>1983</v>
      </c>
      <c r="DX40" s="16">
        <v>25717</v>
      </c>
      <c r="DY40" s="15">
        <v>26.3</v>
      </c>
      <c r="DZ40" s="16">
        <v>67700</v>
      </c>
      <c r="EA40" s="87" t="s">
        <v>72</v>
      </c>
      <c r="EB40" s="18">
        <v>1983</v>
      </c>
      <c r="EC40" s="16">
        <v>5920</v>
      </c>
      <c r="ED40" s="15">
        <v>259</v>
      </c>
      <c r="EE40" s="16">
        <v>153346</v>
      </c>
      <c r="EF40" s="87" t="s">
        <v>13</v>
      </c>
      <c r="EG40" s="18">
        <v>1983</v>
      </c>
      <c r="EH40" s="16">
        <v>16740</v>
      </c>
      <c r="EI40" s="15">
        <v>561.6</v>
      </c>
      <c r="EJ40" s="16">
        <v>940118</v>
      </c>
      <c r="EK40" s="87" t="s">
        <v>92</v>
      </c>
      <c r="EL40" s="18">
        <v>1983</v>
      </c>
      <c r="EM40" s="16">
        <v>1149</v>
      </c>
      <c r="EN40" s="15">
        <v>78.599999999999994</v>
      </c>
      <c r="EO40" s="16">
        <v>9036</v>
      </c>
      <c r="EP40" s="19" t="s">
        <v>78</v>
      </c>
      <c r="EQ40" s="18">
        <v>1983</v>
      </c>
      <c r="ER40" s="16">
        <v>145</v>
      </c>
      <c r="ES40" s="15">
        <v>82.1</v>
      </c>
      <c r="ET40" s="16">
        <v>1190</v>
      </c>
      <c r="EU40" s="87" t="s">
        <v>174</v>
      </c>
      <c r="EV40" s="18">
        <v>1983</v>
      </c>
      <c r="EW40" s="16">
        <v>11805</v>
      </c>
      <c r="EX40" s="15">
        <v>73.192164337145272</v>
      </c>
      <c r="EY40" s="16">
        <v>86403.349999999991</v>
      </c>
      <c r="EZ40" s="87" t="s">
        <v>175</v>
      </c>
      <c r="FA40" s="18">
        <v>1983</v>
      </c>
      <c r="FB40" s="16">
        <v>282564</v>
      </c>
      <c r="FC40" s="15">
        <v>67.66</v>
      </c>
      <c r="FD40" s="16">
        <v>1911807.25</v>
      </c>
      <c r="FE40" s="87" t="s">
        <v>8</v>
      </c>
      <c r="FF40" s="18">
        <v>1983</v>
      </c>
      <c r="FG40" s="16">
        <v>388243</v>
      </c>
      <c r="FH40" s="15">
        <v>84.2</v>
      </c>
      <c r="FI40" s="16">
        <v>3268347</v>
      </c>
      <c r="FJ40" s="87" t="s">
        <v>11</v>
      </c>
      <c r="FK40" s="18">
        <v>1983</v>
      </c>
      <c r="FL40" s="16"/>
      <c r="FM40" s="15"/>
      <c r="FN40" s="16"/>
      <c r="FO40" s="87" t="s">
        <v>10</v>
      </c>
      <c r="FP40" s="18">
        <v>1983</v>
      </c>
      <c r="FQ40" s="16"/>
      <c r="FR40" s="15"/>
      <c r="FS40" s="16"/>
      <c r="FT40" s="87"/>
      <c r="FY40" s="95" t="s">
        <v>166</v>
      </c>
      <c r="FZ40" s="343">
        <v>1983</v>
      </c>
      <c r="GA40" s="24">
        <v>1622823</v>
      </c>
      <c r="GB40" s="95" t="s">
        <v>169</v>
      </c>
      <c r="GC40" s="343">
        <v>1983</v>
      </c>
      <c r="GD40" s="24">
        <v>1095354</v>
      </c>
      <c r="GE40" s="95" t="s">
        <v>167</v>
      </c>
      <c r="GF40" s="343">
        <v>1983</v>
      </c>
      <c r="GG40" s="98">
        <v>2718177</v>
      </c>
      <c r="GH40" s="22" t="s">
        <v>171</v>
      </c>
      <c r="GI40" s="343">
        <v>1983</v>
      </c>
      <c r="GJ40" s="24">
        <v>2744060</v>
      </c>
    </row>
    <row r="41" spans="1:192" s="21" customFormat="1" ht="9">
      <c r="A41" s="78" t="s">
        <v>60</v>
      </c>
      <c r="B41" s="343">
        <v>1984</v>
      </c>
      <c r="C41" s="14">
        <v>266879</v>
      </c>
      <c r="D41" s="15">
        <v>60.7</v>
      </c>
      <c r="E41" s="16">
        <v>1618888</v>
      </c>
      <c r="F41" s="85" t="s">
        <v>0</v>
      </c>
      <c r="G41" s="343">
        <v>1984</v>
      </c>
      <c r="H41" s="16">
        <v>183284</v>
      </c>
      <c r="I41" s="15">
        <v>42.2</v>
      </c>
      <c r="J41" s="16">
        <v>772542</v>
      </c>
      <c r="K41" s="85" t="s">
        <v>63</v>
      </c>
      <c r="L41" s="343">
        <v>1984</v>
      </c>
      <c r="M41" s="16">
        <v>344913</v>
      </c>
      <c r="N41" s="15">
        <v>52.5</v>
      </c>
      <c r="O41" s="16">
        <v>1810793</v>
      </c>
      <c r="P41" s="85" t="s">
        <v>64</v>
      </c>
      <c r="Q41" s="343">
        <v>1984</v>
      </c>
      <c r="R41" s="16">
        <v>137935</v>
      </c>
      <c r="S41" s="15">
        <v>37.4</v>
      </c>
      <c r="T41" s="16">
        <v>515601</v>
      </c>
      <c r="U41" s="85" t="s">
        <v>2</v>
      </c>
      <c r="V41" s="343">
        <v>1984</v>
      </c>
      <c r="W41" s="16">
        <v>122878</v>
      </c>
      <c r="X41" s="15">
        <v>47.1</v>
      </c>
      <c r="Y41" s="16">
        <v>579001</v>
      </c>
      <c r="Z41" s="85" t="s">
        <v>189</v>
      </c>
      <c r="AA41" s="343">
        <v>1984</v>
      </c>
      <c r="AB41" s="16">
        <v>1100011</v>
      </c>
      <c r="AC41" s="15">
        <v>49.9</v>
      </c>
      <c r="AD41" s="16">
        <v>5489847</v>
      </c>
      <c r="AE41" s="85" t="s">
        <v>12</v>
      </c>
      <c r="AF41" s="13">
        <v>1984</v>
      </c>
      <c r="AG41" s="16">
        <v>152661</v>
      </c>
      <c r="AH41" s="15">
        <v>441.2</v>
      </c>
      <c r="AI41" s="16">
        <v>6735986</v>
      </c>
      <c r="AJ41" s="85" t="s">
        <v>5</v>
      </c>
      <c r="AK41" s="343">
        <v>1984</v>
      </c>
      <c r="AL41" s="16">
        <v>29375</v>
      </c>
      <c r="AM41" s="15">
        <v>25.7</v>
      </c>
      <c r="AN41" s="16">
        <v>75384</v>
      </c>
      <c r="AO41" s="85" t="s">
        <v>111</v>
      </c>
      <c r="AP41" s="343">
        <v>1984</v>
      </c>
      <c r="AQ41" s="16">
        <v>42651</v>
      </c>
      <c r="AR41" s="15">
        <v>52.9</v>
      </c>
      <c r="AS41" s="16">
        <v>225475</v>
      </c>
      <c r="AT41" s="85" t="s">
        <v>79</v>
      </c>
      <c r="AU41" s="343">
        <v>1984</v>
      </c>
      <c r="AV41" s="16">
        <v>168389</v>
      </c>
      <c r="AW41" s="15">
        <v>392.1</v>
      </c>
      <c r="AX41" s="16">
        <v>6602222</v>
      </c>
      <c r="AY41" s="85" t="s">
        <v>185</v>
      </c>
      <c r="AZ41" s="343">
        <v>1984</v>
      </c>
      <c r="BA41" s="16">
        <v>64269</v>
      </c>
      <c r="BB41" s="15">
        <v>366.3</v>
      </c>
      <c r="BC41" s="16">
        <v>2354109</v>
      </c>
      <c r="BD41" s="85" t="s">
        <v>112</v>
      </c>
      <c r="BE41" s="343">
        <v>1984</v>
      </c>
      <c r="BF41" s="16">
        <v>71136</v>
      </c>
      <c r="BG41" s="15">
        <v>360.3</v>
      </c>
      <c r="BH41" s="16">
        <v>2562831</v>
      </c>
      <c r="BI41" s="85" t="s">
        <v>164</v>
      </c>
      <c r="BJ41" s="343">
        <v>1984</v>
      </c>
      <c r="BK41" s="16">
        <v>1142662</v>
      </c>
      <c r="BL41" s="15">
        <v>50</v>
      </c>
      <c r="BM41" s="16">
        <v>5715322</v>
      </c>
      <c r="BN41" s="54"/>
      <c r="BO41" s="79"/>
      <c r="BP41" s="81"/>
      <c r="BQ41" s="82"/>
      <c r="BR41" s="81"/>
      <c r="BS41" s="85" t="s">
        <v>61</v>
      </c>
      <c r="BT41" s="343">
        <v>1984</v>
      </c>
      <c r="BU41" s="16">
        <v>15803</v>
      </c>
      <c r="BV41" s="15">
        <v>50.8</v>
      </c>
      <c r="BW41" s="16">
        <v>80200</v>
      </c>
      <c r="BX41" s="85" t="s">
        <v>162</v>
      </c>
      <c r="BY41" s="343">
        <v>1984</v>
      </c>
      <c r="BZ41" s="16">
        <v>282682</v>
      </c>
      <c r="CA41" s="15">
        <v>60.1</v>
      </c>
      <c r="CB41" s="16">
        <v>1699088</v>
      </c>
      <c r="CC41" s="85" t="s">
        <v>163</v>
      </c>
      <c r="CD41" s="343">
        <v>1984</v>
      </c>
      <c r="CE41" s="16">
        <v>482848</v>
      </c>
      <c r="CF41" s="15">
        <v>48.2</v>
      </c>
      <c r="CG41" s="16">
        <v>2326394</v>
      </c>
      <c r="CH41" s="85" t="s">
        <v>62</v>
      </c>
      <c r="CI41" s="343">
        <v>1984</v>
      </c>
      <c r="CJ41" s="16">
        <v>1623</v>
      </c>
      <c r="CK41" s="15">
        <v>42.1</v>
      </c>
      <c r="CL41" s="16">
        <v>6839</v>
      </c>
      <c r="CM41" s="85" t="s">
        <v>113</v>
      </c>
      <c r="CN41" s="343">
        <v>1984</v>
      </c>
      <c r="CO41" s="16">
        <v>26696</v>
      </c>
      <c r="CP41" s="15">
        <v>39.700000000000003</v>
      </c>
      <c r="CQ41" s="16">
        <v>105983</v>
      </c>
      <c r="CR41" s="85" t="s">
        <v>194</v>
      </c>
      <c r="CS41" s="343">
        <v>1984</v>
      </c>
      <c r="CT41" s="16">
        <v>28319</v>
      </c>
      <c r="CU41" s="15">
        <v>39.839683604647057</v>
      </c>
      <c r="CV41" s="16">
        <v>112822</v>
      </c>
      <c r="CW41" s="85" t="s">
        <v>114</v>
      </c>
      <c r="CX41" s="343">
        <v>1984</v>
      </c>
      <c r="CY41" s="16">
        <v>467589</v>
      </c>
      <c r="CZ41" s="15">
        <v>53</v>
      </c>
      <c r="DA41" s="16">
        <v>2478469</v>
      </c>
      <c r="DB41" s="85" t="s">
        <v>90</v>
      </c>
      <c r="DC41" s="343">
        <v>1984</v>
      </c>
      <c r="DD41" s="16">
        <v>632422</v>
      </c>
      <c r="DE41" s="15">
        <v>47.6</v>
      </c>
      <c r="DF41" s="16">
        <v>3011378</v>
      </c>
      <c r="DG41" s="85" t="s">
        <v>4</v>
      </c>
      <c r="DH41" s="343">
        <v>1984</v>
      </c>
      <c r="DI41" s="16">
        <v>1811</v>
      </c>
      <c r="DJ41" s="15">
        <v>37.9</v>
      </c>
      <c r="DK41" s="16">
        <v>6869</v>
      </c>
      <c r="DL41" s="85" t="s">
        <v>3</v>
      </c>
      <c r="DM41" s="343">
        <v>1984</v>
      </c>
      <c r="DN41" s="16"/>
      <c r="DO41" s="15"/>
      <c r="DP41" s="16"/>
      <c r="DQ41" s="85" t="s">
        <v>6</v>
      </c>
      <c r="DR41" s="343">
        <v>1984</v>
      </c>
      <c r="DS41" s="16">
        <v>1156</v>
      </c>
      <c r="DT41" s="15">
        <v>20.8</v>
      </c>
      <c r="DU41" s="16">
        <v>2403</v>
      </c>
      <c r="DV41" s="87" t="s">
        <v>198</v>
      </c>
      <c r="DW41" s="343">
        <v>1984</v>
      </c>
      <c r="DX41" s="16">
        <v>30531</v>
      </c>
      <c r="DY41" s="15">
        <v>25.5</v>
      </c>
      <c r="DZ41" s="16">
        <v>77787</v>
      </c>
      <c r="EA41" s="87" t="s">
        <v>72</v>
      </c>
      <c r="EB41" s="18">
        <v>1984</v>
      </c>
      <c r="EC41" s="16">
        <v>6867</v>
      </c>
      <c r="ED41" s="15">
        <v>304</v>
      </c>
      <c r="EE41" s="16">
        <v>208722</v>
      </c>
      <c r="EF41" s="87" t="s">
        <v>13</v>
      </c>
      <c r="EG41" s="18">
        <v>1984</v>
      </c>
      <c r="EH41" s="16">
        <v>14118</v>
      </c>
      <c r="EI41" s="15">
        <v>773.4</v>
      </c>
      <c r="EJ41" s="16">
        <v>1091858</v>
      </c>
      <c r="EK41" s="87" t="s">
        <v>92</v>
      </c>
      <c r="EL41" s="18">
        <v>1984</v>
      </c>
      <c r="EM41" s="16">
        <v>1174</v>
      </c>
      <c r="EN41" s="15">
        <v>80.3</v>
      </c>
      <c r="EO41" s="16">
        <v>9429</v>
      </c>
      <c r="EP41" s="19" t="s">
        <v>78</v>
      </c>
      <c r="EQ41" s="18">
        <v>1984</v>
      </c>
      <c r="ER41" s="16">
        <v>70</v>
      </c>
      <c r="ES41" s="15">
        <v>79.5</v>
      </c>
      <c r="ET41" s="16">
        <v>557</v>
      </c>
      <c r="EU41" s="87" t="s">
        <v>174</v>
      </c>
      <c r="EV41" s="18">
        <v>1984</v>
      </c>
      <c r="EW41" s="16">
        <v>22114</v>
      </c>
      <c r="EX41" s="15">
        <v>87.978882156100212</v>
      </c>
      <c r="EY41" s="16">
        <v>194556.5</v>
      </c>
      <c r="EZ41" s="87" t="s">
        <v>175</v>
      </c>
      <c r="FA41" s="18">
        <v>1984</v>
      </c>
      <c r="FB41" s="16">
        <v>280972</v>
      </c>
      <c r="FC41" s="15">
        <v>75.054999999999993</v>
      </c>
      <c r="FD41" s="16">
        <v>2109890.4</v>
      </c>
      <c r="FE41" s="87" t="s">
        <v>8</v>
      </c>
      <c r="FF41" s="18">
        <v>1984</v>
      </c>
      <c r="FG41" s="16">
        <v>387966</v>
      </c>
      <c r="FH41" s="15">
        <v>92</v>
      </c>
      <c r="FI41" s="16">
        <v>3568513</v>
      </c>
      <c r="FJ41" s="87" t="s">
        <v>11</v>
      </c>
      <c r="FK41" s="18">
        <v>1984</v>
      </c>
      <c r="FL41" s="16"/>
      <c r="FM41" s="15"/>
      <c r="FN41" s="16"/>
      <c r="FO41" s="87" t="s">
        <v>10</v>
      </c>
      <c r="FP41" s="18">
        <v>1984</v>
      </c>
      <c r="FQ41" s="16"/>
      <c r="FR41" s="15"/>
      <c r="FS41" s="16"/>
      <c r="FT41" s="87"/>
      <c r="FY41" s="95" t="s">
        <v>166</v>
      </c>
      <c r="FZ41" s="343">
        <v>1984</v>
      </c>
      <c r="GA41" s="24">
        <v>1624214</v>
      </c>
      <c r="GB41" s="95" t="s">
        <v>169</v>
      </c>
      <c r="GC41" s="343">
        <v>1984</v>
      </c>
      <c r="GD41" s="24">
        <v>1090350</v>
      </c>
      <c r="GE41" s="95" t="s">
        <v>167</v>
      </c>
      <c r="GF41" s="343">
        <v>1984</v>
      </c>
      <c r="GG41" s="98">
        <v>2714564</v>
      </c>
      <c r="GH41" s="22" t="s">
        <v>171</v>
      </c>
      <c r="GI41" s="343">
        <v>1984</v>
      </c>
      <c r="GJ41" s="24">
        <v>2739744</v>
      </c>
    </row>
    <row r="42" spans="1:192" s="21" customFormat="1" ht="9">
      <c r="A42" s="78" t="s">
        <v>60</v>
      </c>
      <c r="B42" s="343">
        <v>1985</v>
      </c>
      <c r="C42" s="14">
        <v>265143</v>
      </c>
      <c r="D42" s="15">
        <v>58.2</v>
      </c>
      <c r="E42" s="16">
        <v>1543928</v>
      </c>
      <c r="F42" s="85" t="s">
        <v>0</v>
      </c>
      <c r="G42" s="343">
        <v>1985</v>
      </c>
      <c r="H42" s="16">
        <v>177568</v>
      </c>
      <c r="I42" s="15">
        <v>41.8</v>
      </c>
      <c r="J42" s="16">
        <v>742412</v>
      </c>
      <c r="K42" s="85" t="s">
        <v>63</v>
      </c>
      <c r="L42" s="343">
        <v>1985</v>
      </c>
      <c r="M42" s="16">
        <v>280897</v>
      </c>
      <c r="N42" s="15">
        <v>50.9</v>
      </c>
      <c r="O42" s="16">
        <v>1428642</v>
      </c>
      <c r="P42" s="85" t="s">
        <v>64</v>
      </c>
      <c r="Q42" s="343">
        <v>1985</v>
      </c>
      <c r="R42" s="16">
        <v>173840</v>
      </c>
      <c r="S42" s="15">
        <v>44.6</v>
      </c>
      <c r="T42" s="16">
        <v>775326</v>
      </c>
      <c r="U42" s="85" t="s">
        <v>2</v>
      </c>
      <c r="V42" s="343">
        <v>1985</v>
      </c>
      <c r="W42" s="16">
        <v>135895</v>
      </c>
      <c r="X42" s="15">
        <v>49.9</v>
      </c>
      <c r="Y42" s="16">
        <v>677844</v>
      </c>
      <c r="Z42" s="85" t="s">
        <v>189</v>
      </c>
      <c r="AA42" s="343">
        <v>1985</v>
      </c>
      <c r="AB42" s="16">
        <v>1076011</v>
      </c>
      <c r="AC42" s="15">
        <v>49.9</v>
      </c>
      <c r="AD42" s="16">
        <v>5364686</v>
      </c>
      <c r="AE42" s="85" t="s">
        <v>12</v>
      </c>
      <c r="AF42" s="13">
        <v>1985</v>
      </c>
      <c r="AG42" s="16">
        <v>152167</v>
      </c>
      <c r="AH42" s="15">
        <v>475.6</v>
      </c>
      <c r="AI42" s="16">
        <v>7237678</v>
      </c>
      <c r="AJ42" s="85" t="s">
        <v>5</v>
      </c>
      <c r="AK42" s="343">
        <v>1985</v>
      </c>
      <c r="AL42" s="16">
        <v>32894</v>
      </c>
      <c r="AM42" s="15">
        <v>28.7</v>
      </c>
      <c r="AN42" s="16">
        <v>94309</v>
      </c>
      <c r="AO42" s="85" t="s">
        <v>111</v>
      </c>
      <c r="AP42" s="343">
        <v>1985</v>
      </c>
      <c r="AQ42" s="16">
        <v>41516</v>
      </c>
      <c r="AR42" s="15">
        <v>63.9</v>
      </c>
      <c r="AS42" s="16">
        <v>265102</v>
      </c>
      <c r="AT42" s="85" t="s">
        <v>79</v>
      </c>
      <c r="AU42" s="343">
        <v>1985</v>
      </c>
      <c r="AV42" s="16">
        <v>191518</v>
      </c>
      <c r="AW42" s="15">
        <v>442.3</v>
      </c>
      <c r="AX42" s="16">
        <v>8471134</v>
      </c>
      <c r="AY42" s="85" t="s">
        <v>185</v>
      </c>
      <c r="AZ42" s="343">
        <v>1985</v>
      </c>
      <c r="BA42" s="16">
        <v>70908</v>
      </c>
      <c r="BB42" s="15">
        <v>406.4</v>
      </c>
      <c r="BC42" s="16">
        <v>2881985</v>
      </c>
      <c r="BD42" s="85" t="s">
        <v>112</v>
      </c>
      <c r="BE42" s="343">
        <v>1985</v>
      </c>
      <c r="BF42" s="16">
        <v>78076</v>
      </c>
      <c r="BG42" s="15">
        <v>397.5</v>
      </c>
      <c r="BH42" s="16">
        <v>3103225</v>
      </c>
      <c r="BI42" s="85" t="s">
        <v>164</v>
      </c>
      <c r="BJ42" s="343">
        <v>1985</v>
      </c>
      <c r="BK42" s="16">
        <v>1117527</v>
      </c>
      <c r="BL42" s="15">
        <v>50.4</v>
      </c>
      <c r="BM42" s="16">
        <v>5629788</v>
      </c>
      <c r="BN42" s="54"/>
      <c r="BO42" s="79"/>
      <c r="BP42" s="81"/>
      <c r="BQ42" s="82"/>
      <c r="BR42" s="81"/>
      <c r="BS42" s="85" t="s">
        <v>61</v>
      </c>
      <c r="BT42" s="343">
        <v>1985</v>
      </c>
      <c r="BU42" s="16">
        <v>14848</v>
      </c>
      <c r="BV42" s="15">
        <v>50.3</v>
      </c>
      <c r="BW42" s="16">
        <v>74685</v>
      </c>
      <c r="BX42" s="85" t="s">
        <v>162</v>
      </c>
      <c r="BY42" s="343">
        <v>1985</v>
      </c>
      <c r="BZ42" s="16">
        <v>279991</v>
      </c>
      <c r="CA42" s="15">
        <v>57.8</v>
      </c>
      <c r="CB42" s="16">
        <v>1618613</v>
      </c>
      <c r="CC42" s="85" t="s">
        <v>163</v>
      </c>
      <c r="CD42" s="343">
        <v>1985</v>
      </c>
      <c r="CE42" s="16">
        <v>454737</v>
      </c>
      <c r="CF42" s="15">
        <v>48.5</v>
      </c>
      <c r="CG42" s="16">
        <v>2203968</v>
      </c>
      <c r="CH42" s="85" t="s">
        <v>62</v>
      </c>
      <c r="CI42" s="343">
        <v>1985</v>
      </c>
      <c r="CJ42" s="16">
        <v>2020</v>
      </c>
      <c r="CK42" s="15">
        <v>42</v>
      </c>
      <c r="CL42" s="16">
        <v>8484</v>
      </c>
      <c r="CM42" s="85" t="s">
        <v>113</v>
      </c>
      <c r="CN42" s="343">
        <v>1985</v>
      </c>
      <c r="CO42" s="16">
        <v>25800</v>
      </c>
      <c r="CP42" s="15">
        <v>43.9</v>
      </c>
      <c r="CQ42" s="16">
        <v>113365</v>
      </c>
      <c r="CR42" s="85" t="s">
        <v>194</v>
      </c>
      <c r="CS42" s="343">
        <v>1985</v>
      </c>
      <c r="CT42" s="16">
        <v>27820</v>
      </c>
      <c r="CU42" s="15">
        <v>43.799065420560751</v>
      </c>
      <c r="CV42" s="16">
        <v>121849</v>
      </c>
      <c r="CW42" s="85" t="s">
        <v>114</v>
      </c>
      <c r="CX42" s="343">
        <v>1985</v>
      </c>
      <c r="CY42" s="16">
        <v>459579</v>
      </c>
      <c r="CZ42" s="15">
        <v>51.6</v>
      </c>
      <c r="DA42" s="16">
        <v>2369509</v>
      </c>
      <c r="DB42" s="85" t="s">
        <v>90</v>
      </c>
      <c r="DC42" s="343">
        <v>1985</v>
      </c>
      <c r="DD42" s="16">
        <v>616432</v>
      </c>
      <c r="DE42" s="15">
        <v>48.6</v>
      </c>
      <c r="DF42" s="16">
        <v>2995177</v>
      </c>
      <c r="DG42" s="85" t="s">
        <v>4</v>
      </c>
      <c r="DH42" s="343">
        <v>1985</v>
      </c>
      <c r="DI42" s="16">
        <v>3483</v>
      </c>
      <c r="DJ42" s="15">
        <v>38.700000000000003</v>
      </c>
      <c r="DK42" s="16">
        <v>13485</v>
      </c>
      <c r="DL42" s="85" t="s">
        <v>3</v>
      </c>
      <c r="DM42" s="343">
        <v>1985</v>
      </c>
      <c r="DN42" s="16"/>
      <c r="DO42" s="15"/>
      <c r="DP42" s="16"/>
      <c r="DQ42" s="85" t="s">
        <v>6</v>
      </c>
      <c r="DR42" s="343">
        <v>1985</v>
      </c>
      <c r="DS42" s="16">
        <v>1081</v>
      </c>
      <c r="DT42" s="15">
        <v>20.5</v>
      </c>
      <c r="DU42" s="16">
        <v>2212</v>
      </c>
      <c r="DV42" s="87" t="s">
        <v>198</v>
      </c>
      <c r="DW42" s="343">
        <v>1985</v>
      </c>
      <c r="DX42" s="16">
        <v>33975</v>
      </c>
      <c r="DY42" s="15">
        <v>28.4</v>
      </c>
      <c r="DZ42" s="16">
        <v>96521</v>
      </c>
      <c r="EA42" s="87" t="s">
        <v>72</v>
      </c>
      <c r="EB42" s="18">
        <v>1985</v>
      </c>
      <c r="EC42" s="16">
        <v>7168</v>
      </c>
      <c r="ED42" s="15">
        <v>308.7</v>
      </c>
      <c r="EE42" s="16">
        <v>221240</v>
      </c>
      <c r="EF42" s="87" t="s">
        <v>13</v>
      </c>
      <c r="EG42" s="18">
        <v>1985</v>
      </c>
      <c r="EH42" s="16">
        <v>13489</v>
      </c>
      <c r="EI42" s="15">
        <v>850.7</v>
      </c>
      <c r="EJ42" s="16">
        <v>1147509</v>
      </c>
      <c r="EK42" s="87" t="s">
        <v>92</v>
      </c>
      <c r="EL42" s="18">
        <v>1985</v>
      </c>
      <c r="EM42" s="16">
        <v>944</v>
      </c>
      <c r="EN42" s="15">
        <v>83.9</v>
      </c>
      <c r="EO42" s="16">
        <v>7918</v>
      </c>
      <c r="EP42" s="19" t="s">
        <v>78</v>
      </c>
      <c r="EQ42" s="18">
        <v>1985</v>
      </c>
      <c r="ER42" s="16">
        <v>87</v>
      </c>
      <c r="ES42" s="15">
        <v>76.8</v>
      </c>
      <c r="ET42" s="16">
        <v>668</v>
      </c>
      <c r="EU42" s="87" t="s">
        <v>174</v>
      </c>
      <c r="EV42" s="18">
        <v>1985</v>
      </c>
      <c r="EW42" s="16">
        <v>15622</v>
      </c>
      <c r="EX42" s="15">
        <v>88.326110613237745</v>
      </c>
      <c r="EY42" s="16">
        <v>137983.04999999999</v>
      </c>
      <c r="EZ42" s="87" t="s">
        <v>175</v>
      </c>
      <c r="FA42" s="18">
        <v>1985</v>
      </c>
      <c r="FB42" s="16">
        <v>278289</v>
      </c>
      <c r="FC42" s="15">
        <v>76.75500000000001</v>
      </c>
      <c r="FD42" s="16">
        <v>2136146.0499999998</v>
      </c>
      <c r="FE42" s="87" t="s">
        <v>8</v>
      </c>
      <c r="FF42" s="18">
        <v>1985</v>
      </c>
      <c r="FG42" s="16">
        <v>385565</v>
      </c>
      <c r="FH42" s="15">
        <v>93.3</v>
      </c>
      <c r="FI42" s="16">
        <v>3598990</v>
      </c>
      <c r="FJ42" s="87" t="s">
        <v>11</v>
      </c>
      <c r="FK42" s="18">
        <v>1985</v>
      </c>
      <c r="FL42" s="16"/>
      <c r="FM42" s="15"/>
      <c r="FN42" s="16"/>
      <c r="FO42" s="87" t="s">
        <v>10</v>
      </c>
      <c r="FP42" s="18">
        <v>1985</v>
      </c>
      <c r="FQ42" s="16"/>
      <c r="FR42" s="15"/>
      <c r="FS42" s="16"/>
      <c r="FT42" s="87"/>
      <c r="FY42" s="95" t="s">
        <v>166</v>
      </c>
      <c r="FZ42" s="343">
        <v>1985</v>
      </c>
      <c r="GA42" s="24">
        <v>1630233</v>
      </c>
      <c r="GB42" s="95" t="s">
        <v>169</v>
      </c>
      <c r="GC42" s="343">
        <v>1985</v>
      </c>
      <c r="GD42" s="24">
        <v>1080778</v>
      </c>
      <c r="GE42" s="95" t="s">
        <v>167</v>
      </c>
      <c r="GF42" s="343">
        <v>1985</v>
      </c>
      <c r="GG42" s="98">
        <v>2711011</v>
      </c>
      <c r="GH42" s="22" t="s">
        <v>171</v>
      </c>
      <c r="GI42" s="343">
        <v>1985</v>
      </c>
      <c r="GJ42" s="24">
        <v>2735989</v>
      </c>
    </row>
    <row r="43" spans="1:192" s="21" customFormat="1" ht="9">
      <c r="A43" s="78" t="s">
        <v>60</v>
      </c>
      <c r="B43" s="343">
        <v>1986</v>
      </c>
      <c r="C43" s="14">
        <v>275793</v>
      </c>
      <c r="D43" s="15">
        <v>74.099999999999994</v>
      </c>
      <c r="E43" s="16">
        <v>2044454</v>
      </c>
      <c r="F43" s="85" t="s">
        <v>0</v>
      </c>
      <c r="G43" s="343">
        <v>1986</v>
      </c>
      <c r="H43" s="16">
        <v>176229</v>
      </c>
      <c r="I43" s="15">
        <v>42.4</v>
      </c>
      <c r="J43" s="16">
        <v>747387</v>
      </c>
      <c r="K43" s="85" t="s">
        <v>63</v>
      </c>
      <c r="L43" s="343">
        <v>1986</v>
      </c>
      <c r="M43" s="16">
        <v>302440</v>
      </c>
      <c r="N43" s="15">
        <v>52.9</v>
      </c>
      <c r="O43" s="16">
        <v>1600815</v>
      </c>
      <c r="P43" s="85" t="s">
        <v>64</v>
      </c>
      <c r="Q43" s="343">
        <v>1986</v>
      </c>
      <c r="R43" s="16">
        <v>151173</v>
      </c>
      <c r="S43" s="15">
        <v>45.6</v>
      </c>
      <c r="T43" s="16">
        <v>689047</v>
      </c>
      <c r="U43" s="85" t="s">
        <v>2</v>
      </c>
      <c r="V43" s="343">
        <v>1986</v>
      </c>
      <c r="W43" s="16">
        <v>110424</v>
      </c>
      <c r="X43" s="15">
        <v>47</v>
      </c>
      <c r="Y43" s="16">
        <v>518551</v>
      </c>
      <c r="Z43" s="85" t="s">
        <v>189</v>
      </c>
      <c r="AA43" s="343">
        <v>1986</v>
      </c>
      <c r="AB43" s="16">
        <v>1055023</v>
      </c>
      <c r="AC43" s="15">
        <v>54.8</v>
      </c>
      <c r="AD43" s="16">
        <v>5785450</v>
      </c>
      <c r="AE43" s="85" t="s">
        <v>12</v>
      </c>
      <c r="AF43" s="13">
        <v>1986</v>
      </c>
      <c r="AG43" s="16">
        <v>145801</v>
      </c>
      <c r="AH43" s="15">
        <v>476.7</v>
      </c>
      <c r="AI43" s="16">
        <v>6949656</v>
      </c>
      <c r="AJ43" s="85" t="s">
        <v>5</v>
      </c>
      <c r="AK43" s="343">
        <v>1986</v>
      </c>
      <c r="AL43" s="16">
        <v>34685</v>
      </c>
      <c r="AM43" s="15">
        <v>31.3</v>
      </c>
      <c r="AN43" s="16">
        <v>108717</v>
      </c>
      <c r="AO43" s="85" t="s">
        <v>111</v>
      </c>
      <c r="AP43" s="343">
        <v>1986</v>
      </c>
      <c r="AQ43" s="16">
        <v>43388</v>
      </c>
      <c r="AR43" s="15">
        <v>63.2</v>
      </c>
      <c r="AS43" s="16">
        <v>274086</v>
      </c>
      <c r="AT43" s="85" t="s">
        <v>79</v>
      </c>
      <c r="AU43" s="343">
        <v>1986</v>
      </c>
      <c r="AV43" s="16">
        <v>202739</v>
      </c>
      <c r="AW43" s="15">
        <v>442.6</v>
      </c>
      <c r="AX43" s="16">
        <v>8973466</v>
      </c>
      <c r="AY43" s="85" t="s">
        <v>185</v>
      </c>
      <c r="AZ43" s="343">
        <v>1986</v>
      </c>
      <c r="BA43" s="16">
        <v>73412</v>
      </c>
      <c r="BB43" s="15">
        <v>386.2</v>
      </c>
      <c r="BC43" s="16">
        <v>2834878</v>
      </c>
      <c r="BD43" s="85" t="s">
        <v>112</v>
      </c>
      <c r="BE43" s="343">
        <v>1986</v>
      </c>
      <c r="BF43" s="16">
        <v>79011</v>
      </c>
      <c r="BG43" s="15">
        <v>381.1</v>
      </c>
      <c r="BH43" s="16">
        <v>3010832</v>
      </c>
      <c r="BI43" s="85" t="s">
        <v>164</v>
      </c>
      <c r="BJ43" s="343">
        <v>1986</v>
      </c>
      <c r="BK43" s="16">
        <v>1098411</v>
      </c>
      <c r="BL43" s="15">
        <v>55.2</v>
      </c>
      <c r="BM43" s="16">
        <v>6059536</v>
      </c>
      <c r="BN43" s="54"/>
      <c r="BO43" s="79"/>
      <c r="BP43" s="81"/>
      <c r="BQ43" s="82"/>
      <c r="BR43" s="81"/>
      <c r="BS43" s="85" t="s">
        <v>61</v>
      </c>
      <c r="BT43" s="343">
        <v>1986</v>
      </c>
      <c r="BU43" s="16">
        <v>13750</v>
      </c>
      <c r="BV43" s="15">
        <v>54.2</v>
      </c>
      <c r="BW43" s="16">
        <v>74498</v>
      </c>
      <c r="BX43" s="85" t="s">
        <v>162</v>
      </c>
      <c r="BY43" s="343">
        <v>1986</v>
      </c>
      <c r="BZ43" s="16">
        <v>289543</v>
      </c>
      <c r="CA43" s="15">
        <v>73.2</v>
      </c>
      <c r="CB43" s="16">
        <v>2118952</v>
      </c>
      <c r="CC43" s="85" t="s">
        <v>163</v>
      </c>
      <c r="CD43" s="343">
        <v>1986</v>
      </c>
      <c r="CE43" s="16">
        <v>453613</v>
      </c>
      <c r="CF43" s="15">
        <v>50.5</v>
      </c>
      <c r="CG43" s="16">
        <v>2289862</v>
      </c>
      <c r="CH43" s="85" t="s">
        <v>62</v>
      </c>
      <c r="CI43" s="343">
        <v>1986</v>
      </c>
      <c r="CJ43" s="16">
        <v>1878</v>
      </c>
      <c r="CK43" s="15">
        <v>46.9</v>
      </c>
      <c r="CL43" s="16">
        <v>8813</v>
      </c>
      <c r="CM43" s="85" t="s">
        <v>113</v>
      </c>
      <c r="CN43" s="343">
        <v>1986</v>
      </c>
      <c r="CO43" s="16">
        <v>23336</v>
      </c>
      <c r="CP43" s="15">
        <v>43.7</v>
      </c>
      <c r="CQ43" s="16">
        <v>101885</v>
      </c>
      <c r="CR43" s="85" t="s">
        <v>194</v>
      </c>
      <c r="CS43" s="343">
        <v>1986</v>
      </c>
      <c r="CT43" s="16">
        <v>25214</v>
      </c>
      <c r="CU43" s="15">
        <v>43.903387007218207</v>
      </c>
      <c r="CV43" s="16">
        <v>110698</v>
      </c>
      <c r="CW43" s="85" t="s">
        <v>114</v>
      </c>
      <c r="CX43" s="343">
        <v>1986</v>
      </c>
      <c r="CY43" s="16">
        <v>467650</v>
      </c>
      <c r="CZ43" s="15">
        <v>61.5</v>
      </c>
      <c r="DA43" s="16">
        <v>2875152</v>
      </c>
      <c r="DB43" s="85" t="s">
        <v>90</v>
      </c>
      <c r="DC43" s="343">
        <v>1986</v>
      </c>
      <c r="DD43" s="16">
        <v>587373</v>
      </c>
      <c r="DE43" s="15">
        <v>49.6</v>
      </c>
      <c r="DF43" s="16">
        <v>2910298</v>
      </c>
      <c r="DG43" s="85" t="s">
        <v>4</v>
      </c>
      <c r="DH43" s="343">
        <v>1986</v>
      </c>
      <c r="DI43" s="16">
        <v>7651</v>
      </c>
      <c r="DJ43" s="15">
        <v>40.6</v>
      </c>
      <c r="DK43" s="16">
        <v>31039</v>
      </c>
      <c r="DL43" s="85" t="s">
        <v>3</v>
      </c>
      <c r="DM43" s="343">
        <v>1986</v>
      </c>
      <c r="DN43" s="16"/>
      <c r="DO43" s="15"/>
      <c r="DP43" s="16"/>
      <c r="DQ43" s="85" t="s">
        <v>6</v>
      </c>
      <c r="DR43" s="343">
        <v>1986</v>
      </c>
      <c r="DS43" s="16">
        <v>1027</v>
      </c>
      <c r="DT43" s="15">
        <v>23</v>
      </c>
      <c r="DU43" s="16">
        <v>2366</v>
      </c>
      <c r="DV43" s="87" t="s">
        <v>198</v>
      </c>
      <c r="DW43" s="343">
        <v>1986</v>
      </c>
      <c r="DX43" s="16">
        <v>35712</v>
      </c>
      <c r="DY43" s="15">
        <v>31.1</v>
      </c>
      <c r="DZ43" s="16">
        <v>111083</v>
      </c>
      <c r="EA43" s="87" t="s">
        <v>72</v>
      </c>
      <c r="EB43" s="18">
        <v>1986</v>
      </c>
      <c r="EC43" s="16">
        <v>5599</v>
      </c>
      <c r="ED43" s="15">
        <v>314.3</v>
      </c>
      <c r="EE43" s="16">
        <v>175954</v>
      </c>
      <c r="EF43" s="87" t="s">
        <v>13</v>
      </c>
      <c r="EG43" s="18">
        <v>1986</v>
      </c>
      <c r="EH43" s="16">
        <v>13435</v>
      </c>
      <c r="EI43" s="15">
        <v>782.7</v>
      </c>
      <c r="EJ43" s="16">
        <v>1051611</v>
      </c>
      <c r="EK43" s="87" t="s">
        <v>92</v>
      </c>
      <c r="EL43" s="18">
        <v>1986</v>
      </c>
      <c r="EM43" s="16">
        <v>988</v>
      </c>
      <c r="EN43" s="15">
        <v>86.7</v>
      </c>
      <c r="EO43" s="16">
        <v>8568</v>
      </c>
      <c r="EP43" s="19" t="s">
        <v>78</v>
      </c>
      <c r="EQ43" s="18">
        <v>1986</v>
      </c>
      <c r="ER43" s="16">
        <v>110</v>
      </c>
      <c r="ES43" s="15">
        <v>77.3</v>
      </c>
      <c r="ET43" s="16">
        <v>850</v>
      </c>
      <c r="EU43" s="87" t="s">
        <v>174</v>
      </c>
      <c r="EV43" s="18">
        <v>1986</v>
      </c>
      <c r="EW43" s="16">
        <v>19578</v>
      </c>
      <c r="EX43" s="15">
        <v>83.205613443661235</v>
      </c>
      <c r="EY43" s="16">
        <v>162899.94999999998</v>
      </c>
      <c r="EZ43" s="87" t="s">
        <v>175</v>
      </c>
      <c r="FA43" s="18">
        <v>1986</v>
      </c>
      <c r="FB43" s="16">
        <v>276201</v>
      </c>
      <c r="FC43" s="15">
        <v>73.61</v>
      </c>
      <c r="FD43" s="16">
        <v>2034258.25</v>
      </c>
      <c r="FE43" s="87" t="s">
        <v>8</v>
      </c>
      <c r="FF43" s="18">
        <v>1986</v>
      </c>
      <c r="FG43" s="16">
        <v>385713</v>
      </c>
      <c r="FH43" s="15">
        <v>90.4</v>
      </c>
      <c r="FI43" s="16">
        <v>3485784</v>
      </c>
      <c r="FJ43" s="87" t="s">
        <v>11</v>
      </c>
      <c r="FK43" s="18">
        <v>1986</v>
      </c>
      <c r="FL43" s="16"/>
      <c r="FM43" s="15"/>
      <c r="FN43" s="16"/>
      <c r="FO43" s="87" t="s">
        <v>10</v>
      </c>
      <c r="FP43" s="18">
        <v>1986</v>
      </c>
      <c r="FQ43" s="16"/>
      <c r="FR43" s="15"/>
      <c r="FS43" s="16"/>
      <c r="FT43" s="87"/>
      <c r="FY43" s="95" t="s">
        <v>166</v>
      </c>
      <c r="FZ43" s="343">
        <v>1986</v>
      </c>
      <c r="GA43" s="24">
        <v>1634573</v>
      </c>
      <c r="GB43" s="95" t="s">
        <v>169</v>
      </c>
      <c r="GC43" s="343">
        <v>1986</v>
      </c>
      <c r="GD43" s="24">
        <v>1077383</v>
      </c>
      <c r="GE43" s="95" t="s">
        <v>167</v>
      </c>
      <c r="GF43" s="343">
        <v>1986</v>
      </c>
      <c r="GG43" s="98">
        <v>2711956</v>
      </c>
      <c r="GH43" s="22" t="s">
        <v>171</v>
      </c>
      <c r="GI43" s="343">
        <v>1986</v>
      </c>
      <c r="GJ43" s="24">
        <v>2736775</v>
      </c>
    </row>
    <row r="44" spans="1:192" s="21" customFormat="1" ht="9">
      <c r="A44" s="78" t="s">
        <v>60</v>
      </c>
      <c r="B44" s="343">
        <v>1987</v>
      </c>
      <c r="C44" s="14">
        <v>291536</v>
      </c>
      <c r="D44" s="15">
        <v>69.099999999999994</v>
      </c>
      <c r="E44" s="16">
        <v>2015388</v>
      </c>
      <c r="F44" s="85" t="s">
        <v>0</v>
      </c>
      <c r="G44" s="343">
        <v>1987</v>
      </c>
      <c r="H44" s="16">
        <v>177505</v>
      </c>
      <c r="I44" s="15">
        <v>38.9</v>
      </c>
      <c r="J44" s="16">
        <v>690139</v>
      </c>
      <c r="K44" s="85" t="s">
        <v>63</v>
      </c>
      <c r="L44" s="343">
        <v>1987</v>
      </c>
      <c r="M44" s="16">
        <v>294594</v>
      </c>
      <c r="N44" s="15">
        <v>50.9</v>
      </c>
      <c r="O44" s="16">
        <v>1499483</v>
      </c>
      <c r="P44" s="85" t="s">
        <v>64</v>
      </c>
      <c r="Q44" s="343">
        <v>1987</v>
      </c>
      <c r="R44" s="16">
        <v>130352</v>
      </c>
      <c r="S44" s="15">
        <v>43.9</v>
      </c>
      <c r="T44" s="16">
        <v>571854</v>
      </c>
      <c r="U44" s="85" t="s">
        <v>2</v>
      </c>
      <c r="V44" s="343">
        <v>1987</v>
      </c>
      <c r="W44" s="16">
        <v>95146</v>
      </c>
      <c r="X44" s="15">
        <v>47</v>
      </c>
      <c r="Y44" s="16">
        <v>447567</v>
      </c>
      <c r="Z44" s="85" t="s">
        <v>189</v>
      </c>
      <c r="AA44" s="343">
        <v>1987</v>
      </c>
      <c r="AB44" s="16">
        <v>1024324</v>
      </c>
      <c r="AC44" s="15">
        <v>52.6</v>
      </c>
      <c r="AD44" s="16">
        <v>5383840</v>
      </c>
      <c r="AE44" s="85" t="s">
        <v>12</v>
      </c>
      <c r="AF44" s="13">
        <v>1987</v>
      </c>
      <c r="AG44" s="16">
        <v>138981</v>
      </c>
      <c r="AH44" s="15">
        <v>450.7</v>
      </c>
      <c r="AI44" s="16">
        <v>6263874</v>
      </c>
      <c r="AJ44" s="85" t="s">
        <v>5</v>
      </c>
      <c r="AK44" s="343">
        <v>1987</v>
      </c>
      <c r="AL44" s="16">
        <v>59289</v>
      </c>
      <c r="AM44" s="15">
        <v>29.1</v>
      </c>
      <c r="AN44" s="16">
        <v>172531</v>
      </c>
      <c r="AO44" s="85" t="s">
        <v>111</v>
      </c>
      <c r="AP44" s="343">
        <v>1987</v>
      </c>
      <c r="AQ44" s="16">
        <v>42095</v>
      </c>
      <c r="AR44" s="15">
        <v>54.3</v>
      </c>
      <c r="AS44" s="16">
        <v>228576</v>
      </c>
      <c r="AT44" s="85" t="s">
        <v>79</v>
      </c>
      <c r="AU44" s="343">
        <v>1987</v>
      </c>
      <c r="AV44" s="16">
        <v>213119</v>
      </c>
      <c r="AW44" s="15">
        <v>406.9</v>
      </c>
      <c r="AX44" s="16">
        <v>8671812</v>
      </c>
      <c r="AY44" s="85" t="s">
        <v>185</v>
      </c>
      <c r="AZ44" s="343">
        <v>1987</v>
      </c>
      <c r="BA44" s="16">
        <v>75651</v>
      </c>
      <c r="BB44" s="15">
        <v>406.2</v>
      </c>
      <c r="BC44" s="16">
        <v>3073246</v>
      </c>
      <c r="BD44" s="85" t="s">
        <v>112</v>
      </c>
      <c r="BE44" s="343">
        <v>1987</v>
      </c>
      <c r="BF44" s="16">
        <v>82028</v>
      </c>
      <c r="BG44" s="15">
        <v>400.1</v>
      </c>
      <c r="BH44" s="16">
        <v>3282284</v>
      </c>
      <c r="BI44" s="85" t="s">
        <v>164</v>
      </c>
      <c r="BJ44" s="343">
        <v>1987</v>
      </c>
      <c r="BK44" s="16">
        <v>1066419</v>
      </c>
      <c r="BL44" s="15">
        <v>52.6</v>
      </c>
      <c r="BM44" s="16">
        <v>5612416</v>
      </c>
      <c r="BN44" s="54"/>
      <c r="BO44" s="79"/>
      <c r="BP44" s="81"/>
      <c r="BQ44" s="82"/>
      <c r="BR44" s="81"/>
      <c r="BS44" s="85" t="s">
        <v>61</v>
      </c>
      <c r="BT44" s="343">
        <v>1987</v>
      </c>
      <c r="BU44" s="16">
        <v>9386</v>
      </c>
      <c r="BV44" s="15">
        <v>54.3</v>
      </c>
      <c r="BW44" s="16">
        <v>51004</v>
      </c>
      <c r="BX44" s="85" t="s">
        <v>162</v>
      </c>
      <c r="BY44" s="343">
        <v>1987</v>
      </c>
      <c r="BZ44" s="16">
        <v>300922</v>
      </c>
      <c r="CA44" s="15">
        <v>68.7</v>
      </c>
      <c r="CB44" s="16">
        <v>2066392</v>
      </c>
      <c r="CC44" s="85" t="s">
        <v>163</v>
      </c>
      <c r="CD44" s="343">
        <v>1987</v>
      </c>
      <c r="CE44" s="16">
        <v>424946</v>
      </c>
      <c r="CF44" s="15">
        <v>48.7</v>
      </c>
      <c r="CG44" s="16">
        <v>2071337</v>
      </c>
      <c r="CH44" s="85" t="s">
        <v>62</v>
      </c>
      <c r="CI44" s="343">
        <v>1987</v>
      </c>
      <c r="CJ44" s="16">
        <v>1777</v>
      </c>
      <c r="CK44" s="15">
        <v>41.3</v>
      </c>
      <c r="CL44" s="16">
        <v>7343</v>
      </c>
      <c r="CM44" s="85" t="s">
        <v>113</v>
      </c>
      <c r="CN44" s="343">
        <v>1987</v>
      </c>
      <c r="CO44" s="16">
        <v>24028</v>
      </c>
      <c r="CP44" s="15">
        <v>42.1</v>
      </c>
      <c r="CQ44" s="16">
        <v>101062</v>
      </c>
      <c r="CR44" s="85" t="s">
        <v>194</v>
      </c>
      <c r="CS44" s="343">
        <v>1987</v>
      </c>
      <c r="CT44" s="16">
        <v>25805</v>
      </c>
      <c r="CU44" s="15">
        <v>42.00930052315443</v>
      </c>
      <c r="CV44" s="16">
        <v>108405</v>
      </c>
      <c r="CW44" s="85" t="s">
        <v>114</v>
      </c>
      <c r="CX44" s="343">
        <v>1987</v>
      </c>
      <c r="CY44" s="16">
        <v>480204</v>
      </c>
      <c r="CZ44" s="15">
        <v>57.6</v>
      </c>
      <c r="DA44" s="16">
        <v>2763874</v>
      </c>
      <c r="DB44" s="85" t="s">
        <v>90</v>
      </c>
      <c r="DC44" s="343">
        <v>1987</v>
      </c>
      <c r="DD44" s="16">
        <v>544120</v>
      </c>
      <c r="DE44" s="15">
        <v>48.2</v>
      </c>
      <c r="DF44" s="16">
        <v>2619966</v>
      </c>
      <c r="DG44" s="85" t="s">
        <v>4</v>
      </c>
      <c r="DH44" s="343">
        <v>1987</v>
      </c>
      <c r="DI44" s="16">
        <v>19340</v>
      </c>
      <c r="DJ44" s="15">
        <v>37.799999999999997</v>
      </c>
      <c r="DK44" s="16">
        <v>73105</v>
      </c>
      <c r="DL44" s="85" t="s">
        <v>3</v>
      </c>
      <c r="DM44" s="343">
        <v>1987</v>
      </c>
      <c r="DN44" s="16">
        <v>17059</v>
      </c>
      <c r="DO44" s="15">
        <v>30.9</v>
      </c>
      <c r="DP44" s="16">
        <v>52712</v>
      </c>
      <c r="DQ44" s="85" t="s">
        <v>6</v>
      </c>
      <c r="DR44" s="343">
        <v>1987</v>
      </c>
      <c r="DS44" s="16">
        <v>1076</v>
      </c>
      <c r="DT44" s="15">
        <v>22.3</v>
      </c>
      <c r="DU44" s="16">
        <v>2399</v>
      </c>
      <c r="DV44" s="87" t="s">
        <v>198</v>
      </c>
      <c r="DW44" s="343">
        <v>1987</v>
      </c>
      <c r="DX44" s="16">
        <v>60365</v>
      </c>
      <c r="DY44" s="15">
        <v>29</v>
      </c>
      <c r="DZ44" s="16">
        <v>174930</v>
      </c>
      <c r="EA44" s="87" t="s">
        <v>72</v>
      </c>
      <c r="EB44" s="18">
        <v>1987</v>
      </c>
      <c r="EC44" s="16">
        <v>6377</v>
      </c>
      <c r="ED44" s="15">
        <v>327.8</v>
      </c>
      <c r="EE44" s="16">
        <v>209038</v>
      </c>
      <c r="EF44" s="87" t="s">
        <v>13</v>
      </c>
      <c r="EG44" s="18">
        <v>1987</v>
      </c>
      <c r="EH44" s="16">
        <v>12625</v>
      </c>
      <c r="EI44" s="15">
        <v>762.6</v>
      </c>
      <c r="EJ44" s="16">
        <v>962783</v>
      </c>
      <c r="EK44" s="87" t="s">
        <v>92</v>
      </c>
      <c r="EL44" s="18">
        <v>1987</v>
      </c>
      <c r="EM44" s="16">
        <v>1063</v>
      </c>
      <c r="EN44" s="15">
        <v>88.4</v>
      </c>
      <c r="EO44" s="16">
        <v>9397</v>
      </c>
      <c r="EP44" s="19" t="s">
        <v>78</v>
      </c>
      <c r="EQ44" s="18">
        <v>1987</v>
      </c>
      <c r="ER44" s="16">
        <v>111</v>
      </c>
      <c r="ES44" s="15">
        <v>78.099999999999994</v>
      </c>
      <c r="ET44" s="16">
        <v>867</v>
      </c>
      <c r="EU44" s="87" t="s">
        <v>174</v>
      </c>
      <c r="EV44" s="18">
        <v>1987</v>
      </c>
      <c r="EW44" s="16">
        <v>15652</v>
      </c>
      <c r="EX44" s="15">
        <v>85.595195502172245</v>
      </c>
      <c r="EY44" s="16">
        <v>133973.6</v>
      </c>
      <c r="EZ44" s="87" t="s">
        <v>175</v>
      </c>
      <c r="FA44" s="18">
        <v>1987</v>
      </c>
      <c r="FB44" s="16">
        <v>206770</v>
      </c>
      <c r="FC44" s="15">
        <v>74.375</v>
      </c>
      <c r="FD44" s="16">
        <v>1537852.3</v>
      </c>
      <c r="FE44" s="87" t="s">
        <v>8</v>
      </c>
      <c r="FF44" s="18">
        <v>1987</v>
      </c>
      <c r="FG44" s="16">
        <v>418776</v>
      </c>
      <c r="FH44" s="15">
        <v>94.2</v>
      </c>
      <c r="FI44" s="16">
        <v>3944870</v>
      </c>
      <c r="FJ44" s="87" t="s">
        <v>11</v>
      </c>
      <c r="FK44" s="18">
        <v>1987</v>
      </c>
      <c r="FL44" s="16"/>
      <c r="FM44" s="15"/>
      <c r="FN44" s="16"/>
      <c r="FO44" s="87" t="s">
        <v>10</v>
      </c>
      <c r="FP44" s="18">
        <v>1987</v>
      </c>
      <c r="FQ44" s="16"/>
      <c r="FR44" s="15"/>
      <c r="FS44" s="16"/>
      <c r="FT44" s="87"/>
      <c r="FY44" s="95" t="s">
        <v>166</v>
      </c>
      <c r="FZ44" s="343">
        <v>1987</v>
      </c>
      <c r="GA44" s="24">
        <v>1674475</v>
      </c>
      <c r="GB44" s="95" t="s">
        <v>169</v>
      </c>
      <c r="GC44" s="343">
        <v>1987</v>
      </c>
      <c r="GD44" s="24">
        <v>1037122</v>
      </c>
      <c r="GE44" s="95" t="s">
        <v>167</v>
      </c>
      <c r="GF44" s="343">
        <v>1987</v>
      </c>
      <c r="GG44" s="98">
        <v>2711597</v>
      </c>
      <c r="GH44" s="22" t="s">
        <v>171</v>
      </c>
      <c r="GI44" s="343">
        <v>1987</v>
      </c>
      <c r="GJ44" s="24">
        <v>2732656</v>
      </c>
    </row>
    <row r="45" spans="1:192" s="21" customFormat="1" ht="9">
      <c r="A45" s="78" t="s">
        <v>60</v>
      </c>
      <c r="B45" s="343">
        <v>1988</v>
      </c>
      <c r="C45" s="14">
        <v>313246</v>
      </c>
      <c r="D45" s="15">
        <v>66.900000000000006</v>
      </c>
      <c r="E45" s="16">
        <v>2095929</v>
      </c>
      <c r="F45" s="85" t="s">
        <v>0</v>
      </c>
      <c r="G45" s="343">
        <v>1988</v>
      </c>
      <c r="H45" s="16">
        <v>154819</v>
      </c>
      <c r="I45" s="15">
        <v>37.9</v>
      </c>
      <c r="J45" s="16">
        <v>587383</v>
      </c>
      <c r="K45" s="85" t="s">
        <v>63</v>
      </c>
      <c r="L45" s="343">
        <v>1988</v>
      </c>
      <c r="M45" s="16">
        <v>249556</v>
      </c>
      <c r="N45" s="15">
        <v>54.5</v>
      </c>
      <c r="O45" s="16">
        <v>1360579</v>
      </c>
      <c r="P45" s="85" t="s">
        <v>64</v>
      </c>
      <c r="Q45" s="343">
        <v>1988</v>
      </c>
      <c r="R45" s="16">
        <v>156301</v>
      </c>
      <c r="S45" s="15">
        <v>38.200000000000003</v>
      </c>
      <c r="T45" s="16">
        <v>597851</v>
      </c>
      <c r="U45" s="85" t="s">
        <v>2</v>
      </c>
      <c r="V45" s="343">
        <v>1988</v>
      </c>
      <c r="W45" s="16">
        <v>98990</v>
      </c>
      <c r="X45" s="15">
        <v>38.299999999999997</v>
      </c>
      <c r="Y45" s="16">
        <v>379231</v>
      </c>
      <c r="Z45" s="85" t="s">
        <v>189</v>
      </c>
      <c r="AA45" s="343">
        <v>1988</v>
      </c>
      <c r="AB45" s="16">
        <v>1011336</v>
      </c>
      <c r="AC45" s="15">
        <v>51.3</v>
      </c>
      <c r="AD45" s="16">
        <v>5187357</v>
      </c>
      <c r="AE45" s="85" t="s">
        <v>12</v>
      </c>
      <c r="AF45" s="13">
        <v>1988</v>
      </c>
      <c r="AG45" s="16">
        <v>140186</v>
      </c>
      <c r="AH45" s="15">
        <v>423</v>
      </c>
      <c r="AI45" s="16">
        <v>5929490</v>
      </c>
      <c r="AJ45" s="85" t="s">
        <v>5</v>
      </c>
      <c r="AK45" s="343">
        <v>1988</v>
      </c>
      <c r="AL45" s="16">
        <v>54246</v>
      </c>
      <c r="AM45" s="15">
        <v>28.9</v>
      </c>
      <c r="AN45" s="16">
        <v>156918</v>
      </c>
      <c r="AO45" s="85" t="s">
        <v>111</v>
      </c>
      <c r="AP45" s="343">
        <v>1988</v>
      </c>
      <c r="AQ45" s="16">
        <v>41006</v>
      </c>
      <c r="AR45" s="15">
        <v>70.7</v>
      </c>
      <c r="AS45" s="16">
        <v>290097</v>
      </c>
      <c r="AT45" s="85" t="s">
        <v>79</v>
      </c>
      <c r="AU45" s="343">
        <v>1988</v>
      </c>
      <c r="AV45" s="16">
        <v>208762</v>
      </c>
      <c r="AW45" s="15">
        <v>466.4</v>
      </c>
      <c r="AX45" s="16">
        <v>9737267</v>
      </c>
      <c r="AY45" s="85" t="s">
        <v>185</v>
      </c>
      <c r="AZ45" s="343">
        <v>1988</v>
      </c>
      <c r="BA45" s="16">
        <v>77197</v>
      </c>
      <c r="BB45" s="15">
        <v>369.5</v>
      </c>
      <c r="BC45" s="16">
        <v>2852198</v>
      </c>
      <c r="BD45" s="85" t="s">
        <v>112</v>
      </c>
      <c r="BE45" s="343">
        <v>1988</v>
      </c>
      <c r="BF45" s="16">
        <v>82926</v>
      </c>
      <c r="BG45" s="15">
        <v>364</v>
      </c>
      <c r="BH45" s="16">
        <v>3018568</v>
      </c>
      <c r="BI45" s="85" t="s">
        <v>164</v>
      </c>
      <c r="BJ45" s="343">
        <v>1988</v>
      </c>
      <c r="BK45" s="16">
        <v>1052342</v>
      </c>
      <c r="BL45" s="15">
        <v>52.1</v>
      </c>
      <c r="BM45" s="16">
        <v>5477454</v>
      </c>
      <c r="BN45" s="85" t="s">
        <v>1</v>
      </c>
      <c r="BO45" s="18" t="s">
        <v>99</v>
      </c>
      <c r="BP45" s="16">
        <v>6940</v>
      </c>
      <c r="BQ45" s="15">
        <v>49.3</v>
      </c>
      <c r="BR45" s="16">
        <v>34214</v>
      </c>
      <c r="BS45" s="85" t="s">
        <v>61</v>
      </c>
      <c r="BT45" s="343">
        <v>1988</v>
      </c>
      <c r="BU45" s="16">
        <v>13056</v>
      </c>
      <c r="BV45" s="15">
        <v>49.3</v>
      </c>
      <c r="BW45" s="16">
        <v>64350</v>
      </c>
      <c r="BX45" s="85" t="s">
        <v>162</v>
      </c>
      <c r="BY45" s="343">
        <v>1988</v>
      </c>
      <c r="BZ45" s="16">
        <v>326302</v>
      </c>
      <c r="CA45" s="15">
        <v>66.2</v>
      </c>
      <c r="CB45" s="16">
        <v>2160279</v>
      </c>
      <c r="CC45" s="85" t="s">
        <v>163</v>
      </c>
      <c r="CD45" s="343">
        <v>1988</v>
      </c>
      <c r="CE45" s="16">
        <v>405857</v>
      </c>
      <c r="CF45" s="15">
        <v>48.3</v>
      </c>
      <c r="CG45" s="16">
        <v>1958430</v>
      </c>
      <c r="CH45" s="85" t="s">
        <v>62</v>
      </c>
      <c r="CI45" s="343">
        <v>1988</v>
      </c>
      <c r="CJ45" s="16">
        <v>2007</v>
      </c>
      <c r="CK45" s="15">
        <v>41.9</v>
      </c>
      <c r="CL45" s="16">
        <v>8409</v>
      </c>
      <c r="CM45" s="85" t="s">
        <v>113</v>
      </c>
      <c r="CN45" s="343">
        <v>1988</v>
      </c>
      <c r="CO45" s="16">
        <v>16421</v>
      </c>
      <c r="CP45" s="15">
        <v>36.200000000000003</v>
      </c>
      <c r="CQ45" s="16">
        <v>59411</v>
      </c>
      <c r="CR45" s="85" t="s">
        <v>194</v>
      </c>
      <c r="CS45" s="343">
        <v>1988</v>
      </c>
      <c r="CT45" s="16">
        <v>18428</v>
      </c>
      <c r="CU45" s="15">
        <v>36.802691556327332</v>
      </c>
      <c r="CV45" s="16">
        <v>67820</v>
      </c>
      <c r="CW45" s="85" t="s">
        <v>114</v>
      </c>
      <c r="CX45" s="343">
        <v>1988</v>
      </c>
      <c r="CY45" s="16">
        <v>483128</v>
      </c>
      <c r="CZ45" s="15">
        <v>57</v>
      </c>
      <c r="DA45" s="16">
        <v>2756071</v>
      </c>
      <c r="DB45" s="85" t="s">
        <v>90</v>
      </c>
      <c r="DC45" s="343">
        <v>1988</v>
      </c>
      <c r="DD45" s="16">
        <v>528208</v>
      </c>
      <c r="DE45" s="15">
        <v>46</v>
      </c>
      <c r="DF45" s="16">
        <v>2431286</v>
      </c>
      <c r="DG45" s="85" t="s">
        <v>4</v>
      </c>
      <c r="DH45" s="343">
        <v>1988</v>
      </c>
      <c r="DI45" s="16">
        <v>24070</v>
      </c>
      <c r="DJ45" s="15">
        <v>33.6</v>
      </c>
      <c r="DK45" s="16">
        <v>80991</v>
      </c>
      <c r="DL45" s="85" t="s">
        <v>3</v>
      </c>
      <c r="DM45" s="343">
        <v>1988</v>
      </c>
      <c r="DN45" s="16">
        <v>10874</v>
      </c>
      <c r="DO45" s="15">
        <v>34.1</v>
      </c>
      <c r="DP45" s="16">
        <v>37086</v>
      </c>
      <c r="DQ45" s="85" t="s">
        <v>6</v>
      </c>
      <c r="DR45" s="343">
        <v>1988</v>
      </c>
      <c r="DS45" s="16">
        <v>1623</v>
      </c>
      <c r="DT45" s="15">
        <v>23.9</v>
      </c>
      <c r="DU45" s="16">
        <v>3880</v>
      </c>
      <c r="DV45" s="87" t="s">
        <v>198</v>
      </c>
      <c r="DW45" s="343">
        <v>1988</v>
      </c>
      <c r="DX45" s="16">
        <v>55869</v>
      </c>
      <c r="DY45" s="15">
        <v>28.8</v>
      </c>
      <c r="DZ45" s="16">
        <v>160798</v>
      </c>
      <c r="EA45" s="87" t="s">
        <v>72</v>
      </c>
      <c r="EB45" s="18">
        <v>1988</v>
      </c>
      <c r="EC45" s="16">
        <v>5729</v>
      </c>
      <c r="ED45" s="15">
        <v>290.39999999999998</v>
      </c>
      <c r="EE45" s="16">
        <v>166370</v>
      </c>
      <c r="EF45" s="87" t="s">
        <v>13</v>
      </c>
      <c r="EG45" s="18">
        <v>1988</v>
      </c>
      <c r="EH45" s="16">
        <v>11151</v>
      </c>
      <c r="EI45" s="15">
        <v>758.5</v>
      </c>
      <c r="EJ45" s="16">
        <v>845803</v>
      </c>
      <c r="EK45" s="87" t="s">
        <v>92</v>
      </c>
      <c r="EL45" s="18">
        <v>1988</v>
      </c>
      <c r="EM45" s="16">
        <v>1415</v>
      </c>
      <c r="EN45" s="15">
        <v>88.5</v>
      </c>
      <c r="EO45" s="16">
        <v>12520</v>
      </c>
      <c r="EP45" s="19" t="s">
        <v>78</v>
      </c>
      <c r="EQ45" s="18">
        <v>1988</v>
      </c>
      <c r="ER45" s="16">
        <v>242</v>
      </c>
      <c r="ES45" s="15">
        <v>65.3</v>
      </c>
      <c r="ET45" s="16">
        <v>1580</v>
      </c>
      <c r="EU45" s="87" t="s">
        <v>174</v>
      </c>
      <c r="EV45" s="18">
        <v>1988</v>
      </c>
      <c r="EW45" s="16">
        <v>14495</v>
      </c>
      <c r="EX45" s="15">
        <v>87.861090031045194</v>
      </c>
      <c r="EY45" s="16">
        <v>127354.65</v>
      </c>
      <c r="EZ45" s="87" t="s">
        <v>175</v>
      </c>
      <c r="FA45" s="18">
        <v>1988</v>
      </c>
      <c r="FB45" s="16">
        <v>256739</v>
      </c>
      <c r="FC45" s="15">
        <v>77.86</v>
      </c>
      <c r="FD45" s="16">
        <v>1999416.75</v>
      </c>
      <c r="FE45" s="87" t="s">
        <v>8</v>
      </c>
      <c r="FF45" s="18">
        <v>1988</v>
      </c>
      <c r="FG45" s="16">
        <v>417175</v>
      </c>
      <c r="FH45" s="15">
        <v>99.2</v>
      </c>
      <c r="FI45" s="16">
        <v>4138735</v>
      </c>
      <c r="FJ45" s="87" t="s">
        <v>11</v>
      </c>
      <c r="FK45" s="18">
        <v>1988</v>
      </c>
      <c r="FL45" s="16"/>
      <c r="FM45" s="15"/>
      <c r="FN45" s="16"/>
      <c r="FO45" s="87" t="s">
        <v>10</v>
      </c>
      <c r="FP45" s="18">
        <v>1988</v>
      </c>
      <c r="FQ45" s="16"/>
      <c r="FR45" s="15"/>
      <c r="FS45" s="16"/>
      <c r="FT45" s="87"/>
      <c r="FY45" s="95" t="s">
        <v>166</v>
      </c>
      <c r="FZ45" s="343">
        <v>1988</v>
      </c>
      <c r="GA45" s="24">
        <v>1679914</v>
      </c>
      <c r="GB45" s="95" t="s">
        <v>169</v>
      </c>
      <c r="GC45" s="343">
        <v>1988</v>
      </c>
      <c r="GD45" s="24">
        <v>1016858</v>
      </c>
      <c r="GE45" s="95" t="s">
        <v>167</v>
      </c>
      <c r="GF45" s="343">
        <v>1988</v>
      </c>
      <c r="GG45" s="98">
        <v>2696772</v>
      </c>
      <c r="GH45" s="22" t="s">
        <v>171</v>
      </c>
      <c r="GI45" s="343">
        <v>1988</v>
      </c>
      <c r="GJ45" s="24">
        <v>2718186</v>
      </c>
    </row>
    <row r="46" spans="1:192" s="21" customFormat="1" ht="9">
      <c r="A46" s="78" t="s">
        <v>60</v>
      </c>
      <c r="B46" s="343">
        <v>1989</v>
      </c>
      <c r="C46" s="14">
        <v>342873</v>
      </c>
      <c r="D46" s="15">
        <v>54</v>
      </c>
      <c r="E46" s="16">
        <v>1852200</v>
      </c>
      <c r="F46" s="85" t="s">
        <v>0</v>
      </c>
      <c r="G46" s="343">
        <v>1989</v>
      </c>
      <c r="H46" s="16">
        <v>158234</v>
      </c>
      <c r="I46" s="15">
        <v>45.9</v>
      </c>
      <c r="J46" s="16">
        <v>725503</v>
      </c>
      <c r="K46" s="85" t="s">
        <v>63</v>
      </c>
      <c r="L46" s="343">
        <v>1989</v>
      </c>
      <c r="M46" s="16">
        <v>237883</v>
      </c>
      <c r="N46" s="15">
        <v>61.8</v>
      </c>
      <c r="O46" s="16">
        <v>1470831</v>
      </c>
      <c r="P46" s="85" t="s">
        <v>64</v>
      </c>
      <c r="Q46" s="343">
        <v>1989</v>
      </c>
      <c r="R46" s="16">
        <v>142574</v>
      </c>
      <c r="S46" s="15">
        <v>33.200000000000003</v>
      </c>
      <c r="T46" s="16">
        <v>473916</v>
      </c>
      <c r="U46" s="85" t="s">
        <v>2</v>
      </c>
      <c r="V46" s="343">
        <v>1989</v>
      </c>
      <c r="W46" s="16">
        <v>82916</v>
      </c>
      <c r="X46" s="15">
        <v>30.8</v>
      </c>
      <c r="Y46" s="16">
        <v>255464</v>
      </c>
      <c r="Z46" s="85" t="s">
        <v>189</v>
      </c>
      <c r="AA46" s="343">
        <v>1989</v>
      </c>
      <c r="AB46" s="16">
        <v>1000822</v>
      </c>
      <c r="AC46" s="15">
        <v>49.2</v>
      </c>
      <c r="AD46" s="16">
        <v>4926642</v>
      </c>
      <c r="AE46" s="85" t="s">
        <v>12</v>
      </c>
      <c r="AF46" s="13">
        <v>1989</v>
      </c>
      <c r="AG46" s="16">
        <v>143241</v>
      </c>
      <c r="AH46" s="15">
        <v>469.7</v>
      </c>
      <c r="AI46" s="16">
        <v>6728488</v>
      </c>
      <c r="AJ46" s="85" t="s">
        <v>5</v>
      </c>
      <c r="AK46" s="343">
        <v>1989</v>
      </c>
      <c r="AL46" s="16">
        <v>68121</v>
      </c>
      <c r="AM46" s="15">
        <v>32.700000000000003</v>
      </c>
      <c r="AN46" s="16">
        <v>222590</v>
      </c>
      <c r="AO46" s="85" t="s">
        <v>111</v>
      </c>
      <c r="AP46" s="343">
        <v>1989</v>
      </c>
      <c r="AQ46" s="16">
        <v>49468</v>
      </c>
      <c r="AR46" s="15">
        <v>72.900000000000006</v>
      </c>
      <c r="AS46" s="16">
        <v>360835</v>
      </c>
      <c r="AT46" s="85" t="s">
        <v>79</v>
      </c>
      <c r="AU46" s="343">
        <v>1989</v>
      </c>
      <c r="AV46" s="16">
        <v>214828</v>
      </c>
      <c r="AW46" s="15">
        <v>463.7</v>
      </c>
      <c r="AX46" s="16">
        <v>9961030</v>
      </c>
      <c r="AY46" s="85" t="s">
        <v>185</v>
      </c>
      <c r="AZ46" s="343">
        <v>1989</v>
      </c>
      <c r="BA46" s="16">
        <v>82109</v>
      </c>
      <c r="BB46" s="15">
        <v>402.4</v>
      </c>
      <c r="BC46" s="16">
        <v>3304148</v>
      </c>
      <c r="BD46" s="85" t="s">
        <v>112</v>
      </c>
      <c r="BE46" s="343">
        <v>1989</v>
      </c>
      <c r="BF46" s="16">
        <v>88920</v>
      </c>
      <c r="BG46" s="15">
        <v>394.3</v>
      </c>
      <c r="BH46" s="16">
        <v>3506448</v>
      </c>
      <c r="BI46" s="85" t="s">
        <v>164</v>
      </c>
      <c r="BJ46" s="343">
        <v>1989</v>
      </c>
      <c r="BK46" s="16">
        <v>1050290</v>
      </c>
      <c r="BL46" s="15">
        <v>50.3</v>
      </c>
      <c r="BM46" s="16">
        <v>5287477</v>
      </c>
      <c r="BN46" s="85" t="s">
        <v>1</v>
      </c>
      <c r="BO46" s="18" t="s">
        <v>100</v>
      </c>
      <c r="BP46" s="16">
        <v>11146</v>
      </c>
      <c r="BQ46" s="15">
        <v>51.7</v>
      </c>
      <c r="BR46" s="16">
        <v>57580</v>
      </c>
      <c r="BS46" s="85" t="s">
        <v>61</v>
      </c>
      <c r="BT46" s="343">
        <v>1989</v>
      </c>
      <c r="BU46" s="16">
        <v>9540</v>
      </c>
      <c r="BV46" s="15">
        <v>41.3</v>
      </c>
      <c r="BW46" s="16">
        <v>39362</v>
      </c>
      <c r="BX46" s="85" t="s">
        <v>162</v>
      </c>
      <c r="BY46" s="343">
        <v>1989</v>
      </c>
      <c r="BZ46" s="16">
        <v>352413</v>
      </c>
      <c r="CA46" s="15">
        <v>53.7</v>
      </c>
      <c r="CB46" s="16">
        <v>1891562</v>
      </c>
      <c r="CC46" s="85" t="s">
        <v>163</v>
      </c>
      <c r="CD46" s="343">
        <v>1989</v>
      </c>
      <c r="CE46" s="16">
        <v>380457</v>
      </c>
      <c r="CF46" s="15">
        <v>51.1</v>
      </c>
      <c r="CG46" s="16">
        <v>1944747</v>
      </c>
      <c r="CH46" s="85" t="s">
        <v>62</v>
      </c>
      <c r="CI46" s="343">
        <v>1989</v>
      </c>
      <c r="CJ46" s="16">
        <v>1028</v>
      </c>
      <c r="CK46" s="15">
        <v>42.7</v>
      </c>
      <c r="CL46" s="16">
        <v>4391</v>
      </c>
      <c r="CM46" s="85" t="s">
        <v>113</v>
      </c>
      <c r="CN46" s="343">
        <v>1989</v>
      </c>
      <c r="CO46" s="16">
        <v>14628</v>
      </c>
      <c r="CP46" s="15">
        <v>32.4</v>
      </c>
      <c r="CQ46" s="16">
        <v>47395</v>
      </c>
      <c r="CR46" s="85" t="s">
        <v>194</v>
      </c>
      <c r="CS46" s="343">
        <v>1989</v>
      </c>
      <c r="CT46" s="16">
        <v>15656</v>
      </c>
      <c r="CU46" s="15">
        <v>33.077414409810935</v>
      </c>
      <c r="CV46" s="16">
        <v>51786</v>
      </c>
      <c r="CW46" s="85" t="s">
        <v>114</v>
      </c>
      <c r="CX46" s="343">
        <v>1989</v>
      </c>
      <c r="CY46" s="16">
        <v>511675</v>
      </c>
      <c r="CZ46" s="15">
        <v>51.2</v>
      </c>
      <c r="DA46" s="16">
        <v>2621456</v>
      </c>
      <c r="DB46" s="85" t="s">
        <v>90</v>
      </c>
      <c r="DC46" s="343">
        <v>1989</v>
      </c>
      <c r="DD46" s="16">
        <v>489147</v>
      </c>
      <c r="DE46" s="15">
        <v>47.1</v>
      </c>
      <c r="DF46" s="16">
        <v>2305186</v>
      </c>
      <c r="DG46" s="85" t="s">
        <v>4</v>
      </c>
      <c r="DH46" s="343">
        <v>1989</v>
      </c>
      <c r="DI46" s="16">
        <v>15602</v>
      </c>
      <c r="DJ46" s="15">
        <v>35.799999999999997</v>
      </c>
      <c r="DK46" s="16">
        <v>55817</v>
      </c>
      <c r="DL46" s="85" t="s">
        <v>3</v>
      </c>
      <c r="DM46" s="343">
        <v>1989</v>
      </c>
      <c r="DN46" s="16">
        <v>7295</v>
      </c>
      <c r="DO46" s="15">
        <v>34.299999999999997</v>
      </c>
      <c r="DP46" s="16">
        <v>25017</v>
      </c>
      <c r="DQ46" s="85" t="s">
        <v>6</v>
      </c>
      <c r="DR46" s="343">
        <v>1989</v>
      </c>
      <c r="DS46" s="16">
        <v>1606</v>
      </c>
      <c r="DT46" s="15">
        <v>23.4</v>
      </c>
      <c r="DU46" s="16">
        <v>3759</v>
      </c>
      <c r="DV46" s="87" t="s">
        <v>198</v>
      </c>
      <c r="DW46" s="343">
        <v>1989</v>
      </c>
      <c r="DX46" s="16">
        <v>69727</v>
      </c>
      <c r="DY46" s="15">
        <v>32.5</v>
      </c>
      <c r="DZ46" s="16">
        <v>226349</v>
      </c>
      <c r="EA46" s="87" t="s">
        <v>72</v>
      </c>
      <c r="EB46" s="18">
        <v>1989</v>
      </c>
      <c r="EC46" s="16">
        <v>6811</v>
      </c>
      <c r="ED46" s="15">
        <v>297</v>
      </c>
      <c r="EE46" s="16">
        <v>202300</v>
      </c>
      <c r="EF46" s="87" t="s">
        <v>13</v>
      </c>
      <c r="EG46" s="18">
        <v>1989</v>
      </c>
      <c r="EH46" s="16">
        <v>9547</v>
      </c>
      <c r="EI46" s="15">
        <v>761.3</v>
      </c>
      <c r="EJ46" s="16">
        <v>726813</v>
      </c>
      <c r="EK46" s="87" t="s">
        <v>92</v>
      </c>
      <c r="EL46" s="18">
        <v>1989</v>
      </c>
      <c r="EM46" s="16">
        <v>1170</v>
      </c>
      <c r="EN46" s="15">
        <v>82.7</v>
      </c>
      <c r="EO46" s="16">
        <v>9672</v>
      </c>
      <c r="EP46" s="19" t="s">
        <v>78</v>
      </c>
      <c r="EQ46" s="18">
        <v>1989</v>
      </c>
      <c r="ER46" s="16">
        <v>25</v>
      </c>
      <c r="ES46" s="15">
        <v>63.1</v>
      </c>
      <c r="ET46" s="16">
        <v>158</v>
      </c>
      <c r="EU46" s="87" t="s">
        <v>174</v>
      </c>
      <c r="EV46" s="18">
        <v>1989</v>
      </c>
      <c r="EW46" s="16">
        <v>15945</v>
      </c>
      <c r="EX46" s="15">
        <v>86.413201630605201</v>
      </c>
      <c r="EY46" s="16">
        <v>137785.85</v>
      </c>
      <c r="EZ46" s="87" t="s">
        <v>175</v>
      </c>
      <c r="FA46" s="18">
        <v>1989</v>
      </c>
      <c r="FB46" s="16">
        <v>259882</v>
      </c>
      <c r="FC46" s="15">
        <v>77.179999999999993</v>
      </c>
      <c r="FD46" s="16">
        <v>2006364.65</v>
      </c>
      <c r="FE46" s="87" t="s">
        <v>8</v>
      </c>
      <c r="FF46" s="18">
        <v>1989</v>
      </c>
      <c r="FG46" s="16">
        <v>425042</v>
      </c>
      <c r="FH46" s="15">
        <v>96.1</v>
      </c>
      <c r="FI46" s="16">
        <v>4082563</v>
      </c>
      <c r="FJ46" s="87" t="s">
        <v>11</v>
      </c>
      <c r="FK46" s="18">
        <v>1989</v>
      </c>
      <c r="FL46" s="16"/>
      <c r="FM46" s="15"/>
      <c r="FN46" s="16"/>
      <c r="FO46" s="87" t="s">
        <v>10</v>
      </c>
      <c r="FP46" s="18">
        <v>1989</v>
      </c>
      <c r="FQ46" s="16"/>
      <c r="FR46" s="15"/>
      <c r="FS46" s="16"/>
      <c r="FT46" s="87"/>
      <c r="FY46" s="95" t="s">
        <v>166</v>
      </c>
      <c r="FZ46" s="343">
        <v>1989</v>
      </c>
      <c r="GA46" s="24">
        <v>1688095</v>
      </c>
      <c r="GB46" s="95" t="s">
        <v>169</v>
      </c>
      <c r="GC46" s="343">
        <v>1989</v>
      </c>
      <c r="GD46" s="24">
        <v>1012413</v>
      </c>
      <c r="GE46" s="95" t="s">
        <v>167</v>
      </c>
      <c r="GF46" s="343">
        <v>1989</v>
      </c>
      <c r="GG46" s="98">
        <v>2700508</v>
      </c>
      <c r="GH46" s="22" t="s">
        <v>171</v>
      </c>
      <c r="GI46" s="343">
        <v>1989</v>
      </c>
      <c r="GJ46" s="24">
        <v>2721666</v>
      </c>
    </row>
    <row r="47" spans="1:192" s="21" customFormat="1" ht="9">
      <c r="A47" s="78" t="s">
        <v>60</v>
      </c>
      <c r="B47" s="343">
        <v>1990</v>
      </c>
      <c r="C47" s="14">
        <v>305073</v>
      </c>
      <c r="D47" s="15">
        <v>70.7</v>
      </c>
      <c r="E47" s="16">
        <v>2157781</v>
      </c>
      <c r="F47" s="85" t="s">
        <v>0</v>
      </c>
      <c r="G47" s="343">
        <v>1990</v>
      </c>
      <c r="H47" s="16">
        <v>174831</v>
      </c>
      <c r="I47" s="15">
        <v>45.3</v>
      </c>
      <c r="J47" s="16">
        <v>791285</v>
      </c>
      <c r="K47" s="85" t="s">
        <v>63</v>
      </c>
      <c r="L47" s="343">
        <v>1990</v>
      </c>
      <c r="M47" s="16">
        <v>256122</v>
      </c>
      <c r="N47" s="15">
        <v>58.5</v>
      </c>
      <c r="O47" s="16">
        <v>1498314</v>
      </c>
      <c r="P47" s="85" t="s">
        <v>64</v>
      </c>
      <c r="Q47" s="343">
        <v>1990</v>
      </c>
      <c r="R47" s="16">
        <v>105353</v>
      </c>
      <c r="S47" s="15">
        <v>38</v>
      </c>
      <c r="T47" s="16">
        <v>400131</v>
      </c>
      <c r="U47" s="85" t="s">
        <v>2</v>
      </c>
      <c r="V47" s="343">
        <v>1990</v>
      </c>
      <c r="W47" s="16">
        <v>60418</v>
      </c>
      <c r="X47" s="15">
        <v>40.799999999999997</v>
      </c>
      <c r="Y47" s="16">
        <v>246626</v>
      </c>
      <c r="Z47" s="85" t="s">
        <v>189</v>
      </c>
      <c r="AA47" s="343">
        <v>1990</v>
      </c>
      <c r="AB47" s="16">
        <v>947559</v>
      </c>
      <c r="AC47" s="15">
        <v>56</v>
      </c>
      <c r="AD47" s="16">
        <v>5306645</v>
      </c>
      <c r="AE47" s="85" t="s">
        <v>12</v>
      </c>
      <c r="AF47" s="13">
        <v>1990</v>
      </c>
      <c r="AG47" s="16">
        <v>157206</v>
      </c>
      <c r="AH47" s="15">
        <v>521.9</v>
      </c>
      <c r="AI47" s="16">
        <v>8205138</v>
      </c>
      <c r="AJ47" s="85" t="s">
        <v>5</v>
      </c>
      <c r="AK47" s="343">
        <v>1990</v>
      </c>
      <c r="AL47" s="16">
        <v>95955</v>
      </c>
      <c r="AM47" s="15">
        <v>31.5</v>
      </c>
      <c r="AN47" s="16">
        <v>302653</v>
      </c>
      <c r="AO47" s="85" t="s">
        <v>111</v>
      </c>
      <c r="AP47" s="343">
        <v>1990</v>
      </c>
      <c r="AQ47" s="16">
        <v>65044</v>
      </c>
      <c r="AR47" s="15">
        <v>60.7</v>
      </c>
      <c r="AS47" s="16">
        <v>394837</v>
      </c>
      <c r="AT47" s="85" t="s">
        <v>79</v>
      </c>
      <c r="AU47" s="343">
        <v>1990</v>
      </c>
      <c r="AV47" s="16">
        <v>210740</v>
      </c>
      <c r="AW47" s="15">
        <v>408.8</v>
      </c>
      <c r="AX47" s="16">
        <v>8615703</v>
      </c>
      <c r="AY47" s="85" t="s">
        <v>185</v>
      </c>
      <c r="AZ47" s="343">
        <v>1990</v>
      </c>
      <c r="BA47" s="16">
        <v>89967</v>
      </c>
      <c r="BB47" s="15">
        <v>370.1</v>
      </c>
      <c r="BC47" s="16">
        <v>3329319</v>
      </c>
      <c r="BD47" s="85" t="s">
        <v>112</v>
      </c>
      <c r="BE47" s="343">
        <v>1990</v>
      </c>
      <c r="BF47" s="16">
        <v>97055</v>
      </c>
      <c r="BG47" s="15">
        <v>364.6</v>
      </c>
      <c r="BH47" s="16">
        <v>3538755</v>
      </c>
      <c r="BI47" s="85" t="s">
        <v>164</v>
      </c>
      <c r="BJ47" s="343">
        <v>1990</v>
      </c>
      <c r="BK47" s="16">
        <v>1012603</v>
      </c>
      <c r="BL47" s="15">
        <v>56.3</v>
      </c>
      <c r="BM47" s="16">
        <v>5701482</v>
      </c>
      <c r="BN47" s="85" t="s">
        <v>1</v>
      </c>
      <c r="BO47" s="18" t="s">
        <v>101</v>
      </c>
      <c r="BP47" s="16">
        <v>27397</v>
      </c>
      <c r="BQ47" s="15">
        <v>50.1</v>
      </c>
      <c r="BR47" s="16">
        <v>137232</v>
      </c>
      <c r="BS47" s="85" t="s">
        <v>61</v>
      </c>
      <c r="BT47" s="343">
        <v>1990</v>
      </c>
      <c r="BU47" s="16">
        <v>5691</v>
      </c>
      <c r="BV47" s="15">
        <v>52.1</v>
      </c>
      <c r="BW47" s="16">
        <v>29639</v>
      </c>
      <c r="BX47" s="85" t="s">
        <v>162</v>
      </c>
      <c r="BY47" s="343">
        <v>1990</v>
      </c>
      <c r="BZ47" s="16">
        <v>310764</v>
      </c>
      <c r="CA47" s="15">
        <v>70.400000000000006</v>
      </c>
      <c r="CB47" s="16">
        <v>2187420</v>
      </c>
      <c r="CC47" s="85" t="s">
        <v>163</v>
      </c>
      <c r="CD47" s="343">
        <v>1990</v>
      </c>
      <c r="CE47" s="16">
        <v>361475</v>
      </c>
      <c r="CF47" s="15">
        <v>52.5</v>
      </c>
      <c r="CG47" s="16">
        <v>1898445</v>
      </c>
      <c r="CH47" s="85" t="s">
        <v>62</v>
      </c>
      <c r="CI47" s="343">
        <v>1990</v>
      </c>
      <c r="CJ47" s="16">
        <v>1799</v>
      </c>
      <c r="CK47" s="15">
        <v>42.1</v>
      </c>
      <c r="CL47" s="16">
        <v>7574</v>
      </c>
      <c r="CM47" s="85" t="s">
        <v>113</v>
      </c>
      <c r="CN47" s="343">
        <v>1990</v>
      </c>
      <c r="CO47" s="16">
        <v>10875</v>
      </c>
      <c r="CP47" s="15">
        <v>35</v>
      </c>
      <c r="CQ47" s="16">
        <v>38063</v>
      </c>
      <c r="CR47" s="85" t="s">
        <v>194</v>
      </c>
      <c r="CS47" s="343">
        <v>1990</v>
      </c>
      <c r="CT47" s="16">
        <v>12674</v>
      </c>
      <c r="CU47" s="15">
        <v>36.008363578980592</v>
      </c>
      <c r="CV47" s="16">
        <v>45637</v>
      </c>
      <c r="CW47" s="85" t="s">
        <v>114</v>
      </c>
      <c r="CX47" s="343">
        <v>1990</v>
      </c>
      <c r="CY47" s="16">
        <v>487394</v>
      </c>
      <c r="CZ47" s="15">
        <v>61.3</v>
      </c>
      <c r="DA47" s="16">
        <v>2986279</v>
      </c>
      <c r="DB47" s="85" t="s">
        <v>90</v>
      </c>
      <c r="DC47" s="343">
        <v>1990</v>
      </c>
      <c r="DD47" s="16">
        <v>460165</v>
      </c>
      <c r="DE47" s="15">
        <v>50.4</v>
      </c>
      <c r="DF47" s="16">
        <v>2320366</v>
      </c>
      <c r="DG47" s="85" t="s">
        <v>4</v>
      </c>
      <c r="DH47" s="343">
        <v>1990</v>
      </c>
      <c r="DI47" s="16">
        <v>7221</v>
      </c>
      <c r="DJ47" s="15">
        <v>37.1</v>
      </c>
      <c r="DK47" s="16">
        <v>26818</v>
      </c>
      <c r="DL47" s="85" t="s">
        <v>3</v>
      </c>
      <c r="DM47" s="343">
        <v>1990</v>
      </c>
      <c r="DN47" s="16">
        <v>5305</v>
      </c>
      <c r="DO47" s="15">
        <v>35.700000000000003</v>
      </c>
      <c r="DP47" s="16">
        <v>18956</v>
      </c>
      <c r="DQ47" s="85" t="s">
        <v>6</v>
      </c>
      <c r="DR47" s="343">
        <v>1990</v>
      </c>
      <c r="DS47" s="16">
        <v>2146</v>
      </c>
      <c r="DT47" s="15">
        <v>25.4</v>
      </c>
      <c r="DU47" s="16">
        <v>5444</v>
      </c>
      <c r="DV47" s="87" t="s">
        <v>198</v>
      </c>
      <c r="DW47" s="343">
        <v>1990</v>
      </c>
      <c r="DX47" s="16">
        <v>98101</v>
      </c>
      <c r="DY47" s="15">
        <v>31.4</v>
      </c>
      <c r="DZ47" s="16">
        <v>308097</v>
      </c>
      <c r="EA47" s="87" t="s">
        <v>72</v>
      </c>
      <c r="EB47" s="18">
        <v>1990</v>
      </c>
      <c r="EC47" s="16">
        <v>7088</v>
      </c>
      <c r="ED47" s="15">
        <v>295.5</v>
      </c>
      <c r="EE47" s="16">
        <v>209436</v>
      </c>
      <c r="EF47" s="87" t="s">
        <v>13</v>
      </c>
      <c r="EG47" s="18">
        <v>1990</v>
      </c>
      <c r="EH47" s="16">
        <v>8617</v>
      </c>
      <c r="EI47" s="15">
        <v>790.4</v>
      </c>
      <c r="EJ47" s="16">
        <v>681088</v>
      </c>
      <c r="EK47" s="87" t="s">
        <v>92</v>
      </c>
      <c r="EL47" s="18">
        <v>1990</v>
      </c>
      <c r="EM47" s="16">
        <v>1033</v>
      </c>
      <c r="EN47" s="15">
        <v>75.400000000000006</v>
      </c>
      <c r="EO47" s="16">
        <v>7785</v>
      </c>
      <c r="EP47" s="19" t="s">
        <v>78</v>
      </c>
      <c r="EQ47" s="18">
        <v>1990</v>
      </c>
      <c r="ER47" s="16">
        <v>116</v>
      </c>
      <c r="ES47" s="15">
        <v>64.099999999999994</v>
      </c>
      <c r="ET47" s="16">
        <v>744</v>
      </c>
      <c r="EU47" s="87" t="s">
        <v>174</v>
      </c>
      <c r="EV47" s="18">
        <v>1990</v>
      </c>
      <c r="EW47" s="16">
        <v>17885</v>
      </c>
      <c r="EX47" s="15">
        <v>91.642214145932343</v>
      </c>
      <c r="EY47" s="16">
        <v>163902.1</v>
      </c>
      <c r="EZ47" s="87" t="s">
        <v>175</v>
      </c>
      <c r="FA47" s="18">
        <v>1990</v>
      </c>
      <c r="FB47" s="16">
        <v>224950</v>
      </c>
      <c r="FC47" s="15">
        <v>78.625</v>
      </c>
      <c r="FD47" s="16">
        <v>1769326</v>
      </c>
      <c r="FE47" s="87" t="s">
        <v>8</v>
      </c>
      <c r="FF47" s="18">
        <v>1990</v>
      </c>
      <c r="FG47" s="16">
        <v>434675</v>
      </c>
      <c r="FH47" s="15">
        <v>102.5</v>
      </c>
      <c r="FI47" s="16">
        <v>4453449</v>
      </c>
      <c r="FJ47" s="87" t="s">
        <v>11</v>
      </c>
      <c r="FK47" s="18">
        <v>1990</v>
      </c>
      <c r="FL47" s="16"/>
      <c r="FM47" s="15"/>
      <c r="FN47" s="16"/>
      <c r="FO47" s="87" t="s">
        <v>10</v>
      </c>
      <c r="FP47" s="18">
        <v>1990</v>
      </c>
      <c r="FQ47" s="16"/>
      <c r="FR47" s="15"/>
      <c r="FS47" s="16"/>
      <c r="FT47" s="87"/>
      <c r="FY47" s="95" t="s">
        <v>166</v>
      </c>
      <c r="FZ47" s="343">
        <v>1990</v>
      </c>
      <c r="GA47" s="24">
        <v>1700908</v>
      </c>
      <c r="GB47" s="95" t="s">
        <v>169</v>
      </c>
      <c r="GC47" s="343">
        <v>1990</v>
      </c>
      <c r="GD47" s="24">
        <v>999610</v>
      </c>
      <c r="GE47" s="95" t="s">
        <v>167</v>
      </c>
      <c r="GF47" s="343">
        <v>1990</v>
      </c>
      <c r="GG47" s="98">
        <v>2700518</v>
      </c>
      <c r="GH47" s="22" t="s">
        <v>171</v>
      </c>
      <c r="GI47" s="343">
        <v>1990</v>
      </c>
      <c r="GJ47" s="24">
        <v>2721646</v>
      </c>
    </row>
    <row r="48" spans="1:192" s="21" customFormat="1" ht="9">
      <c r="A48" s="78" t="s">
        <v>60</v>
      </c>
      <c r="B48" s="343">
        <v>1991</v>
      </c>
      <c r="C48" s="14">
        <v>310082</v>
      </c>
      <c r="D48" s="15">
        <v>77.7</v>
      </c>
      <c r="E48" s="16">
        <v>2408097</v>
      </c>
      <c r="F48" s="85" t="s">
        <v>0</v>
      </c>
      <c r="G48" s="343">
        <v>1991</v>
      </c>
      <c r="H48" s="16">
        <v>153101</v>
      </c>
      <c r="I48" s="15">
        <v>49.5</v>
      </c>
      <c r="J48" s="16">
        <v>758156</v>
      </c>
      <c r="K48" s="85" t="s">
        <v>63</v>
      </c>
      <c r="L48" s="343">
        <v>1991</v>
      </c>
      <c r="M48" s="16">
        <v>248411</v>
      </c>
      <c r="N48" s="15">
        <v>63</v>
      </c>
      <c r="O48" s="16">
        <v>1565238</v>
      </c>
      <c r="P48" s="85" t="s">
        <v>64</v>
      </c>
      <c r="Q48" s="343">
        <v>1991</v>
      </c>
      <c r="R48" s="16">
        <v>104893</v>
      </c>
      <c r="S48" s="15">
        <v>49.4</v>
      </c>
      <c r="T48" s="16">
        <v>518067</v>
      </c>
      <c r="U48" s="85" t="s">
        <v>2</v>
      </c>
      <c r="V48" s="343">
        <v>1991</v>
      </c>
      <c r="W48" s="16">
        <v>53107</v>
      </c>
      <c r="X48" s="15">
        <v>51.6</v>
      </c>
      <c r="Y48" s="16">
        <v>274191</v>
      </c>
      <c r="Z48" s="85" t="s">
        <v>189</v>
      </c>
      <c r="AA48" s="343">
        <v>1991</v>
      </c>
      <c r="AB48" s="16">
        <v>937091</v>
      </c>
      <c r="AC48" s="15">
        <v>62.8</v>
      </c>
      <c r="AD48" s="16">
        <v>5883196</v>
      </c>
      <c r="AE48" s="85" t="s">
        <v>12</v>
      </c>
      <c r="AF48" s="13">
        <v>1991</v>
      </c>
      <c r="AG48" s="16">
        <v>142048</v>
      </c>
      <c r="AH48" s="15">
        <v>486.6</v>
      </c>
      <c r="AI48" s="16">
        <v>6912056</v>
      </c>
      <c r="AJ48" s="85" t="s">
        <v>5</v>
      </c>
      <c r="AK48" s="343">
        <v>1991</v>
      </c>
      <c r="AL48" s="16">
        <v>110732</v>
      </c>
      <c r="AM48" s="15">
        <v>31.9</v>
      </c>
      <c r="AN48" s="16">
        <v>353235</v>
      </c>
      <c r="AO48" s="85" t="s">
        <v>111</v>
      </c>
      <c r="AP48" s="343">
        <v>1991</v>
      </c>
      <c r="AQ48" s="16">
        <v>81055</v>
      </c>
      <c r="AR48" s="15">
        <v>57.7</v>
      </c>
      <c r="AS48" s="16">
        <v>467687</v>
      </c>
      <c r="AT48" s="85" t="s">
        <v>79</v>
      </c>
      <c r="AU48" s="343">
        <v>1991</v>
      </c>
      <c r="AV48" s="16">
        <v>212907</v>
      </c>
      <c r="AW48" s="15">
        <v>380.4</v>
      </c>
      <c r="AX48" s="16">
        <v>8098982</v>
      </c>
      <c r="AY48" s="85" t="s">
        <v>185</v>
      </c>
      <c r="AZ48" s="343">
        <v>1991</v>
      </c>
      <c r="BA48" s="16">
        <v>101054</v>
      </c>
      <c r="BB48" s="15">
        <v>354.6</v>
      </c>
      <c r="BC48" s="16">
        <v>3583173</v>
      </c>
      <c r="BD48" s="85" t="s">
        <v>112</v>
      </c>
      <c r="BE48" s="343">
        <v>1991</v>
      </c>
      <c r="BF48" s="16">
        <v>105628</v>
      </c>
      <c r="BG48" s="15">
        <v>351.4</v>
      </c>
      <c r="BH48" s="16">
        <v>3711954</v>
      </c>
      <c r="BI48" s="85" t="s">
        <v>164</v>
      </c>
      <c r="BJ48" s="343">
        <v>1991</v>
      </c>
      <c r="BK48" s="16">
        <v>1018146</v>
      </c>
      <c r="BL48" s="15">
        <v>62.4</v>
      </c>
      <c r="BM48" s="16">
        <v>6350883</v>
      </c>
      <c r="BN48" s="85" t="s">
        <v>1</v>
      </c>
      <c r="BO48" s="18" t="s">
        <v>102</v>
      </c>
      <c r="BP48" s="16">
        <v>48910</v>
      </c>
      <c r="BQ48" s="15">
        <v>54.1</v>
      </c>
      <c r="BR48" s="16">
        <v>264799</v>
      </c>
      <c r="BS48" s="85" t="s">
        <v>61</v>
      </c>
      <c r="BT48" s="343">
        <v>1991</v>
      </c>
      <c r="BU48" s="16">
        <v>7677</v>
      </c>
      <c r="BV48" s="15">
        <v>59.5</v>
      </c>
      <c r="BW48" s="16">
        <v>45663</v>
      </c>
      <c r="BX48" s="85" t="s">
        <v>162</v>
      </c>
      <c r="BY48" s="343">
        <v>1991</v>
      </c>
      <c r="BZ48" s="16">
        <v>317759</v>
      </c>
      <c r="CA48" s="15">
        <v>77.2</v>
      </c>
      <c r="CB48" s="16">
        <v>2453760</v>
      </c>
      <c r="CC48" s="85" t="s">
        <v>163</v>
      </c>
      <c r="CD48" s="343">
        <v>1991</v>
      </c>
      <c r="CE48" s="16">
        <v>353304</v>
      </c>
      <c r="CF48" s="15">
        <v>59</v>
      </c>
      <c r="CG48" s="16">
        <v>2083305</v>
      </c>
      <c r="CH48" s="85" t="s">
        <v>62</v>
      </c>
      <c r="CI48" s="343">
        <v>1991</v>
      </c>
      <c r="CJ48" s="16">
        <v>1360</v>
      </c>
      <c r="CK48" s="15">
        <v>43.9</v>
      </c>
      <c r="CL48" s="16">
        <v>5972</v>
      </c>
      <c r="CM48" s="85" t="s">
        <v>113</v>
      </c>
      <c r="CN48" s="343">
        <v>1991</v>
      </c>
      <c r="CO48" s="16">
        <v>9550</v>
      </c>
      <c r="CP48" s="15">
        <v>45</v>
      </c>
      <c r="CQ48" s="16">
        <v>43013</v>
      </c>
      <c r="CR48" s="85" t="s">
        <v>194</v>
      </c>
      <c r="CS48" s="343">
        <v>1991</v>
      </c>
      <c r="CT48" s="16">
        <v>10910</v>
      </c>
      <c r="CU48" s="15">
        <v>44.89917506874427</v>
      </c>
      <c r="CV48" s="16">
        <v>48985</v>
      </c>
      <c r="CW48" s="85" t="s">
        <v>114</v>
      </c>
      <c r="CX48" s="343">
        <v>1991</v>
      </c>
      <c r="CY48" s="16">
        <v>472220</v>
      </c>
      <c r="CZ48" s="15">
        <v>68.099999999999994</v>
      </c>
      <c r="DA48" s="16">
        <v>3217888</v>
      </c>
      <c r="DB48" s="85" t="s">
        <v>90</v>
      </c>
      <c r="DC48" s="343">
        <v>1991</v>
      </c>
      <c r="DD48" s="16">
        <v>464871</v>
      </c>
      <c r="DE48" s="15">
        <v>57.3</v>
      </c>
      <c r="DF48" s="16">
        <v>2665308</v>
      </c>
      <c r="DG48" s="85" t="s">
        <v>4</v>
      </c>
      <c r="DH48" s="343">
        <v>1991</v>
      </c>
      <c r="DI48" s="16">
        <v>4388</v>
      </c>
      <c r="DJ48" s="15">
        <v>37</v>
      </c>
      <c r="DK48" s="16">
        <v>16236</v>
      </c>
      <c r="DL48" s="85" t="s">
        <v>3</v>
      </c>
      <c r="DM48" s="343">
        <v>1991</v>
      </c>
      <c r="DN48" s="16">
        <v>5622</v>
      </c>
      <c r="DO48" s="15">
        <v>36.200000000000003</v>
      </c>
      <c r="DP48" s="16">
        <v>20352</v>
      </c>
      <c r="DQ48" s="85" t="s">
        <v>6</v>
      </c>
      <c r="DR48" s="343">
        <v>1991</v>
      </c>
      <c r="DS48" s="16">
        <v>2442</v>
      </c>
      <c r="DT48" s="15">
        <v>24.5</v>
      </c>
      <c r="DU48" s="16">
        <v>5983</v>
      </c>
      <c r="DV48" s="87" t="s">
        <v>198</v>
      </c>
      <c r="DW48" s="343">
        <v>1991</v>
      </c>
      <c r="DX48" s="16">
        <v>113174</v>
      </c>
      <c r="DY48" s="15">
        <v>31.7</v>
      </c>
      <c r="DZ48" s="16">
        <v>359218</v>
      </c>
      <c r="EA48" s="87" t="s">
        <v>72</v>
      </c>
      <c r="EB48" s="18">
        <v>1991</v>
      </c>
      <c r="EC48" s="16">
        <v>4574</v>
      </c>
      <c r="ED48" s="15">
        <v>281.60000000000002</v>
      </c>
      <c r="EE48" s="16">
        <v>128781</v>
      </c>
      <c r="EF48" s="87" t="s">
        <v>13</v>
      </c>
      <c r="EG48" s="18">
        <v>1991</v>
      </c>
      <c r="EH48" s="16">
        <v>7545</v>
      </c>
      <c r="EI48" s="15">
        <v>743.3</v>
      </c>
      <c r="EJ48" s="16">
        <v>560820</v>
      </c>
      <c r="EK48" s="87" t="s">
        <v>92</v>
      </c>
      <c r="EL48" s="18">
        <v>1991</v>
      </c>
      <c r="EM48" s="16">
        <v>1326</v>
      </c>
      <c r="EN48" s="15">
        <v>75.5</v>
      </c>
      <c r="EO48" s="16">
        <v>10011</v>
      </c>
      <c r="EP48" s="19" t="s">
        <v>78</v>
      </c>
      <c r="EQ48" s="18">
        <v>1991</v>
      </c>
      <c r="ER48" s="16">
        <v>93</v>
      </c>
      <c r="ES48" s="15">
        <v>68.7</v>
      </c>
      <c r="ET48" s="16">
        <v>639</v>
      </c>
      <c r="EU48" s="87" t="s">
        <v>174</v>
      </c>
      <c r="EV48" s="18">
        <v>1991</v>
      </c>
      <c r="EW48" s="16">
        <v>18244</v>
      </c>
      <c r="EX48" s="15">
        <v>87.635167726375798</v>
      </c>
      <c r="EY48" s="16">
        <v>159881.60000000001</v>
      </c>
      <c r="EZ48" s="87" t="s">
        <v>175</v>
      </c>
      <c r="FA48" s="18">
        <v>1991</v>
      </c>
      <c r="FB48" s="16">
        <v>181927</v>
      </c>
      <c r="FC48" s="15">
        <v>80.66500000000002</v>
      </c>
      <c r="FD48" s="16">
        <v>1467513.95</v>
      </c>
      <c r="FE48" s="87" t="s">
        <v>8</v>
      </c>
      <c r="FF48" s="18">
        <v>1991</v>
      </c>
      <c r="FG48" s="16">
        <v>427560</v>
      </c>
      <c r="FH48" s="15">
        <v>102.7</v>
      </c>
      <c r="FI48" s="16">
        <v>4391041</v>
      </c>
      <c r="FJ48" s="87" t="s">
        <v>11</v>
      </c>
      <c r="FK48" s="18">
        <v>1991</v>
      </c>
      <c r="FL48" s="16">
        <v>28045</v>
      </c>
      <c r="FM48" s="15"/>
      <c r="FN48" s="16"/>
      <c r="FO48" s="87" t="s">
        <v>10</v>
      </c>
      <c r="FP48" s="18">
        <v>1991</v>
      </c>
      <c r="FQ48" s="16">
        <v>73009</v>
      </c>
      <c r="FR48" s="15"/>
      <c r="FS48" s="16"/>
      <c r="FT48" s="87"/>
      <c r="FY48" s="95" t="s">
        <v>166</v>
      </c>
      <c r="FZ48" s="343">
        <v>1991</v>
      </c>
      <c r="GA48" s="24">
        <v>1733502</v>
      </c>
      <c r="GB48" s="95" t="s">
        <v>169</v>
      </c>
      <c r="GC48" s="343">
        <v>1991</v>
      </c>
      <c r="GD48" s="24">
        <v>966890</v>
      </c>
      <c r="GE48" s="95" t="s">
        <v>167</v>
      </c>
      <c r="GF48" s="343">
        <v>1991</v>
      </c>
      <c r="GG48" s="98">
        <v>2700392</v>
      </c>
      <c r="GH48" s="22" t="s">
        <v>171</v>
      </c>
      <c r="GI48" s="343">
        <v>1991</v>
      </c>
      <c r="GJ48" s="24">
        <v>2721074</v>
      </c>
    </row>
    <row r="49" spans="1:192" s="21" customFormat="1" ht="9">
      <c r="A49" s="78" t="s">
        <v>60</v>
      </c>
      <c r="B49" s="343">
        <v>1992</v>
      </c>
      <c r="C49" s="14">
        <v>327769</v>
      </c>
      <c r="D49" s="15">
        <v>70.400000000000006</v>
      </c>
      <c r="E49" s="16">
        <v>2305855</v>
      </c>
      <c r="F49" s="85" t="s">
        <v>0</v>
      </c>
      <c r="G49" s="343">
        <v>1992</v>
      </c>
      <c r="H49" s="16">
        <v>128368</v>
      </c>
      <c r="I49" s="15">
        <v>46.5</v>
      </c>
      <c r="J49" s="16">
        <v>596269</v>
      </c>
      <c r="K49" s="85" t="s">
        <v>63</v>
      </c>
      <c r="L49" s="343">
        <v>1992</v>
      </c>
      <c r="M49" s="16">
        <v>226120</v>
      </c>
      <c r="N49" s="15">
        <v>61.1</v>
      </c>
      <c r="O49" s="16">
        <v>1382498</v>
      </c>
      <c r="P49" s="85" t="s">
        <v>64</v>
      </c>
      <c r="Q49" s="343">
        <v>1992</v>
      </c>
      <c r="R49" s="16">
        <v>100746</v>
      </c>
      <c r="S49" s="15">
        <v>35.6</v>
      </c>
      <c r="T49" s="16">
        <v>358253</v>
      </c>
      <c r="U49" s="85" t="s">
        <v>2</v>
      </c>
      <c r="V49" s="343">
        <v>1992</v>
      </c>
      <c r="W49" s="16">
        <v>47023</v>
      </c>
      <c r="X49" s="15">
        <v>31.7</v>
      </c>
      <c r="Y49" s="16">
        <v>149251</v>
      </c>
      <c r="Z49" s="85" t="s">
        <v>189</v>
      </c>
      <c r="AA49" s="343">
        <v>1992</v>
      </c>
      <c r="AB49" s="16">
        <v>914119</v>
      </c>
      <c r="AC49" s="15">
        <v>56.8</v>
      </c>
      <c r="AD49" s="16">
        <v>5195206</v>
      </c>
      <c r="AE49" s="85" t="s">
        <v>12</v>
      </c>
      <c r="AF49" s="13">
        <v>1992</v>
      </c>
      <c r="AG49" s="16">
        <v>137350</v>
      </c>
      <c r="AH49" s="15">
        <v>488.5</v>
      </c>
      <c r="AI49" s="16">
        <v>6710157</v>
      </c>
      <c r="AJ49" s="85" t="s">
        <v>5</v>
      </c>
      <c r="AK49" s="343">
        <v>1992</v>
      </c>
      <c r="AL49" s="16">
        <v>98132</v>
      </c>
      <c r="AM49" s="15">
        <v>27.8</v>
      </c>
      <c r="AN49" s="16">
        <v>272358</v>
      </c>
      <c r="AO49" s="85" t="s">
        <v>111</v>
      </c>
      <c r="AP49" s="343">
        <v>1992</v>
      </c>
      <c r="AQ49" s="16">
        <v>79144</v>
      </c>
      <c r="AR49" s="15">
        <v>63.3</v>
      </c>
      <c r="AS49" s="16">
        <v>500788</v>
      </c>
      <c r="AT49" s="85" t="s">
        <v>79</v>
      </c>
      <c r="AU49" s="343">
        <v>1992</v>
      </c>
      <c r="AV49" s="16">
        <v>208783</v>
      </c>
      <c r="AW49" s="15">
        <v>375.7</v>
      </c>
      <c r="AX49" s="16">
        <v>7843203</v>
      </c>
      <c r="AY49" s="85" t="s">
        <v>185</v>
      </c>
      <c r="AZ49" s="343">
        <v>1992</v>
      </c>
      <c r="BA49" s="16">
        <v>115286</v>
      </c>
      <c r="BB49" s="15">
        <v>330.3</v>
      </c>
      <c r="BC49" s="16">
        <v>3808226</v>
      </c>
      <c r="BD49" s="85" t="s">
        <v>112</v>
      </c>
      <c r="BE49" s="343">
        <v>1992</v>
      </c>
      <c r="BF49" s="16">
        <v>120012</v>
      </c>
      <c r="BG49" s="15">
        <v>327.5</v>
      </c>
      <c r="BH49" s="16">
        <v>3929954</v>
      </c>
      <c r="BI49" s="85" t="s">
        <v>164</v>
      </c>
      <c r="BJ49" s="343">
        <v>1992</v>
      </c>
      <c r="BK49" s="16">
        <v>993263</v>
      </c>
      <c r="BL49" s="15">
        <v>57.3</v>
      </c>
      <c r="BM49" s="16">
        <v>5695994</v>
      </c>
      <c r="BN49" s="85" t="s">
        <v>1</v>
      </c>
      <c r="BO49" s="18" t="s">
        <v>103</v>
      </c>
      <c r="BP49" s="16">
        <v>67518</v>
      </c>
      <c r="BQ49" s="15">
        <v>49.9</v>
      </c>
      <c r="BR49" s="16">
        <v>336982</v>
      </c>
      <c r="BS49" s="85" t="s">
        <v>61</v>
      </c>
      <c r="BT49" s="343">
        <v>1992</v>
      </c>
      <c r="BU49" s="16">
        <v>6152</v>
      </c>
      <c r="BV49" s="15">
        <v>50.9</v>
      </c>
      <c r="BW49" s="16">
        <v>31326</v>
      </c>
      <c r="BX49" s="85" t="s">
        <v>162</v>
      </c>
      <c r="BY49" s="343">
        <v>1992</v>
      </c>
      <c r="BZ49" s="16">
        <v>333921</v>
      </c>
      <c r="CA49" s="15">
        <v>70</v>
      </c>
      <c r="CB49" s="16">
        <v>2337181</v>
      </c>
      <c r="CC49" s="85" t="s">
        <v>163</v>
      </c>
      <c r="CD49" s="343">
        <v>1992</v>
      </c>
      <c r="CE49" s="16">
        <v>326866</v>
      </c>
      <c r="CF49" s="15">
        <v>53.3</v>
      </c>
      <c r="CG49" s="16">
        <v>1740751</v>
      </c>
      <c r="CH49" s="85" t="s">
        <v>62</v>
      </c>
      <c r="CI49" s="343">
        <v>1992</v>
      </c>
      <c r="CJ49" s="16">
        <v>1191</v>
      </c>
      <c r="CK49" s="15">
        <v>43.1</v>
      </c>
      <c r="CL49" s="16">
        <v>5137</v>
      </c>
      <c r="CM49" s="85" t="s">
        <v>113</v>
      </c>
      <c r="CN49" s="343">
        <v>1992</v>
      </c>
      <c r="CO49" s="16">
        <v>9232</v>
      </c>
      <c r="CP49" s="15">
        <v>32.1</v>
      </c>
      <c r="CQ49" s="16">
        <v>29635</v>
      </c>
      <c r="CR49" s="85" t="s">
        <v>194</v>
      </c>
      <c r="CS49" s="343">
        <v>1992</v>
      </c>
      <c r="CT49" s="16">
        <v>10423</v>
      </c>
      <c r="CU49" s="15">
        <v>33.360836611340304</v>
      </c>
      <c r="CV49" s="16">
        <v>34772</v>
      </c>
      <c r="CW49" s="85" t="s">
        <v>114</v>
      </c>
      <c r="CX49" s="343">
        <v>1992</v>
      </c>
      <c r="CY49" s="16">
        <v>463480</v>
      </c>
      <c r="CZ49" s="15">
        <v>63.4</v>
      </c>
      <c r="DA49" s="16">
        <v>2938587</v>
      </c>
      <c r="DB49" s="85" t="s">
        <v>90</v>
      </c>
      <c r="DC49" s="343">
        <v>1992</v>
      </c>
      <c r="DD49" s="16">
        <v>450639</v>
      </c>
      <c r="DE49" s="15">
        <v>50.1</v>
      </c>
      <c r="DF49" s="16">
        <v>2256619</v>
      </c>
      <c r="DG49" s="85" t="s">
        <v>4</v>
      </c>
      <c r="DH49" s="343">
        <v>1992</v>
      </c>
      <c r="DI49" s="16">
        <v>3090</v>
      </c>
      <c r="DJ49" s="15">
        <v>30.8</v>
      </c>
      <c r="DK49" s="16">
        <v>9514</v>
      </c>
      <c r="DL49" s="85" t="s">
        <v>3</v>
      </c>
      <c r="DM49" s="343">
        <v>1992</v>
      </c>
      <c r="DN49" s="16">
        <v>4609</v>
      </c>
      <c r="DO49" s="15">
        <v>31.6</v>
      </c>
      <c r="DP49" s="16">
        <v>14583</v>
      </c>
      <c r="DQ49" s="85" t="s">
        <v>6</v>
      </c>
      <c r="DR49" s="343">
        <v>1992</v>
      </c>
      <c r="DS49" s="16">
        <v>6461</v>
      </c>
      <c r="DT49" s="15">
        <v>16.899999999999999</v>
      </c>
      <c r="DU49" s="16">
        <v>10935</v>
      </c>
      <c r="DV49" s="87" t="s">
        <v>198</v>
      </c>
      <c r="DW49" s="343">
        <v>1992</v>
      </c>
      <c r="DX49" s="16">
        <v>104593</v>
      </c>
      <c r="DY49" s="15">
        <v>27.1</v>
      </c>
      <c r="DZ49" s="16">
        <v>283293</v>
      </c>
      <c r="EA49" s="87" t="s">
        <v>72</v>
      </c>
      <c r="EB49" s="18">
        <v>1992</v>
      </c>
      <c r="EC49" s="16">
        <v>4726</v>
      </c>
      <c r="ED49" s="15">
        <v>257.60000000000002</v>
      </c>
      <c r="EE49" s="16">
        <v>121728</v>
      </c>
      <c r="EF49" s="87" t="s">
        <v>13</v>
      </c>
      <c r="EG49" s="18">
        <v>1992</v>
      </c>
      <c r="EH49" s="16">
        <v>6952</v>
      </c>
      <c r="EI49" s="15">
        <v>721.3</v>
      </c>
      <c r="EJ49" s="16">
        <v>501448</v>
      </c>
      <c r="EK49" s="87" t="s">
        <v>92</v>
      </c>
      <c r="EL49" s="18">
        <v>1992</v>
      </c>
      <c r="EM49" s="16">
        <v>1612</v>
      </c>
      <c r="EN49" s="15">
        <v>69.2</v>
      </c>
      <c r="EO49" s="16">
        <v>11158</v>
      </c>
      <c r="EP49" s="19" t="s">
        <v>78</v>
      </c>
      <c r="EQ49" s="18">
        <v>1992</v>
      </c>
      <c r="ER49" s="16">
        <v>265</v>
      </c>
      <c r="ES49" s="15">
        <v>59</v>
      </c>
      <c r="ET49" s="16">
        <v>1563</v>
      </c>
      <c r="EU49" s="87" t="s">
        <v>174</v>
      </c>
      <c r="EV49" s="18">
        <v>1992</v>
      </c>
      <c r="EW49" s="16">
        <v>16743</v>
      </c>
      <c r="EX49" s="15">
        <v>73.307232873439645</v>
      </c>
      <c r="EY49" s="16">
        <v>122738.3</v>
      </c>
      <c r="EZ49" s="87" t="s">
        <v>175</v>
      </c>
      <c r="FA49" s="18">
        <v>1992</v>
      </c>
      <c r="FB49" s="16">
        <v>194390</v>
      </c>
      <c r="FC49" s="15">
        <v>72.334999999999994</v>
      </c>
      <c r="FD49" s="16">
        <v>1406464.4</v>
      </c>
      <c r="FE49" s="87" t="s">
        <v>8</v>
      </c>
      <c r="FF49" s="18">
        <v>1992</v>
      </c>
      <c r="FG49" s="16">
        <v>438806</v>
      </c>
      <c r="FH49" s="15">
        <v>92.8</v>
      </c>
      <c r="FI49" s="16">
        <v>4073024</v>
      </c>
      <c r="FJ49" s="87" t="s">
        <v>11</v>
      </c>
      <c r="FK49" s="18">
        <v>1992</v>
      </c>
      <c r="FL49" s="16">
        <v>29992</v>
      </c>
      <c r="FM49" s="15">
        <v>332.2</v>
      </c>
      <c r="FN49" s="16">
        <v>996424</v>
      </c>
      <c r="FO49" s="87" t="s">
        <v>10</v>
      </c>
      <c r="FP49" s="18">
        <v>1992</v>
      </c>
      <c r="FQ49" s="16">
        <v>85294</v>
      </c>
      <c r="FR49" s="15">
        <v>329.7</v>
      </c>
      <c r="FS49" s="16">
        <v>2811802</v>
      </c>
      <c r="FT49" s="87"/>
      <c r="FY49" s="95" t="s">
        <v>166</v>
      </c>
      <c r="FZ49" s="343">
        <v>1992</v>
      </c>
      <c r="GA49" s="24">
        <v>1746645</v>
      </c>
      <c r="GB49" s="95" t="s">
        <v>169</v>
      </c>
      <c r="GC49" s="343">
        <v>1992</v>
      </c>
      <c r="GD49" s="24">
        <v>955156</v>
      </c>
      <c r="GE49" s="95" t="s">
        <v>167</v>
      </c>
      <c r="GF49" s="343">
        <v>1992</v>
      </c>
      <c r="GG49" s="98">
        <v>2701801</v>
      </c>
      <c r="GH49" s="22" t="s">
        <v>171</v>
      </c>
      <c r="GI49" s="343">
        <v>1992</v>
      </c>
      <c r="GJ49" s="24">
        <v>2722989</v>
      </c>
    </row>
    <row r="50" spans="1:192" s="21" customFormat="1" ht="9">
      <c r="A50" s="78" t="s">
        <v>60</v>
      </c>
      <c r="B50" s="343">
        <v>1993</v>
      </c>
      <c r="C50" s="14">
        <v>285928</v>
      </c>
      <c r="D50" s="15">
        <v>78.2</v>
      </c>
      <c r="E50" s="16">
        <v>2234813</v>
      </c>
      <c r="F50" s="85" t="s">
        <v>0</v>
      </c>
      <c r="G50" s="343">
        <v>1993</v>
      </c>
      <c r="H50" s="16">
        <v>133943</v>
      </c>
      <c r="I50" s="15">
        <v>50.2</v>
      </c>
      <c r="J50" s="16">
        <v>672528</v>
      </c>
      <c r="K50" s="85" t="s">
        <v>63</v>
      </c>
      <c r="L50" s="343">
        <v>1993</v>
      </c>
      <c r="M50" s="16">
        <v>227432</v>
      </c>
      <c r="N50" s="15">
        <v>50.9</v>
      </c>
      <c r="O50" s="16">
        <v>1156492</v>
      </c>
      <c r="P50" s="85" t="s">
        <v>64</v>
      </c>
      <c r="Q50" s="343">
        <v>1993</v>
      </c>
      <c r="R50" s="16">
        <v>71316</v>
      </c>
      <c r="S50" s="15">
        <v>45.4</v>
      </c>
      <c r="T50" s="16">
        <v>323489</v>
      </c>
      <c r="U50" s="85" t="s">
        <v>2</v>
      </c>
      <c r="V50" s="343">
        <v>1993</v>
      </c>
      <c r="W50" s="16">
        <v>45059</v>
      </c>
      <c r="X50" s="15">
        <v>44.5</v>
      </c>
      <c r="Y50" s="16">
        <v>200513</v>
      </c>
      <c r="Z50" s="85" t="s">
        <v>189</v>
      </c>
      <c r="AA50" s="343">
        <v>1993</v>
      </c>
      <c r="AB50" s="16">
        <v>853407</v>
      </c>
      <c r="AC50" s="15">
        <v>59.1</v>
      </c>
      <c r="AD50" s="16">
        <v>5041489</v>
      </c>
      <c r="AE50" s="85" t="s">
        <v>12</v>
      </c>
      <c r="AF50" s="13">
        <v>1993</v>
      </c>
      <c r="AG50" s="16">
        <v>131509</v>
      </c>
      <c r="AH50" s="15">
        <v>541.1</v>
      </c>
      <c r="AI50" s="16">
        <v>7115426</v>
      </c>
      <c r="AJ50" s="85" t="s">
        <v>5</v>
      </c>
      <c r="AK50" s="343">
        <v>1993</v>
      </c>
      <c r="AL50" s="16">
        <v>77862</v>
      </c>
      <c r="AM50" s="15">
        <v>27.5</v>
      </c>
      <c r="AN50" s="16">
        <v>213809</v>
      </c>
      <c r="AO50" s="85" t="s">
        <v>111</v>
      </c>
      <c r="AP50" s="343">
        <v>1993</v>
      </c>
      <c r="AQ50" s="16">
        <v>92145</v>
      </c>
      <c r="AR50" s="15">
        <v>70.400000000000006</v>
      </c>
      <c r="AS50" s="16">
        <v>648885</v>
      </c>
      <c r="AT50" s="85" t="s">
        <v>79</v>
      </c>
      <c r="AU50" s="343">
        <v>1993</v>
      </c>
      <c r="AV50" s="16">
        <v>218369</v>
      </c>
      <c r="AW50" s="15">
        <v>443.2</v>
      </c>
      <c r="AX50" s="16">
        <v>9678988</v>
      </c>
      <c r="AY50" s="85" t="s">
        <v>185</v>
      </c>
      <c r="AZ50" s="343">
        <v>1993</v>
      </c>
      <c r="BA50" s="16">
        <v>113605</v>
      </c>
      <c r="BB50" s="15">
        <v>424.8</v>
      </c>
      <c r="BC50" s="16">
        <v>4825982</v>
      </c>
      <c r="BD50" s="85" t="s">
        <v>112</v>
      </c>
      <c r="BE50" s="343">
        <v>1993</v>
      </c>
      <c r="BF50" s="16">
        <v>117808</v>
      </c>
      <c r="BG50" s="15">
        <v>419.8</v>
      </c>
      <c r="BH50" s="16">
        <v>4945339</v>
      </c>
      <c r="BI50" s="85" t="s">
        <v>164</v>
      </c>
      <c r="BJ50" s="343">
        <v>1993</v>
      </c>
      <c r="BK50" s="16">
        <v>945552</v>
      </c>
      <c r="BL50" s="15">
        <v>60.2</v>
      </c>
      <c r="BM50" s="16">
        <v>5690374</v>
      </c>
      <c r="BN50" s="85" t="s">
        <v>1</v>
      </c>
      <c r="BO50" s="18" t="s">
        <v>104</v>
      </c>
      <c r="BP50" s="16">
        <v>76911</v>
      </c>
      <c r="BQ50" s="15">
        <v>50.8</v>
      </c>
      <c r="BR50" s="16">
        <v>390939</v>
      </c>
      <c r="BS50" s="85" t="s">
        <v>61</v>
      </c>
      <c r="BT50" s="343">
        <v>1993</v>
      </c>
      <c r="BU50" s="16">
        <v>6148</v>
      </c>
      <c r="BV50" s="15">
        <v>56.7</v>
      </c>
      <c r="BW50" s="16">
        <v>34859</v>
      </c>
      <c r="BX50" s="85" t="s">
        <v>162</v>
      </c>
      <c r="BY50" s="343">
        <v>1993</v>
      </c>
      <c r="BZ50" s="16">
        <v>292076</v>
      </c>
      <c r="CA50" s="15">
        <v>77.7</v>
      </c>
      <c r="CB50" s="16">
        <v>2269672</v>
      </c>
      <c r="CC50" s="85" t="s">
        <v>163</v>
      </c>
      <c r="CD50" s="343">
        <v>1993</v>
      </c>
      <c r="CE50" s="16">
        <v>298748</v>
      </c>
      <c r="CF50" s="15">
        <v>49.5</v>
      </c>
      <c r="CG50" s="16">
        <v>1479981</v>
      </c>
      <c r="CH50" s="85" t="s">
        <v>62</v>
      </c>
      <c r="CI50" s="343">
        <v>1993</v>
      </c>
      <c r="CJ50" s="16">
        <v>924</v>
      </c>
      <c r="CK50" s="15">
        <v>47.1</v>
      </c>
      <c r="CL50" s="16">
        <v>4355</v>
      </c>
      <c r="CM50" s="85" t="s">
        <v>113</v>
      </c>
      <c r="CN50" s="343">
        <v>1993</v>
      </c>
      <c r="CO50" s="16">
        <v>5746</v>
      </c>
      <c r="CP50" s="15">
        <v>40.9</v>
      </c>
      <c r="CQ50" s="16">
        <v>23501</v>
      </c>
      <c r="CR50" s="85" t="s">
        <v>194</v>
      </c>
      <c r="CS50" s="343">
        <v>1993</v>
      </c>
      <c r="CT50" s="16">
        <v>6670</v>
      </c>
      <c r="CU50" s="15">
        <v>41.763118440779614</v>
      </c>
      <c r="CV50" s="16">
        <v>27856</v>
      </c>
      <c r="CW50" s="85" t="s">
        <v>114</v>
      </c>
      <c r="CX50" s="343">
        <v>1993</v>
      </c>
      <c r="CY50" s="16">
        <v>426943</v>
      </c>
      <c r="CZ50" s="15">
        <v>69</v>
      </c>
      <c r="DA50" s="16">
        <v>2946555</v>
      </c>
      <c r="DB50" s="85" t="s">
        <v>90</v>
      </c>
      <c r="DC50" s="343">
        <v>1993</v>
      </c>
      <c r="DD50" s="16">
        <v>426464</v>
      </c>
      <c r="DE50" s="15">
        <v>49.1</v>
      </c>
      <c r="DF50" s="16">
        <v>2094934</v>
      </c>
      <c r="DG50" s="85" t="s">
        <v>4</v>
      </c>
      <c r="DH50" s="343">
        <v>1993</v>
      </c>
      <c r="DI50" s="16">
        <v>2227</v>
      </c>
      <c r="DJ50" s="15">
        <v>36.700000000000003</v>
      </c>
      <c r="DK50" s="16">
        <v>8166</v>
      </c>
      <c r="DL50" s="85" t="s">
        <v>3</v>
      </c>
      <c r="DM50" s="343">
        <v>1993</v>
      </c>
      <c r="DN50" s="16">
        <v>4413</v>
      </c>
      <c r="DO50" s="15">
        <v>32.5</v>
      </c>
      <c r="DP50" s="16">
        <v>14333</v>
      </c>
      <c r="DQ50" s="85" t="s">
        <v>6</v>
      </c>
      <c r="DR50" s="343">
        <v>1993</v>
      </c>
      <c r="DS50" s="16">
        <v>4556</v>
      </c>
      <c r="DT50" s="15">
        <v>20.5</v>
      </c>
      <c r="DU50" s="16">
        <v>9326</v>
      </c>
      <c r="DV50" s="87" t="s">
        <v>198</v>
      </c>
      <c r="DW50" s="343">
        <v>1993</v>
      </c>
      <c r="DX50" s="16">
        <v>82418</v>
      </c>
      <c r="DY50" s="15">
        <v>27.1</v>
      </c>
      <c r="DZ50" s="16">
        <v>223135</v>
      </c>
      <c r="EA50" s="87" t="s">
        <v>72</v>
      </c>
      <c r="EB50" s="18">
        <v>1993</v>
      </c>
      <c r="EC50" s="16">
        <v>4203</v>
      </c>
      <c r="ED50" s="15">
        <v>284</v>
      </c>
      <c r="EE50" s="16">
        <v>119357</v>
      </c>
      <c r="EF50" s="87" t="s">
        <v>13</v>
      </c>
      <c r="EG50" s="18">
        <v>1993</v>
      </c>
      <c r="EH50" s="16">
        <v>5653</v>
      </c>
      <c r="EI50" s="15">
        <v>849.8</v>
      </c>
      <c r="EJ50" s="16">
        <v>480409</v>
      </c>
      <c r="EK50" s="87" t="s">
        <v>92</v>
      </c>
      <c r="EL50" s="18">
        <v>1993</v>
      </c>
      <c r="EM50" s="16">
        <v>862</v>
      </c>
      <c r="EN50" s="15">
        <v>82.3</v>
      </c>
      <c r="EO50" s="16">
        <v>7095</v>
      </c>
      <c r="EP50" s="19" t="s">
        <v>78</v>
      </c>
      <c r="EQ50" s="18">
        <v>1993</v>
      </c>
      <c r="ER50" s="16">
        <v>113</v>
      </c>
      <c r="ES50" s="15">
        <v>70.5</v>
      </c>
      <c r="ET50" s="16">
        <v>797</v>
      </c>
      <c r="EU50" s="87" t="s">
        <v>174</v>
      </c>
      <c r="EV50" s="18">
        <v>1993</v>
      </c>
      <c r="EW50" s="16">
        <v>30269</v>
      </c>
      <c r="EX50" s="15">
        <v>87.81348904820112</v>
      </c>
      <c r="EY50" s="16">
        <v>265802.64999999997</v>
      </c>
      <c r="EZ50" s="87" t="s">
        <v>175</v>
      </c>
      <c r="FA50" s="18">
        <v>1993</v>
      </c>
      <c r="FB50" s="16">
        <v>174389</v>
      </c>
      <c r="FC50" s="15">
        <v>79.22</v>
      </c>
      <c r="FD50" s="16">
        <v>1381658</v>
      </c>
      <c r="FE50" s="87" t="s">
        <v>8</v>
      </c>
      <c r="FF50" s="18">
        <v>1993</v>
      </c>
      <c r="FG50" s="16">
        <v>454363</v>
      </c>
      <c r="FH50" s="15">
        <v>96.9</v>
      </c>
      <c r="FI50" s="16">
        <v>4400960</v>
      </c>
      <c r="FJ50" s="87" t="s">
        <v>11</v>
      </c>
      <c r="FK50" s="18">
        <v>1993</v>
      </c>
      <c r="FL50" s="16">
        <v>33976</v>
      </c>
      <c r="FM50" s="15">
        <v>449.2</v>
      </c>
      <c r="FN50" s="16">
        <v>1526236</v>
      </c>
      <c r="FO50" s="87" t="s">
        <v>10</v>
      </c>
      <c r="FP50" s="18">
        <v>1993</v>
      </c>
      <c r="FQ50" s="16">
        <v>79629</v>
      </c>
      <c r="FR50" s="15">
        <v>414.4</v>
      </c>
      <c r="FS50" s="16">
        <v>3299746</v>
      </c>
      <c r="FT50" s="87"/>
      <c r="FY50" s="95" t="s">
        <v>166</v>
      </c>
      <c r="FZ50" s="343">
        <v>1993</v>
      </c>
      <c r="GA50" s="24">
        <v>1767117</v>
      </c>
      <c r="GB50" s="95" t="s">
        <v>169</v>
      </c>
      <c r="GC50" s="343">
        <v>1993</v>
      </c>
      <c r="GD50" s="24">
        <v>935738</v>
      </c>
      <c r="GE50" s="95" t="s">
        <v>167</v>
      </c>
      <c r="GF50" s="343">
        <v>1993</v>
      </c>
      <c r="GG50" s="98">
        <v>2702855</v>
      </c>
      <c r="GH50" s="22" t="s">
        <v>171</v>
      </c>
      <c r="GI50" s="343">
        <v>1993</v>
      </c>
      <c r="GJ50" s="24">
        <v>2723708</v>
      </c>
    </row>
    <row r="51" spans="1:192" s="21" customFormat="1" ht="9">
      <c r="A51" s="78" t="s">
        <v>60</v>
      </c>
      <c r="B51" s="343">
        <v>1994</v>
      </c>
      <c r="C51" s="14">
        <v>293691.42</v>
      </c>
      <c r="D51" s="15">
        <v>77.400000000000006</v>
      </c>
      <c r="E51" s="16">
        <v>2272584.2123563909</v>
      </c>
      <c r="F51" s="85" t="s">
        <v>0</v>
      </c>
      <c r="G51" s="343">
        <v>1994</v>
      </c>
      <c r="H51" s="16">
        <v>137817.51</v>
      </c>
      <c r="I51" s="15">
        <v>50.7</v>
      </c>
      <c r="J51" s="16">
        <v>698734.77474879101</v>
      </c>
      <c r="K51" s="85" t="s">
        <v>63</v>
      </c>
      <c r="L51" s="343">
        <v>1994</v>
      </c>
      <c r="M51" s="16">
        <v>179387.73</v>
      </c>
      <c r="N51" s="15">
        <v>57.9</v>
      </c>
      <c r="O51" s="16">
        <v>1037937.4046363336</v>
      </c>
      <c r="P51" s="85" t="s">
        <v>64</v>
      </c>
      <c r="Q51" s="343">
        <v>1994</v>
      </c>
      <c r="R51" s="16">
        <v>119955.44</v>
      </c>
      <c r="S51" s="15">
        <v>45.4</v>
      </c>
      <c r="T51" s="16">
        <v>544957.56801358506</v>
      </c>
      <c r="U51" s="85" t="s">
        <v>2</v>
      </c>
      <c r="V51" s="343">
        <v>1994</v>
      </c>
      <c r="W51" s="16">
        <v>51709.83</v>
      </c>
      <c r="X51" s="15">
        <v>44.1</v>
      </c>
      <c r="Y51" s="16">
        <v>227833.51482301205</v>
      </c>
      <c r="Z51" s="85" t="s">
        <v>189</v>
      </c>
      <c r="AA51" s="343">
        <v>1994</v>
      </c>
      <c r="AB51" s="16">
        <v>855068.04</v>
      </c>
      <c r="AC51" s="15">
        <v>60.4</v>
      </c>
      <c r="AD51" s="16">
        <v>5163659.1035297373</v>
      </c>
      <c r="AE51" s="85" t="s">
        <v>12</v>
      </c>
      <c r="AF51" s="13">
        <v>1994</v>
      </c>
      <c r="AG51" s="16">
        <v>130558.5</v>
      </c>
      <c r="AH51" s="15">
        <v>481.8</v>
      </c>
      <c r="AI51" s="16">
        <v>6290635.9900000002</v>
      </c>
      <c r="AJ51" s="85" t="s">
        <v>5</v>
      </c>
      <c r="AK51" s="343">
        <v>1994</v>
      </c>
      <c r="AL51" s="16">
        <v>63329.24</v>
      </c>
      <c r="AM51" s="15">
        <v>23.3</v>
      </c>
      <c r="AN51" s="16">
        <v>147615.06638699133</v>
      </c>
      <c r="AO51" s="85" t="s">
        <v>111</v>
      </c>
      <c r="AP51" s="343">
        <v>1994</v>
      </c>
      <c r="AQ51" s="16">
        <v>92876.49</v>
      </c>
      <c r="AR51" s="15">
        <v>64.400000000000006</v>
      </c>
      <c r="AS51" s="16">
        <v>598116.35564041242</v>
      </c>
      <c r="AT51" s="85" t="s">
        <v>79</v>
      </c>
      <c r="AU51" s="343">
        <v>1994</v>
      </c>
      <c r="AV51" s="16">
        <v>222581.39</v>
      </c>
      <c r="AW51" s="15">
        <v>402.6</v>
      </c>
      <c r="AX51" s="16">
        <v>8962171.7096248511</v>
      </c>
      <c r="AY51" s="85" t="s">
        <v>185</v>
      </c>
      <c r="AZ51" s="343">
        <v>1994</v>
      </c>
      <c r="BA51" s="16">
        <v>112599.86</v>
      </c>
      <c r="BB51" s="15">
        <v>368.1</v>
      </c>
      <c r="BC51" s="16">
        <v>4144389.136905265</v>
      </c>
      <c r="BD51" s="85" t="s">
        <v>112</v>
      </c>
      <c r="BE51" s="343">
        <v>1994</v>
      </c>
      <c r="BF51" s="16">
        <v>116661.64</v>
      </c>
      <c r="BG51" s="15">
        <v>364.9</v>
      </c>
      <c r="BH51" s="16">
        <v>4257233.5074699726</v>
      </c>
      <c r="BI51" s="85" t="s">
        <v>164</v>
      </c>
      <c r="BJ51" s="343">
        <v>1994</v>
      </c>
      <c r="BK51" s="16">
        <v>947944.53</v>
      </c>
      <c r="BL51" s="15">
        <v>60.8</v>
      </c>
      <c r="BM51" s="16">
        <v>5761775.4591701496</v>
      </c>
      <c r="BN51" s="85" t="s">
        <v>1</v>
      </c>
      <c r="BO51" s="18" t="s">
        <v>105</v>
      </c>
      <c r="BP51" s="16">
        <v>52030.23</v>
      </c>
      <c r="BQ51" s="15">
        <v>54.1</v>
      </c>
      <c r="BR51" s="16">
        <v>281535.57583514968</v>
      </c>
      <c r="BS51" s="85" t="s">
        <v>61</v>
      </c>
      <c r="BT51" s="343">
        <v>1994</v>
      </c>
      <c r="BU51" s="16">
        <v>9471</v>
      </c>
      <c r="BV51" s="15">
        <v>55</v>
      </c>
      <c r="BW51" s="16">
        <v>52130</v>
      </c>
      <c r="BX51" s="85" t="s">
        <v>162</v>
      </c>
      <c r="BY51" s="343">
        <v>1994</v>
      </c>
      <c r="BZ51" s="16">
        <v>303163</v>
      </c>
      <c r="CA51" s="15">
        <v>76.7</v>
      </c>
      <c r="CB51" s="16">
        <v>2324714</v>
      </c>
      <c r="CC51" s="85" t="s">
        <v>163</v>
      </c>
      <c r="CD51" s="343">
        <v>1994</v>
      </c>
      <c r="CE51" s="16">
        <v>299343</v>
      </c>
      <c r="CF51" s="15">
        <v>52.9</v>
      </c>
      <c r="CG51" s="16">
        <v>1582895</v>
      </c>
      <c r="CH51" s="85" t="s">
        <v>62</v>
      </c>
      <c r="CI51" s="343">
        <v>1994</v>
      </c>
      <c r="CJ51" s="16">
        <v>1967</v>
      </c>
      <c r="CK51" s="15">
        <v>48.7</v>
      </c>
      <c r="CL51" s="16">
        <v>9583</v>
      </c>
      <c r="CM51" s="85" t="s">
        <v>113</v>
      </c>
      <c r="CN51" s="343">
        <v>1994</v>
      </c>
      <c r="CO51" s="16">
        <v>9037</v>
      </c>
      <c r="CP51" s="15">
        <v>42.4</v>
      </c>
      <c r="CQ51" s="16">
        <v>38363</v>
      </c>
      <c r="CR51" s="85" t="s">
        <v>194</v>
      </c>
      <c r="CS51" s="343">
        <v>1994</v>
      </c>
      <c r="CT51" s="16">
        <v>11004</v>
      </c>
      <c r="CU51" s="15">
        <v>43.571428571428569</v>
      </c>
      <c r="CV51" s="16">
        <v>47946</v>
      </c>
      <c r="CW51" s="85" t="s">
        <v>114</v>
      </c>
      <c r="CX51" s="343">
        <v>1994</v>
      </c>
      <c r="CY51" s="16">
        <v>442948</v>
      </c>
      <c r="CZ51" s="15">
        <v>68.5</v>
      </c>
      <c r="DA51" s="16">
        <v>3033032</v>
      </c>
      <c r="DB51" s="85" t="s">
        <v>90</v>
      </c>
      <c r="DC51" s="343">
        <v>1994</v>
      </c>
      <c r="DD51" s="16">
        <v>412120</v>
      </c>
      <c r="DE51" s="15">
        <v>51.7</v>
      </c>
      <c r="DF51" s="16">
        <v>2130627</v>
      </c>
      <c r="DG51" s="85" t="s">
        <v>4</v>
      </c>
      <c r="DH51" s="343">
        <v>1994</v>
      </c>
      <c r="DI51" s="16">
        <v>3088</v>
      </c>
      <c r="DJ51" s="15">
        <v>34.200000000000003</v>
      </c>
      <c r="DK51" s="16">
        <v>10555</v>
      </c>
      <c r="DL51" s="85" t="s">
        <v>3</v>
      </c>
      <c r="DM51" s="343">
        <v>1994</v>
      </c>
      <c r="DN51" s="16">
        <v>4022</v>
      </c>
      <c r="DO51" s="15">
        <v>35.700000000000003</v>
      </c>
      <c r="DP51" s="16">
        <v>14339</v>
      </c>
      <c r="DQ51" s="85" t="s">
        <v>6</v>
      </c>
      <c r="DR51" s="343">
        <v>1994</v>
      </c>
      <c r="DS51" s="16">
        <v>15245</v>
      </c>
      <c r="DT51" s="15">
        <v>17.899999999999999</v>
      </c>
      <c r="DU51" s="16">
        <v>27344</v>
      </c>
      <c r="DV51" s="87" t="s">
        <v>198</v>
      </c>
      <c r="DW51" s="343">
        <v>1994</v>
      </c>
      <c r="DX51" s="16">
        <v>78574</v>
      </c>
      <c r="DY51" s="15">
        <v>22.3</v>
      </c>
      <c r="DZ51" s="16">
        <v>174959</v>
      </c>
      <c r="EA51" s="87" t="s">
        <v>72</v>
      </c>
      <c r="EB51" s="18">
        <v>1994</v>
      </c>
      <c r="EC51" s="16">
        <v>4062</v>
      </c>
      <c r="ED51" s="15">
        <v>277.8</v>
      </c>
      <c r="EE51" s="16">
        <v>112844</v>
      </c>
      <c r="EF51" s="87" t="s">
        <v>13</v>
      </c>
      <c r="EG51" s="18">
        <v>1994</v>
      </c>
      <c r="EH51" s="16">
        <v>4706</v>
      </c>
      <c r="EI51" s="15">
        <v>750.4</v>
      </c>
      <c r="EJ51" s="16">
        <v>353205</v>
      </c>
      <c r="EK51" s="87" t="s">
        <v>92</v>
      </c>
      <c r="EL51" s="18">
        <v>1994</v>
      </c>
      <c r="EM51" s="16">
        <v>1031</v>
      </c>
      <c r="EN51" s="15">
        <v>96.1</v>
      </c>
      <c r="EO51" s="16">
        <v>9900</v>
      </c>
      <c r="EP51" s="19" t="s">
        <v>78</v>
      </c>
      <c r="EQ51" s="18">
        <v>1994</v>
      </c>
      <c r="ER51" s="16">
        <v>58</v>
      </c>
      <c r="ES51" s="15">
        <v>94</v>
      </c>
      <c r="ET51" s="16">
        <v>546</v>
      </c>
      <c r="EU51" s="87" t="s">
        <v>174</v>
      </c>
      <c r="EV51" s="18">
        <v>1994</v>
      </c>
      <c r="EW51" s="16">
        <v>31732</v>
      </c>
      <c r="EX51" s="15">
        <v>86.90320496659524</v>
      </c>
      <c r="EY51" s="16">
        <v>275761.25</v>
      </c>
      <c r="EZ51" s="87" t="s">
        <v>175</v>
      </c>
      <c r="FA51" s="18">
        <v>1994</v>
      </c>
      <c r="FB51" s="16">
        <v>173326</v>
      </c>
      <c r="FC51" s="15">
        <v>83.13000000000001</v>
      </c>
      <c r="FD51" s="16">
        <v>1441632.3</v>
      </c>
      <c r="FE51" s="87" t="s">
        <v>8</v>
      </c>
      <c r="FF51" s="18">
        <v>1994</v>
      </c>
      <c r="FG51" s="16">
        <v>463901</v>
      </c>
      <c r="FH51" s="15">
        <v>102</v>
      </c>
      <c r="FI51" s="16">
        <v>4733688</v>
      </c>
      <c r="FJ51" s="87" t="s">
        <v>11</v>
      </c>
      <c r="FK51" s="18">
        <v>1994</v>
      </c>
      <c r="FL51" s="16">
        <v>32049</v>
      </c>
      <c r="FM51" s="15">
        <v>375.2</v>
      </c>
      <c r="FN51" s="16">
        <v>1202514</v>
      </c>
      <c r="FO51" s="87" t="s">
        <v>10</v>
      </c>
      <c r="FP51" s="18">
        <v>1994</v>
      </c>
      <c r="FQ51" s="16">
        <v>80551</v>
      </c>
      <c r="FR51" s="15">
        <v>365.2</v>
      </c>
      <c r="FS51" s="16">
        <v>2941875</v>
      </c>
      <c r="FT51" s="87"/>
      <c r="FY51" s="95" t="s">
        <v>166</v>
      </c>
      <c r="FZ51" s="343">
        <v>1994</v>
      </c>
      <c r="GA51" s="24">
        <v>1777658</v>
      </c>
      <c r="GB51" s="95" t="s">
        <v>169</v>
      </c>
      <c r="GC51" s="343">
        <v>1994</v>
      </c>
      <c r="GD51" s="24">
        <v>930398</v>
      </c>
      <c r="GE51" s="95" t="s">
        <v>167</v>
      </c>
      <c r="GF51" s="343">
        <v>1994</v>
      </c>
      <c r="GG51" s="98">
        <v>2708056</v>
      </c>
      <c r="GH51" s="22" t="s">
        <v>171</v>
      </c>
      <c r="GI51" s="343">
        <v>1994</v>
      </c>
      <c r="GJ51" s="24">
        <v>2728912</v>
      </c>
    </row>
    <row r="52" spans="1:192" s="21" customFormat="1" ht="9">
      <c r="A52" s="78" t="s">
        <v>60</v>
      </c>
      <c r="B52" s="343">
        <v>1995</v>
      </c>
      <c r="C52" s="14">
        <v>313755</v>
      </c>
      <c r="D52" s="15">
        <v>80.099999999999994</v>
      </c>
      <c r="E52" s="16">
        <v>2513807</v>
      </c>
      <c r="F52" s="85" t="s">
        <v>0</v>
      </c>
      <c r="G52" s="343">
        <v>1995</v>
      </c>
      <c r="H52" s="16">
        <v>160090</v>
      </c>
      <c r="I52" s="15">
        <v>57.7</v>
      </c>
      <c r="J52" s="16">
        <v>923081</v>
      </c>
      <c r="K52" s="85" t="s">
        <v>63</v>
      </c>
      <c r="L52" s="343">
        <v>1995</v>
      </c>
      <c r="M52" s="16">
        <v>210243</v>
      </c>
      <c r="N52" s="15">
        <v>65.5</v>
      </c>
      <c r="O52" s="16">
        <v>1376253</v>
      </c>
      <c r="P52" s="85" t="s">
        <v>64</v>
      </c>
      <c r="Q52" s="343">
        <v>1995</v>
      </c>
      <c r="R52" s="16">
        <v>91300</v>
      </c>
      <c r="S52" s="15">
        <v>44.1</v>
      </c>
      <c r="T52" s="16">
        <v>402359</v>
      </c>
      <c r="U52" s="85" t="s">
        <v>2</v>
      </c>
      <c r="V52" s="343">
        <v>1995</v>
      </c>
      <c r="W52" s="16">
        <v>37930</v>
      </c>
      <c r="X52" s="15">
        <v>45.8</v>
      </c>
      <c r="Y52" s="16">
        <v>173833</v>
      </c>
      <c r="Z52" s="85" t="s">
        <v>189</v>
      </c>
      <c r="AA52" s="343">
        <v>1995</v>
      </c>
      <c r="AB52" s="16">
        <v>890572</v>
      </c>
      <c r="AC52" s="15">
        <v>65.2</v>
      </c>
      <c r="AD52" s="16">
        <v>5806780</v>
      </c>
      <c r="AE52" s="85" t="s">
        <v>12</v>
      </c>
      <c r="AF52" s="13">
        <v>1995</v>
      </c>
      <c r="AG52" s="16">
        <v>131542</v>
      </c>
      <c r="AH52" s="15">
        <v>495.9</v>
      </c>
      <c r="AI52" s="16">
        <v>6523312</v>
      </c>
      <c r="AJ52" s="85" t="s">
        <v>5</v>
      </c>
      <c r="AK52" s="343">
        <v>1995</v>
      </c>
      <c r="AL52" s="16">
        <v>68827</v>
      </c>
      <c r="AM52" s="15">
        <v>31.1</v>
      </c>
      <c r="AN52" s="16">
        <v>213916</v>
      </c>
      <c r="AO52" s="85" t="s">
        <v>111</v>
      </c>
      <c r="AP52" s="343">
        <v>1995</v>
      </c>
      <c r="AQ52" s="16">
        <v>74084</v>
      </c>
      <c r="AR52" s="15">
        <v>64.8</v>
      </c>
      <c r="AS52" s="16">
        <v>530145</v>
      </c>
      <c r="AT52" s="85" t="s">
        <v>79</v>
      </c>
      <c r="AU52" s="343">
        <v>1995</v>
      </c>
      <c r="AV52" s="16">
        <v>228957</v>
      </c>
      <c r="AW52" s="15">
        <v>396.4</v>
      </c>
      <c r="AX52" s="16">
        <v>9075163</v>
      </c>
      <c r="AY52" s="85" t="s">
        <v>185</v>
      </c>
      <c r="AZ52" s="343">
        <v>1995</v>
      </c>
      <c r="BA52" s="16">
        <v>120006</v>
      </c>
      <c r="BB52" s="15">
        <v>354.8</v>
      </c>
      <c r="BC52" s="16">
        <v>4257457</v>
      </c>
      <c r="BD52" s="85" t="s">
        <v>112</v>
      </c>
      <c r="BE52" s="343">
        <v>1995</v>
      </c>
      <c r="BF52" s="16">
        <v>124587</v>
      </c>
      <c r="BG52" s="15">
        <v>352</v>
      </c>
      <c r="BH52" s="16">
        <v>4385874</v>
      </c>
      <c r="BI52" s="85" t="s">
        <v>164</v>
      </c>
      <c r="BJ52" s="343">
        <v>1995</v>
      </c>
      <c r="BK52" s="16">
        <v>964656</v>
      </c>
      <c r="BL52" s="15">
        <v>65.7</v>
      </c>
      <c r="BM52" s="16">
        <v>6336925</v>
      </c>
      <c r="BN52" s="85" t="s">
        <v>1</v>
      </c>
      <c r="BO52" s="18" t="s">
        <v>106</v>
      </c>
      <c r="BP52" s="16">
        <v>64754</v>
      </c>
      <c r="BQ52" s="15">
        <v>55.4</v>
      </c>
      <c r="BR52" s="16">
        <v>358608</v>
      </c>
      <c r="BS52" s="85" t="s">
        <v>61</v>
      </c>
      <c r="BT52" s="343">
        <v>1995</v>
      </c>
      <c r="BU52" s="16">
        <v>4259</v>
      </c>
      <c r="BV52" s="15">
        <v>53.7</v>
      </c>
      <c r="BW52" s="16">
        <v>22854</v>
      </c>
      <c r="BX52" s="85" t="s">
        <v>162</v>
      </c>
      <c r="BY52" s="343">
        <v>1995</v>
      </c>
      <c r="BZ52" s="16">
        <v>318014</v>
      </c>
      <c r="CA52" s="15">
        <v>79.8</v>
      </c>
      <c r="CB52" s="16">
        <v>2536660</v>
      </c>
      <c r="CC52" s="85" t="s">
        <v>163</v>
      </c>
      <c r="CD52" s="343">
        <v>1995</v>
      </c>
      <c r="CE52" s="16">
        <v>301543</v>
      </c>
      <c r="CF52" s="15">
        <v>59</v>
      </c>
      <c r="CG52" s="16">
        <v>1778612</v>
      </c>
      <c r="CH52" s="85" t="s">
        <v>62</v>
      </c>
      <c r="CI52" s="343">
        <v>1995</v>
      </c>
      <c r="CJ52" s="16">
        <v>1540</v>
      </c>
      <c r="CK52" s="15">
        <v>52.2</v>
      </c>
      <c r="CL52" s="16">
        <v>8033</v>
      </c>
      <c r="CM52" s="85" t="s">
        <v>113</v>
      </c>
      <c r="CN52" s="343">
        <v>1995</v>
      </c>
      <c r="CO52" s="16">
        <v>6700</v>
      </c>
      <c r="CP52" s="15">
        <v>41.7</v>
      </c>
      <c r="CQ52" s="16">
        <v>27954</v>
      </c>
      <c r="CR52" s="85" t="s">
        <v>194</v>
      </c>
      <c r="CS52" s="343">
        <v>1995</v>
      </c>
      <c r="CT52" s="16">
        <v>8240</v>
      </c>
      <c r="CU52" s="15">
        <v>43.673543689320383</v>
      </c>
      <c r="CV52" s="16">
        <v>35987</v>
      </c>
      <c r="CW52" s="85" t="s">
        <v>114</v>
      </c>
      <c r="CX52" s="343">
        <v>1995</v>
      </c>
      <c r="CY52" s="16">
        <v>479645</v>
      </c>
      <c r="CZ52" s="15">
        <v>72.3</v>
      </c>
      <c r="DA52" s="16">
        <v>3467774</v>
      </c>
      <c r="DB52" s="85" t="s">
        <v>90</v>
      </c>
      <c r="DC52" s="343">
        <v>1995</v>
      </c>
      <c r="DD52" s="16">
        <v>410928</v>
      </c>
      <c r="DE52" s="15">
        <v>56.9</v>
      </c>
      <c r="DF52" s="16">
        <v>2339006</v>
      </c>
      <c r="DG52" s="85" t="s">
        <v>4</v>
      </c>
      <c r="DH52" s="343">
        <v>1995</v>
      </c>
      <c r="DI52" s="16">
        <v>1837</v>
      </c>
      <c r="DJ52" s="15">
        <v>35.5</v>
      </c>
      <c r="DK52" s="16">
        <v>6515</v>
      </c>
      <c r="DL52" s="85" t="s">
        <v>3</v>
      </c>
      <c r="DM52" s="343">
        <v>1995</v>
      </c>
      <c r="DN52" s="16">
        <v>3521</v>
      </c>
      <c r="DO52" s="15">
        <v>38.200000000000003</v>
      </c>
      <c r="DP52" s="16">
        <v>13447</v>
      </c>
      <c r="DQ52" s="85" t="s">
        <v>6</v>
      </c>
      <c r="DR52" s="343">
        <v>1995</v>
      </c>
      <c r="DS52" s="16">
        <v>5561</v>
      </c>
      <c r="DT52" s="15">
        <v>19.899999999999999</v>
      </c>
      <c r="DU52" s="16">
        <v>11072</v>
      </c>
      <c r="DV52" s="87" t="s">
        <v>198</v>
      </c>
      <c r="DW52" s="343">
        <v>1995</v>
      </c>
      <c r="DX52" s="16">
        <v>74388</v>
      </c>
      <c r="DY52" s="15">
        <v>30.2</v>
      </c>
      <c r="DZ52" s="16">
        <v>224987</v>
      </c>
      <c r="EA52" s="87" t="s">
        <v>72</v>
      </c>
      <c r="EB52" s="18">
        <v>1995</v>
      </c>
      <c r="EC52" s="16">
        <v>4581</v>
      </c>
      <c r="ED52" s="15">
        <v>280.3</v>
      </c>
      <c r="EE52" s="16">
        <v>128417</v>
      </c>
      <c r="EF52" s="87" t="s">
        <v>13</v>
      </c>
      <c r="EG52" s="18">
        <v>1995</v>
      </c>
      <c r="EH52" s="16">
        <v>4212</v>
      </c>
      <c r="EI52" s="15">
        <v>735.2</v>
      </c>
      <c r="EJ52" s="16">
        <v>309669</v>
      </c>
      <c r="EK52" s="87" t="s">
        <v>92</v>
      </c>
      <c r="EL52" s="18">
        <v>1995</v>
      </c>
      <c r="EM52" s="16">
        <v>1683</v>
      </c>
      <c r="EN52" s="15">
        <v>95.2</v>
      </c>
      <c r="EO52" s="16">
        <v>16019</v>
      </c>
      <c r="EP52" s="19" t="s">
        <v>78</v>
      </c>
      <c r="EQ52" s="18">
        <v>1995</v>
      </c>
      <c r="ER52" s="16">
        <v>82</v>
      </c>
      <c r="ES52" s="15">
        <v>95.5</v>
      </c>
      <c r="ET52" s="16">
        <v>784</v>
      </c>
      <c r="EU52" s="87" t="s">
        <v>174</v>
      </c>
      <c r="EV52" s="18">
        <v>1995</v>
      </c>
      <c r="EW52" s="16">
        <v>26332</v>
      </c>
      <c r="EX52" s="15">
        <v>87.599517697098591</v>
      </c>
      <c r="EY52" s="16">
        <v>230667.05</v>
      </c>
      <c r="EZ52" s="87" t="s">
        <v>175</v>
      </c>
      <c r="FA52" s="18">
        <v>1995</v>
      </c>
      <c r="FB52" s="16">
        <v>154039</v>
      </c>
      <c r="FC52" s="15">
        <v>83.3</v>
      </c>
      <c r="FD52" s="16">
        <v>1283011.25</v>
      </c>
      <c r="FE52" s="87" t="s">
        <v>8</v>
      </c>
      <c r="FF52" s="18">
        <v>1995</v>
      </c>
      <c r="FG52" s="16">
        <v>487508</v>
      </c>
      <c r="FH52" s="15">
        <v>104.8</v>
      </c>
      <c r="FI52" s="16">
        <v>5107617</v>
      </c>
      <c r="FJ52" s="87" t="s">
        <v>11</v>
      </c>
      <c r="FK52" s="18">
        <v>1995</v>
      </c>
      <c r="FL52" s="16">
        <v>35881</v>
      </c>
      <c r="FM52" s="15">
        <v>342.6</v>
      </c>
      <c r="FN52" s="16">
        <v>1229405</v>
      </c>
      <c r="FO52" s="87" t="s">
        <v>10</v>
      </c>
      <c r="FP52" s="18">
        <v>1995</v>
      </c>
      <c r="FQ52" s="16">
        <v>84124</v>
      </c>
      <c r="FR52" s="15">
        <v>359.9</v>
      </c>
      <c r="FS52" s="16">
        <v>3028052</v>
      </c>
      <c r="FT52" s="87"/>
      <c r="FY52" s="95" t="s">
        <v>166</v>
      </c>
      <c r="FZ52" s="343">
        <v>1995</v>
      </c>
      <c r="GA52" s="24">
        <v>1775330</v>
      </c>
      <c r="GB52" s="95" t="s">
        <v>169</v>
      </c>
      <c r="GC52" s="343">
        <v>1995</v>
      </c>
      <c r="GD52" s="24">
        <v>917800</v>
      </c>
      <c r="GE52" s="95" t="s">
        <v>167</v>
      </c>
      <c r="GF52" s="343">
        <v>1995</v>
      </c>
      <c r="GG52" s="98">
        <v>2693130</v>
      </c>
      <c r="GH52" s="22" t="s">
        <v>171</v>
      </c>
      <c r="GI52" s="343">
        <v>1995</v>
      </c>
      <c r="GJ52" s="24">
        <v>2714127</v>
      </c>
    </row>
    <row r="53" spans="1:192" s="21" customFormat="1" ht="9">
      <c r="A53" s="78" t="s">
        <v>60</v>
      </c>
      <c r="B53" s="343">
        <v>1996</v>
      </c>
      <c r="C53" s="14">
        <v>328499</v>
      </c>
      <c r="D53" s="15">
        <v>80.2</v>
      </c>
      <c r="E53" s="16">
        <v>2634231</v>
      </c>
      <c r="F53" s="85" t="s">
        <v>0</v>
      </c>
      <c r="G53" s="343">
        <v>1996</v>
      </c>
      <c r="H53" s="16">
        <v>157271</v>
      </c>
      <c r="I53" s="15">
        <v>59.5</v>
      </c>
      <c r="J53" s="16">
        <v>936079</v>
      </c>
      <c r="K53" s="85" t="s">
        <v>63</v>
      </c>
      <c r="L53" s="343">
        <v>1996</v>
      </c>
      <c r="M53" s="16">
        <v>222326</v>
      </c>
      <c r="N53" s="15">
        <v>56</v>
      </c>
      <c r="O53" s="16">
        <v>1245472</v>
      </c>
      <c r="P53" s="85" t="s">
        <v>64</v>
      </c>
      <c r="Q53" s="343">
        <v>1996</v>
      </c>
      <c r="R53" s="16">
        <v>103624</v>
      </c>
      <c r="S53" s="15">
        <v>53</v>
      </c>
      <c r="T53" s="16">
        <v>548794</v>
      </c>
      <c r="U53" s="85" t="s">
        <v>2</v>
      </c>
      <c r="V53" s="343">
        <v>1996</v>
      </c>
      <c r="W53" s="16">
        <v>34249</v>
      </c>
      <c r="X53" s="15">
        <v>54.1</v>
      </c>
      <c r="Y53" s="16">
        <v>185322</v>
      </c>
      <c r="Z53" s="85" t="s">
        <v>189</v>
      </c>
      <c r="AA53" s="343">
        <v>1996</v>
      </c>
      <c r="AB53" s="16">
        <v>926146</v>
      </c>
      <c r="AC53" s="15">
        <v>64.900000000000006</v>
      </c>
      <c r="AD53" s="16">
        <v>6013121</v>
      </c>
      <c r="AE53" s="85" t="s">
        <v>12</v>
      </c>
      <c r="AF53" s="13">
        <v>1996</v>
      </c>
      <c r="AG53" s="16">
        <v>133920</v>
      </c>
      <c r="AH53" s="15">
        <v>491</v>
      </c>
      <c r="AI53" s="16">
        <v>6575673</v>
      </c>
      <c r="AJ53" s="85" t="s">
        <v>5</v>
      </c>
      <c r="AK53" s="343">
        <v>1996</v>
      </c>
      <c r="AL53" s="16">
        <v>55659</v>
      </c>
      <c r="AM53" s="15">
        <v>26.1</v>
      </c>
      <c r="AN53" s="16">
        <v>145476</v>
      </c>
      <c r="AO53" s="85" t="s">
        <v>111</v>
      </c>
      <c r="AP53" s="343">
        <v>1996</v>
      </c>
      <c r="AQ53" s="16">
        <v>74237</v>
      </c>
      <c r="AR53" s="15">
        <v>74.599999999999994</v>
      </c>
      <c r="AS53" s="16">
        <v>534388</v>
      </c>
      <c r="AT53" s="85" t="s">
        <v>79</v>
      </c>
      <c r="AU53" s="343">
        <v>1996</v>
      </c>
      <c r="AV53" s="16">
        <v>236938</v>
      </c>
      <c r="AW53" s="15">
        <v>410.2</v>
      </c>
      <c r="AX53" s="16">
        <v>9719284</v>
      </c>
      <c r="AY53" s="85" t="s">
        <v>185</v>
      </c>
      <c r="AZ53" s="343">
        <v>1996</v>
      </c>
      <c r="BA53" s="16">
        <v>131323</v>
      </c>
      <c r="BB53" s="15">
        <v>387.3</v>
      </c>
      <c r="BC53" s="16">
        <v>5086692</v>
      </c>
      <c r="BD53" s="85" t="s">
        <v>112</v>
      </c>
      <c r="BE53" s="343">
        <v>1996</v>
      </c>
      <c r="BF53" s="16">
        <v>136100</v>
      </c>
      <c r="BG53" s="15">
        <v>384.3</v>
      </c>
      <c r="BH53" s="16">
        <v>5229749</v>
      </c>
      <c r="BI53" s="85" t="s">
        <v>164</v>
      </c>
      <c r="BJ53" s="343">
        <v>1996</v>
      </c>
      <c r="BK53" s="16">
        <v>1000383</v>
      </c>
      <c r="BL53" s="15">
        <v>65.5</v>
      </c>
      <c r="BM53" s="16">
        <v>6547509</v>
      </c>
      <c r="BN53" s="85" t="s">
        <v>1</v>
      </c>
      <c r="BO53" s="18" t="s">
        <v>107</v>
      </c>
      <c r="BP53" s="16">
        <v>64352</v>
      </c>
      <c r="BQ53" s="15">
        <v>58.5</v>
      </c>
      <c r="BR53" s="16">
        <v>376655</v>
      </c>
      <c r="BS53" s="85" t="s">
        <v>61</v>
      </c>
      <c r="BT53" s="343">
        <v>1996</v>
      </c>
      <c r="BU53" s="16">
        <v>7038</v>
      </c>
      <c r="BV53" s="15">
        <v>61.7</v>
      </c>
      <c r="BW53" s="16">
        <v>43387</v>
      </c>
      <c r="BX53" s="85" t="s">
        <v>162</v>
      </c>
      <c r="BY53" s="343">
        <v>1996</v>
      </c>
      <c r="BZ53" s="16">
        <v>335536</v>
      </c>
      <c r="CA53" s="15">
        <v>79.8</v>
      </c>
      <c r="CB53" s="16">
        <v>2677618</v>
      </c>
      <c r="CC53" s="85" t="s">
        <v>163</v>
      </c>
      <c r="CD53" s="343">
        <v>1996</v>
      </c>
      <c r="CE53" s="16">
        <v>325951</v>
      </c>
      <c r="CF53" s="15">
        <v>55</v>
      </c>
      <c r="CG53" s="16">
        <v>1794266</v>
      </c>
      <c r="CH53" s="85" t="s">
        <v>62</v>
      </c>
      <c r="CI53" s="343">
        <v>1996</v>
      </c>
      <c r="CJ53" s="16">
        <v>1738</v>
      </c>
      <c r="CK53" s="15">
        <v>53.4</v>
      </c>
      <c r="CL53" s="16">
        <v>9273</v>
      </c>
      <c r="CM53" s="85" t="s">
        <v>113</v>
      </c>
      <c r="CN53" s="343">
        <v>1996</v>
      </c>
      <c r="CO53" s="16">
        <v>7048</v>
      </c>
      <c r="CP53" s="15">
        <v>48.1</v>
      </c>
      <c r="CQ53" s="16">
        <v>33909</v>
      </c>
      <c r="CR53" s="85" t="s">
        <v>194</v>
      </c>
      <c r="CS53" s="343">
        <v>1996</v>
      </c>
      <c r="CT53" s="16">
        <v>8786</v>
      </c>
      <c r="CU53" s="15">
        <v>49.148645572501707</v>
      </c>
      <c r="CV53" s="16">
        <v>43182</v>
      </c>
      <c r="CW53" s="85" t="s">
        <v>114</v>
      </c>
      <c r="CX53" s="343">
        <v>1996</v>
      </c>
      <c r="CY53" s="16">
        <v>494546</v>
      </c>
      <c r="CZ53" s="15">
        <v>73.3</v>
      </c>
      <c r="DA53" s="16">
        <v>3622970</v>
      </c>
      <c r="DB53" s="85" t="s">
        <v>90</v>
      </c>
      <c r="DC53" s="343">
        <v>1996</v>
      </c>
      <c r="DD53" s="16">
        <v>431600</v>
      </c>
      <c r="DE53" s="15">
        <v>55.4</v>
      </c>
      <c r="DF53" s="16">
        <v>2390151</v>
      </c>
      <c r="DG53" s="85" t="s">
        <v>4</v>
      </c>
      <c r="DH53" s="343">
        <v>1996</v>
      </c>
      <c r="DI53" s="16">
        <v>1603</v>
      </c>
      <c r="DJ53" s="15">
        <v>39.299999999999997</v>
      </c>
      <c r="DK53" s="16">
        <v>6306</v>
      </c>
      <c r="DL53" s="85" t="s">
        <v>3</v>
      </c>
      <c r="DM53" s="343">
        <v>1996</v>
      </c>
      <c r="DN53" s="16">
        <v>3712</v>
      </c>
      <c r="DO53" s="15">
        <v>40.200000000000003</v>
      </c>
      <c r="DP53" s="16">
        <v>14940</v>
      </c>
      <c r="DQ53" s="85" t="s">
        <v>6</v>
      </c>
      <c r="DR53" s="343">
        <v>1996</v>
      </c>
      <c r="DS53" s="16">
        <v>7332</v>
      </c>
      <c r="DT53" s="15">
        <v>19.899999999999999</v>
      </c>
      <c r="DU53" s="16">
        <v>14620</v>
      </c>
      <c r="DV53" s="87" t="s">
        <v>198</v>
      </c>
      <c r="DW53" s="343">
        <v>1996</v>
      </c>
      <c r="DX53" s="16">
        <v>62991</v>
      </c>
      <c r="DY53" s="15">
        <v>25.4</v>
      </c>
      <c r="DZ53" s="16">
        <v>160096</v>
      </c>
      <c r="EA53" s="87" t="s">
        <v>72</v>
      </c>
      <c r="EB53" s="18">
        <v>1996</v>
      </c>
      <c r="EC53" s="16">
        <v>4777</v>
      </c>
      <c r="ED53" s="15">
        <v>299.5</v>
      </c>
      <c r="EE53" s="16">
        <v>143057</v>
      </c>
      <c r="EF53" s="87" t="s">
        <v>13</v>
      </c>
      <c r="EG53" s="18">
        <v>1996</v>
      </c>
      <c r="EH53" s="16">
        <v>3473</v>
      </c>
      <c r="EI53" s="15">
        <v>758.6</v>
      </c>
      <c r="EJ53" s="16">
        <v>263465</v>
      </c>
      <c r="EK53" s="87" t="s">
        <v>92</v>
      </c>
      <c r="EL53" s="18">
        <v>1996</v>
      </c>
      <c r="EM53" s="16">
        <v>1920</v>
      </c>
      <c r="EN53" s="15">
        <v>95.3</v>
      </c>
      <c r="EO53" s="16">
        <v>18296</v>
      </c>
      <c r="EP53" s="19" t="s">
        <v>78</v>
      </c>
      <c r="EQ53" s="18">
        <v>1996</v>
      </c>
      <c r="ER53" s="16">
        <v>138</v>
      </c>
      <c r="ES53" s="15">
        <v>78</v>
      </c>
      <c r="ET53" s="16">
        <v>1077</v>
      </c>
      <c r="EU53" s="87" t="s">
        <v>174</v>
      </c>
      <c r="EV53" s="18">
        <v>1996</v>
      </c>
      <c r="EW53" s="16">
        <v>25030</v>
      </c>
      <c r="EX53" s="15">
        <v>86.381122652816615</v>
      </c>
      <c r="EY53" s="16">
        <v>216211.94999999998</v>
      </c>
      <c r="EZ53" s="87" t="s">
        <v>175</v>
      </c>
      <c r="FA53" s="18">
        <v>1996</v>
      </c>
      <c r="FB53" s="16">
        <v>152590</v>
      </c>
      <c r="FC53" s="15">
        <v>82.025000000000006</v>
      </c>
      <c r="FD53" s="16">
        <v>1251558.7</v>
      </c>
      <c r="FE53" s="87" t="s">
        <v>8</v>
      </c>
      <c r="FF53" s="18">
        <v>1996</v>
      </c>
      <c r="FG53" s="16">
        <v>498436</v>
      </c>
      <c r="FH53" s="15">
        <v>98.2</v>
      </c>
      <c r="FI53" s="16">
        <v>4896231</v>
      </c>
      <c r="FJ53" s="87" t="s">
        <v>11</v>
      </c>
      <c r="FK53" s="18">
        <v>1996</v>
      </c>
      <c r="FL53" s="16">
        <v>36061</v>
      </c>
      <c r="FM53" s="15">
        <v>399.7</v>
      </c>
      <c r="FN53" s="16">
        <v>1441295</v>
      </c>
      <c r="FO53" s="87" t="s">
        <v>10</v>
      </c>
      <c r="FP53" s="18">
        <v>1996</v>
      </c>
      <c r="FQ53" s="16">
        <v>95262</v>
      </c>
      <c r="FR53" s="15">
        <v>382.7</v>
      </c>
      <c r="FS53" s="16">
        <v>3645396</v>
      </c>
      <c r="FT53" s="87"/>
      <c r="FY53" s="95" t="s">
        <v>166</v>
      </c>
      <c r="FZ53" s="343">
        <v>1996</v>
      </c>
      <c r="GA53" s="24">
        <v>1777533.17</v>
      </c>
      <c r="GB53" s="95" t="s">
        <v>169</v>
      </c>
      <c r="GC53" s="343">
        <v>1996</v>
      </c>
      <c r="GD53" s="24">
        <v>907405.98</v>
      </c>
      <c r="GE53" s="95" t="s">
        <v>167</v>
      </c>
      <c r="GF53" s="343">
        <v>1996</v>
      </c>
      <c r="GG53" s="98">
        <v>2684939.15</v>
      </c>
      <c r="GH53" s="22" t="s">
        <v>171</v>
      </c>
      <c r="GI53" s="343">
        <v>1996</v>
      </c>
      <c r="GJ53" s="24">
        <v>2706710.95</v>
      </c>
    </row>
    <row r="54" spans="1:192" s="21" customFormat="1" ht="9">
      <c r="A54" s="78" t="s">
        <v>60</v>
      </c>
      <c r="B54" s="343">
        <v>1997</v>
      </c>
      <c r="C54" s="27">
        <v>361103</v>
      </c>
      <c r="D54" s="28">
        <v>83.8</v>
      </c>
      <c r="E54" s="29">
        <v>3025317</v>
      </c>
      <c r="F54" s="86" t="s">
        <v>0</v>
      </c>
      <c r="G54" s="344">
        <v>1997</v>
      </c>
      <c r="H54" s="29">
        <v>167783</v>
      </c>
      <c r="I54" s="28">
        <v>64.5</v>
      </c>
      <c r="J54" s="29">
        <v>1081697</v>
      </c>
      <c r="K54" s="86" t="s">
        <v>63</v>
      </c>
      <c r="L54" s="344">
        <v>1997</v>
      </c>
      <c r="M54" s="29">
        <v>220005</v>
      </c>
      <c r="N54" s="28">
        <v>66.3</v>
      </c>
      <c r="O54" s="29">
        <v>1459516</v>
      </c>
      <c r="P54" s="86" t="s">
        <v>64</v>
      </c>
      <c r="Q54" s="344">
        <v>1997</v>
      </c>
      <c r="R54" s="29">
        <v>110227</v>
      </c>
      <c r="S54" s="28">
        <v>47.7</v>
      </c>
      <c r="T54" s="29">
        <v>525342</v>
      </c>
      <c r="U54" s="86" t="s">
        <v>2</v>
      </c>
      <c r="V54" s="344">
        <v>1997</v>
      </c>
      <c r="W54" s="29">
        <v>33536</v>
      </c>
      <c r="X54" s="28">
        <v>49.4</v>
      </c>
      <c r="Y54" s="29">
        <v>165570</v>
      </c>
      <c r="Z54" s="86" t="s">
        <v>189</v>
      </c>
      <c r="AA54" s="344">
        <v>1997</v>
      </c>
      <c r="AB54" s="29">
        <v>971661</v>
      </c>
      <c r="AC54" s="28">
        <v>69.5</v>
      </c>
      <c r="AD54" s="29">
        <v>6751922</v>
      </c>
      <c r="AE54" s="86" t="s">
        <v>12</v>
      </c>
      <c r="AF54" s="13">
        <v>1997</v>
      </c>
      <c r="AG54" s="29">
        <v>129757.48</v>
      </c>
      <c r="AH54" s="28">
        <v>506.7</v>
      </c>
      <c r="AI54" s="29">
        <v>6574811.5099999998</v>
      </c>
      <c r="AJ54" s="86" t="s">
        <v>5</v>
      </c>
      <c r="AK54" s="344">
        <v>1997</v>
      </c>
      <c r="AL54" s="29">
        <v>62020</v>
      </c>
      <c r="AM54" s="28">
        <v>30.49</v>
      </c>
      <c r="AN54" s="29">
        <v>189099</v>
      </c>
      <c r="AO54" s="86" t="s">
        <v>111</v>
      </c>
      <c r="AP54" s="344">
        <v>1997</v>
      </c>
      <c r="AQ54" s="29">
        <v>71935</v>
      </c>
      <c r="AR54" s="28">
        <v>85.1</v>
      </c>
      <c r="AS54" s="29">
        <v>612178</v>
      </c>
      <c r="AT54" s="86" t="s">
        <v>79</v>
      </c>
      <c r="AU54" s="344">
        <v>1997</v>
      </c>
      <c r="AV54" s="29">
        <v>238866</v>
      </c>
      <c r="AW54" s="28">
        <v>443.6</v>
      </c>
      <c r="AX54" s="29">
        <v>10595141</v>
      </c>
      <c r="AY54" s="86" t="s">
        <v>185</v>
      </c>
      <c r="AZ54" s="344">
        <v>1997</v>
      </c>
      <c r="BA54" s="29">
        <v>125220</v>
      </c>
      <c r="BB54" s="28">
        <v>415.8</v>
      </c>
      <c r="BC54" s="29">
        <v>5207277</v>
      </c>
      <c r="BD54" s="86" t="s">
        <v>112</v>
      </c>
      <c r="BE54" s="344">
        <v>1997</v>
      </c>
      <c r="BF54" s="29">
        <v>129533</v>
      </c>
      <c r="BG54" s="28">
        <v>411.8</v>
      </c>
      <c r="BH54" s="29">
        <v>5334427</v>
      </c>
      <c r="BI54" s="86" t="s">
        <v>164</v>
      </c>
      <c r="BJ54" s="344">
        <v>1997</v>
      </c>
      <c r="BK54" s="29">
        <v>1043596</v>
      </c>
      <c r="BL54" s="28">
        <v>70.599999999999994</v>
      </c>
      <c r="BM54" s="29">
        <v>7364099</v>
      </c>
      <c r="BN54" s="86" t="s">
        <v>1</v>
      </c>
      <c r="BO54" s="31" t="s">
        <v>108</v>
      </c>
      <c r="BP54" s="29">
        <v>65287</v>
      </c>
      <c r="BQ54" s="28">
        <v>64.599999999999994</v>
      </c>
      <c r="BR54" s="29">
        <v>422016</v>
      </c>
      <c r="BS54" s="86" t="s">
        <v>61</v>
      </c>
      <c r="BT54" s="344">
        <v>1997</v>
      </c>
      <c r="BU54" s="29">
        <v>7197</v>
      </c>
      <c r="BV54" s="28">
        <v>57.9</v>
      </c>
      <c r="BW54" s="29">
        <v>41655</v>
      </c>
      <c r="BX54" s="86" t="s">
        <v>162</v>
      </c>
      <c r="BY54" s="344">
        <v>1997</v>
      </c>
      <c r="BZ54" s="29">
        <v>368299</v>
      </c>
      <c r="CA54" s="28">
        <v>83.3</v>
      </c>
      <c r="CB54" s="29">
        <v>3066972</v>
      </c>
      <c r="CC54" s="86" t="s">
        <v>163</v>
      </c>
      <c r="CD54" s="344">
        <v>1997</v>
      </c>
      <c r="CE54" s="29">
        <v>330232</v>
      </c>
      <c r="CF54" s="28">
        <v>60.1</v>
      </c>
      <c r="CG54" s="29">
        <v>1984857</v>
      </c>
      <c r="CH54" s="86" t="s">
        <v>62</v>
      </c>
      <c r="CI54" s="344">
        <v>1997</v>
      </c>
      <c r="CJ54" s="29">
        <v>1277</v>
      </c>
      <c r="CK54" s="28">
        <v>56.2</v>
      </c>
      <c r="CL54" s="29">
        <v>7176</v>
      </c>
      <c r="CM54" s="86" t="s">
        <v>113</v>
      </c>
      <c r="CN54" s="344">
        <v>1997</v>
      </c>
      <c r="CO54" s="29">
        <v>5246</v>
      </c>
      <c r="CP54" s="28">
        <v>45.1</v>
      </c>
      <c r="CQ54" s="29">
        <v>23634</v>
      </c>
      <c r="CR54" s="85" t="s">
        <v>194</v>
      </c>
      <c r="CS54" s="344">
        <v>1997</v>
      </c>
      <c r="CT54" s="29">
        <v>6523</v>
      </c>
      <c r="CU54" s="28">
        <v>47.232868312126321</v>
      </c>
      <c r="CV54" s="29">
        <v>30810</v>
      </c>
      <c r="CW54" s="86" t="s">
        <v>114</v>
      </c>
      <c r="CX54" s="344">
        <v>1997</v>
      </c>
      <c r="CY54" s="29">
        <v>537359</v>
      </c>
      <c r="CZ54" s="28">
        <v>77.3</v>
      </c>
      <c r="DA54" s="29">
        <v>4155845</v>
      </c>
      <c r="DB54" s="86" t="s">
        <v>90</v>
      </c>
      <c r="DC54" s="344">
        <v>1997</v>
      </c>
      <c r="DD54" s="29">
        <v>434302</v>
      </c>
      <c r="DE54" s="28">
        <v>59.8</v>
      </c>
      <c r="DF54" s="29">
        <v>2596077</v>
      </c>
      <c r="DG54" s="86" t="s">
        <v>4</v>
      </c>
      <c r="DH54" s="344">
        <v>1997</v>
      </c>
      <c r="DI54" s="29">
        <v>1739</v>
      </c>
      <c r="DJ54" s="28">
        <v>42.3</v>
      </c>
      <c r="DK54" s="29">
        <v>7359</v>
      </c>
      <c r="DL54" s="86" t="s">
        <v>3</v>
      </c>
      <c r="DM54" s="344">
        <v>1997</v>
      </c>
      <c r="DN54" s="29">
        <v>4864</v>
      </c>
      <c r="DO54" s="28">
        <v>38.799999999999997</v>
      </c>
      <c r="DP54" s="29">
        <v>18889</v>
      </c>
      <c r="DQ54" s="86" t="s">
        <v>6</v>
      </c>
      <c r="DR54" s="344">
        <v>1997</v>
      </c>
      <c r="DS54" s="29">
        <v>6158</v>
      </c>
      <c r="DT54" s="28">
        <v>22.9</v>
      </c>
      <c r="DU54" s="29">
        <v>14078</v>
      </c>
      <c r="DV54" s="87" t="s">
        <v>198</v>
      </c>
      <c r="DW54" s="344">
        <v>1997</v>
      </c>
      <c r="DX54" s="29">
        <v>68178</v>
      </c>
      <c r="DY54" s="28">
        <v>29.8</v>
      </c>
      <c r="DZ54" s="29">
        <v>203177</v>
      </c>
      <c r="EA54" s="83" t="s">
        <v>72</v>
      </c>
      <c r="EB54" s="31">
        <v>1997</v>
      </c>
      <c r="EC54" s="29">
        <v>4312</v>
      </c>
      <c r="ED54" s="28">
        <v>294.89999999999998</v>
      </c>
      <c r="EE54" s="29">
        <v>127150</v>
      </c>
      <c r="EF54" s="83" t="s">
        <v>13</v>
      </c>
      <c r="EG54" s="31">
        <v>1997</v>
      </c>
      <c r="EH54" s="29">
        <v>3220</v>
      </c>
      <c r="EI54" s="28">
        <v>787.8</v>
      </c>
      <c r="EJ54" s="29">
        <v>253691</v>
      </c>
      <c r="EK54" s="83" t="s">
        <v>92</v>
      </c>
      <c r="EL54" s="31">
        <v>1997</v>
      </c>
      <c r="EM54" s="29">
        <v>1940</v>
      </c>
      <c r="EN54" s="28">
        <v>99.5</v>
      </c>
      <c r="EO54" s="29">
        <v>19306</v>
      </c>
      <c r="EP54" s="32" t="s">
        <v>78</v>
      </c>
      <c r="EQ54" s="31">
        <v>1997</v>
      </c>
      <c r="ER54" s="29">
        <v>195</v>
      </c>
      <c r="ES54" s="28">
        <v>92.8</v>
      </c>
      <c r="ET54" s="29">
        <v>1806</v>
      </c>
      <c r="EU54" s="83" t="s">
        <v>174</v>
      </c>
      <c r="EV54" s="31">
        <v>1997</v>
      </c>
      <c r="EW54" s="29">
        <v>27812</v>
      </c>
      <c r="EX54" s="28">
        <v>92.888753056234719</v>
      </c>
      <c r="EY54" s="29">
        <v>258342.19999999998</v>
      </c>
      <c r="EZ54" s="83" t="s">
        <v>175</v>
      </c>
      <c r="FA54" s="31">
        <v>1997</v>
      </c>
      <c r="FB54" s="29">
        <v>145477</v>
      </c>
      <c r="FC54" s="28">
        <v>86.445000000000007</v>
      </c>
      <c r="FD54" s="29">
        <v>1258068</v>
      </c>
      <c r="FE54" s="83" t="s">
        <v>8</v>
      </c>
      <c r="FF54" s="31">
        <v>1997</v>
      </c>
      <c r="FG54" s="29">
        <v>496639</v>
      </c>
      <c r="FH54" s="28">
        <v>107.1</v>
      </c>
      <c r="FI54" s="29">
        <v>5318013</v>
      </c>
      <c r="FJ54" s="83" t="s">
        <v>11</v>
      </c>
      <c r="FK54" s="31">
        <v>1997</v>
      </c>
      <c r="FL54" s="29">
        <v>33027</v>
      </c>
      <c r="FM54" s="28">
        <v>410.2</v>
      </c>
      <c r="FN54" s="29">
        <v>1354691</v>
      </c>
      <c r="FO54" s="83" t="s">
        <v>10</v>
      </c>
      <c r="FP54" s="31">
        <v>1997</v>
      </c>
      <c r="FQ54" s="29">
        <v>92194</v>
      </c>
      <c r="FR54" s="28">
        <v>417.9</v>
      </c>
      <c r="FS54" s="16">
        <v>3852587</v>
      </c>
      <c r="FT54" s="83"/>
      <c r="FY54" s="95" t="s">
        <v>166</v>
      </c>
      <c r="FZ54" s="344">
        <v>1997</v>
      </c>
      <c r="GA54" s="24">
        <v>1777619.19</v>
      </c>
      <c r="GB54" s="95" t="s">
        <v>169</v>
      </c>
      <c r="GC54" s="344">
        <v>1997</v>
      </c>
      <c r="GD54" s="24">
        <v>898074.78</v>
      </c>
      <c r="GE54" s="95" t="s">
        <v>167</v>
      </c>
      <c r="GF54" s="344">
        <v>1997</v>
      </c>
      <c r="GG54" s="98">
        <v>2675693.9699999997</v>
      </c>
      <c r="GH54" s="22" t="s">
        <v>171</v>
      </c>
      <c r="GI54" s="344">
        <v>1997</v>
      </c>
      <c r="GJ54" s="24">
        <v>2696475.59</v>
      </c>
    </row>
    <row r="55" spans="1:192" s="21" customFormat="1" ht="9">
      <c r="A55" s="78" t="s">
        <v>60</v>
      </c>
      <c r="B55" s="343">
        <v>1998</v>
      </c>
      <c r="C55" s="14">
        <v>367058.53</v>
      </c>
      <c r="D55" s="15">
        <v>76.7</v>
      </c>
      <c r="E55" s="16">
        <v>2815338.9250999996</v>
      </c>
      <c r="F55" s="85" t="s">
        <v>0</v>
      </c>
      <c r="G55" s="343">
        <v>1998</v>
      </c>
      <c r="H55" s="16">
        <v>193832.98</v>
      </c>
      <c r="I55" s="15">
        <v>54.84</v>
      </c>
      <c r="J55" s="16">
        <v>1062980.06232</v>
      </c>
      <c r="K55" s="85" t="s">
        <v>63</v>
      </c>
      <c r="L55" s="343">
        <v>1998</v>
      </c>
      <c r="M55" s="16">
        <v>227723.38</v>
      </c>
      <c r="N55" s="15">
        <v>61.83</v>
      </c>
      <c r="O55" s="16">
        <v>1408013.65854</v>
      </c>
      <c r="P55" s="85" t="s">
        <v>64</v>
      </c>
      <c r="Q55" s="343">
        <v>1998</v>
      </c>
      <c r="R55" s="16">
        <v>99498.49</v>
      </c>
      <c r="S55" s="15">
        <v>43.13</v>
      </c>
      <c r="T55" s="16">
        <v>429136.98736999993</v>
      </c>
      <c r="U55" s="85" t="s">
        <v>2</v>
      </c>
      <c r="V55" s="343">
        <v>1998</v>
      </c>
      <c r="W55" s="16">
        <v>28264.58</v>
      </c>
      <c r="X55" s="15">
        <v>43.93</v>
      </c>
      <c r="Y55" s="16">
        <v>124166.29994000001</v>
      </c>
      <c r="Z55" s="85" t="s">
        <v>189</v>
      </c>
      <c r="AA55" s="343">
        <v>1998</v>
      </c>
      <c r="AB55" s="16">
        <v>999348.18</v>
      </c>
      <c r="AC55" s="15">
        <v>63.086258340511513</v>
      </c>
      <c r="AD55" s="16">
        <v>6304513.7455599997</v>
      </c>
      <c r="AE55" s="85" t="s">
        <v>12</v>
      </c>
      <c r="AF55" s="13">
        <v>1998</v>
      </c>
      <c r="AG55" s="16">
        <v>128144.13</v>
      </c>
      <c r="AH55" s="15">
        <v>529.386989087453</v>
      </c>
      <c r="AI55" s="16">
        <v>6783783.5149931163</v>
      </c>
      <c r="AJ55" s="85" t="s">
        <v>5</v>
      </c>
      <c r="AK55" s="343">
        <v>1998</v>
      </c>
      <c r="AL55" s="29">
        <v>69098.02</v>
      </c>
      <c r="AM55" s="28">
        <v>31.37</v>
      </c>
      <c r="AN55" s="29">
        <v>216760.48874000003</v>
      </c>
      <c r="AO55" s="85" t="s">
        <v>111</v>
      </c>
      <c r="AP55" s="343">
        <v>1998</v>
      </c>
      <c r="AQ55" s="16">
        <v>69016.600000000006</v>
      </c>
      <c r="AR55" s="15">
        <v>72.055818915502599</v>
      </c>
      <c r="AS55" s="16">
        <v>497304.76317636773</v>
      </c>
      <c r="AT55" s="85" t="s">
        <v>79</v>
      </c>
      <c r="AU55" s="343">
        <v>1998</v>
      </c>
      <c r="AV55" s="16">
        <v>224831.97</v>
      </c>
      <c r="AW55" s="15">
        <v>396.8652091204205</v>
      </c>
      <c r="AX55" s="16">
        <v>8922798.6791006103</v>
      </c>
      <c r="AY55" s="85" t="s">
        <v>185</v>
      </c>
      <c r="AZ55" s="343">
        <v>1998</v>
      </c>
      <c r="BA55" s="16">
        <v>122209.32</v>
      </c>
      <c r="BB55" s="15">
        <v>404.18562088390644</v>
      </c>
      <c r="BC55" s="16">
        <v>4939524.9882000005</v>
      </c>
      <c r="BD55" s="85" t="s">
        <v>112</v>
      </c>
      <c r="BE55" s="343">
        <v>1998</v>
      </c>
      <c r="BF55" s="16">
        <v>125911.57</v>
      </c>
      <c r="BG55" s="15">
        <v>401.47356410137684</v>
      </c>
      <c r="BH55" s="16">
        <v>5055016.6769500002</v>
      </c>
      <c r="BI55" s="85" t="s">
        <v>164</v>
      </c>
      <c r="BJ55" s="343">
        <v>1998</v>
      </c>
      <c r="BK55" s="16">
        <v>1068364.78</v>
      </c>
      <c r="BL55" s="15">
        <v>63.66569392840119</v>
      </c>
      <c r="BM55" s="16">
        <v>6801818.5087363673</v>
      </c>
      <c r="BN55" s="85" t="s">
        <v>1</v>
      </c>
      <c r="BO55" s="18" t="s">
        <v>109</v>
      </c>
      <c r="BP55" s="16">
        <v>71618.92</v>
      </c>
      <c r="BQ55" s="15">
        <v>57.36</v>
      </c>
      <c r="BR55" s="16">
        <v>410806.12511999998</v>
      </c>
      <c r="BS55" s="85" t="s">
        <v>61</v>
      </c>
      <c r="BT55" s="343">
        <v>1998</v>
      </c>
      <c r="BU55" s="16">
        <v>5814.83</v>
      </c>
      <c r="BV55" s="15">
        <v>53.2</v>
      </c>
      <c r="BW55" s="16">
        <v>30934.8956</v>
      </c>
      <c r="BX55" s="85" t="s">
        <v>162</v>
      </c>
      <c r="BY55" s="343">
        <v>1998</v>
      </c>
      <c r="BZ55" s="16">
        <v>372873.36</v>
      </c>
      <c r="CA55" s="15">
        <v>76.333525696231007</v>
      </c>
      <c r="CB55" s="16">
        <v>2846273.8206999996</v>
      </c>
      <c r="CC55" s="85" t="s">
        <v>163</v>
      </c>
      <c r="CD55" s="343">
        <v>1998</v>
      </c>
      <c r="CE55" s="16">
        <v>327221.87</v>
      </c>
      <c r="CF55" s="15">
        <v>56.143883228526263</v>
      </c>
      <c r="CG55" s="16">
        <v>1837150.64591</v>
      </c>
      <c r="CH55" s="85" t="s">
        <v>62</v>
      </c>
      <c r="CI55" s="343">
        <v>1998</v>
      </c>
      <c r="CJ55" s="16">
        <v>1063.76</v>
      </c>
      <c r="CK55" s="15">
        <v>51.88</v>
      </c>
      <c r="CL55" s="16">
        <v>5518.7868800000006</v>
      </c>
      <c r="CM55" s="85" t="s">
        <v>113</v>
      </c>
      <c r="CN55" s="343">
        <v>1998</v>
      </c>
      <c r="CO55" s="16">
        <v>4472.71</v>
      </c>
      <c r="CP55" s="15">
        <v>39.39</v>
      </c>
      <c r="CQ55" s="16">
        <v>17618.004690000002</v>
      </c>
      <c r="CR55" s="85" t="s">
        <v>194</v>
      </c>
      <c r="CS55" s="343">
        <v>1998</v>
      </c>
      <c r="CT55" s="29">
        <v>5536.47</v>
      </c>
      <c r="CU55" s="28">
        <v>41.789789468740906</v>
      </c>
      <c r="CV55" s="29">
        <v>23136.791570000001</v>
      </c>
      <c r="CW55" s="85" t="s">
        <v>114</v>
      </c>
      <c r="CX55" s="343">
        <v>1998</v>
      </c>
      <c r="CY55" s="29">
        <v>567770.1</v>
      </c>
      <c r="CZ55" s="28">
        <v>68.94996178735019</v>
      </c>
      <c r="DA55" s="29">
        <v>3914772.6698999996</v>
      </c>
      <c r="DB55" s="85" t="s">
        <v>90</v>
      </c>
      <c r="DC55" s="343">
        <v>1998</v>
      </c>
      <c r="DD55" s="16">
        <v>431578.08</v>
      </c>
      <c r="DE55" s="15">
        <v>55.372160598610556</v>
      </c>
      <c r="DF55" s="16">
        <v>2389741.0756599996</v>
      </c>
      <c r="DG55" s="85" t="s">
        <v>4</v>
      </c>
      <c r="DH55" s="343">
        <v>1998</v>
      </c>
      <c r="DI55" s="16">
        <v>1667.72</v>
      </c>
      <c r="DJ55" s="15">
        <v>38.97807671641344</v>
      </c>
      <c r="DK55" s="16">
        <v>6500.4518101497015</v>
      </c>
      <c r="DL55" s="85" t="s">
        <v>3</v>
      </c>
      <c r="DM55" s="343">
        <v>1998</v>
      </c>
      <c r="DN55" s="16">
        <v>5954</v>
      </c>
      <c r="DO55" s="15">
        <v>34</v>
      </c>
      <c r="DP55" s="16">
        <v>20229</v>
      </c>
      <c r="DQ55" s="85" t="s">
        <v>6</v>
      </c>
      <c r="DR55" s="343">
        <v>1998</v>
      </c>
      <c r="DS55" s="16">
        <v>6638.54</v>
      </c>
      <c r="DT55" s="15">
        <v>21.45</v>
      </c>
      <c r="DU55" s="16">
        <v>14239.668299999999</v>
      </c>
      <c r="DV55" s="87" t="s">
        <v>198</v>
      </c>
      <c r="DW55" s="343">
        <v>1998</v>
      </c>
      <c r="DX55" s="16">
        <v>75736.56</v>
      </c>
      <c r="DY55" s="15">
        <v>30.500481806937099</v>
      </c>
      <c r="DZ55" s="16">
        <v>231000.15704000002</v>
      </c>
      <c r="EA55" s="87" t="s">
        <v>72</v>
      </c>
      <c r="EB55" s="18">
        <v>1998</v>
      </c>
      <c r="EC55" s="16">
        <v>3702.25</v>
      </c>
      <c r="ED55" s="15">
        <v>311.95</v>
      </c>
      <c r="EE55" s="16">
        <v>115491.68875</v>
      </c>
      <c r="EF55" s="87" t="s">
        <v>13</v>
      </c>
      <c r="EG55" s="18">
        <v>1998</v>
      </c>
      <c r="EH55" s="16">
        <v>2582.8000000000002</v>
      </c>
      <c r="EI55" s="15">
        <v>781.14666469839847</v>
      </c>
      <c r="EJ55" s="16">
        <v>201754.56055830239</v>
      </c>
      <c r="EK55" s="87" t="s">
        <v>92</v>
      </c>
      <c r="EL55" s="18">
        <v>1998</v>
      </c>
      <c r="EM55" s="16">
        <v>1952.21</v>
      </c>
      <c r="EN55" s="15">
        <v>107.36252770810957</v>
      </c>
      <c r="EO55" s="16">
        <v>20959.420021704856</v>
      </c>
      <c r="EP55" s="19" t="s">
        <v>78</v>
      </c>
      <c r="EQ55" s="18">
        <v>1998</v>
      </c>
      <c r="ER55" s="16">
        <v>280.38</v>
      </c>
      <c r="ES55" s="15">
        <v>102.02185200824877</v>
      </c>
      <c r="ET55" s="16">
        <v>2860.4886866072789</v>
      </c>
      <c r="EU55" s="87" t="s">
        <v>174</v>
      </c>
      <c r="EV55" s="18">
        <v>1998</v>
      </c>
      <c r="EW55" s="16">
        <v>31053.19</v>
      </c>
      <c r="EX55" s="15">
        <v>95.468609215821573</v>
      </c>
      <c r="EY55" s="16">
        <v>296460.48610146582</v>
      </c>
      <c r="EZ55" s="87" t="s">
        <v>175</v>
      </c>
      <c r="FA55" s="18">
        <v>1998</v>
      </c>
      <c r="FB55" s="16">
        <v>141874.20000000001</v>
      </c>
      <c r="FC55" s="15">
        <v>87.897582157107848</v>
      </c>
      <c r="FD55" s="16">
        <v>1247039.915047395</v>
      </c>
      <c r="FE55" s="87" t="s">
        <v>8</v>
      </c>
      <c r="FF55" s="18">
        <v>1998</v>
      </c>
      <c r="FG55" s="16">
        <v>501510.40000000002</v>
      </c>
      <c r="FH55" s="15">
        <v>107.31236182121697</v>
      </c>
      <c r="FI55" s="16">
        <v>5381826.5501903249</v>
      </c>
      <c r="FJ55" s="87" t="s">
        <v>11</v>
      </c>
      <c r="FK55" s="18">
        <v>1998</v>
      </c>
      <c r="FL55" s="16">
        <v>33493.839999999997</v>
      </c>
      <c r="FM55" s="15">
        <v>393.95</v>
      </c>
      <c r="FN55" s="16">
        <v>1319489.8268000002</v>
      </c>
      <c r="FO55" s="87" t="s">
        <v>10</v>
      </c>
      <c r="FP55" s="18">
        <v>1998</v>
      </c>
      <c r="FQ55" s="16">
        <v>88715.48</v>
      </c>
      <c r="FR55" s="15">
        <v>408.05</v>
      </c>
      <c r="FS55" s="16">
        <v>3620035.1614000001</v>
      </c>
      <c r="FT55" s="87"/>
      <c r="FY55" s="95" t="s">
        <v>166</v>
      </c>
      <c r="FZ55" s="343">
        <v>1998</v>
      </c>
      <c r="GA55" s="24">
        <v>1787450.66</v>
      </c>
      <c r="GB55" s="95" t="s">
        <v>169</v>
      </c>
      <c r="GC55" s="343">
        <v>1998</v>
      </c>
      <c r="GD55" s="24">
        <v>879813.01</v>
      </c>
      <c r="GE55" s="95" t="s">
        <v>167</v>
      </c>
      <c r="GF55" s="343">
        <v>1998</v>
      </c>
      <c r="GG55" s="98">
        <v>2667263.67</v>
      </c>
      <c r="GH55" s="22" t="s">
        <v>171</v>
      </c>
      <c r="GI55" s="343">
        <v>1998</v>
      </c>
      <c r="GJ55" s="24">
        <v>2688253.37</v>
      </c>
    </row>
    <row r="56" spans="1:192" s="21" customFormat="1" ht="9">
      <c r="A56" s="78" t="s">
        <v>60</v>
      </c>
      <c r="B56" s="343">
        <v>1999</v>
      </c>
      <c r="C56" s="27">
        <v>300239.90000000002</v>
      </c>
      <c r="D56" s="34">
        <v>88.4</v>
      </c>
      <c r="E56" s="29">
        <v>2654421</v>
      </c>
      <c r="F56" s="86" t="s">
        <v>0</v>
      </c>
      <c r="G56" s="344">
        <v>1999</v>
      </c>
      <c r="H56" s="29">
        <v>124744.7</v>
      </c>
      <c r="I56" s="34">
        <v>64.599999999999994</v>
      </c>
      <c r="J56" s="29">
        <v>805850</v>
      </c>
      <c r="K56" s="86" t="s">
        <v>63</v>
      </c>
      <c r="L56" s="344">
        <v>1999</v>
      </c>
      <c r="M56" s="29">
        <v>199764</v>
      </c>
      <c r="N56" s="34">
        <v>70.2</v>
      </c>
      <c r="O56" s="29">
        <v>1402743</v>
      </c>
      <c r="P56" s="86" t="s">
        <v>64</v>
      </c>
      <c r="Q56" s="344">
        <v>1999</v>
      </c>
      <c r="R56" s="29">
        <v>161784</v>
      </c>
      <c r="S56" s="34">
        <v>55.1</v>
      </c>
      <c r="T56" s="29">
        <v>891432</v>
      </c>
      <c r="U56" s="86" t="s">
        <v>2</v>
      </c>
      <c r="V56" s="344">
        <v>1999</v>
      </c>
      <c r="W56" s="29">
        <v>34883</v>
      </c>
      <c r="X56" s="34">
        <v>50.8</v>
      </c>
      <c r="Y56" s="29">
        <v>177308</v>
      </c>
      <c r="Z56" s="86" t="s">
        <v>189</v>
      </c>
      <c r="AA56" s="344">
        <v>1999</v>
      </c>
      <c r="AB56" s="29">
        <v>912110</v>
      </c>
      <c r="AC56" s="28">
        <v>71.2</v>
      </c>
      <c r="AD56" s="29">
        <v>6492407</v>
      </c>
      <c r="AE56" s="86" t="s">
        <v>12</v>
      </c>
      <c r="AF56" s="13">
        <v>1999</v>
      </c>
      <c r="AG56" s="29">
        <v>124568</v>
      </c>
      <c r="AH56" s="34">
        <v>559.6</v>
      </c>
      <c r="AI56" s="29">
        <v>6970931</v>
      </c>
      <c r="AJ56" s="86" t="s">
        <v>5</v>
      </c>
      <c r="AK56" s="344">
        <v>1999</v>
      </c>
      <c r="AL56" s="29">
        <v>84764</v>
      </c>
      <c r="AM56" s="34">
        <v>35.200000000000003</v>
      </c>
      <c r="AN56" s="29">
        <v>298088</v>
      </c>
      <c r="AO56" s="86" t="s">
        <v>111</v>
      </c>
      <c r="AP56" s="344">
        <v>1999</v>
      </c>
      <c r="AQ56" s="29">
        <v>77612</v>
      </c>
      <c r="AR56" s="34">
        <v>83</v>
      </c>
      <c r="AS56" s="29">
        <v>644083</v>
      </c>
      <c r="AT56" s="86" t="s">
        <v>79</v>
      </c>
      <c r="AU56" s="344">
        <v>1999</v>
      </c>
      <c r="AV56" s="29">
        <v>234422</v>
      </c>
      <c r="AW56" s="34">
        <v>438.4</v>
      </c>
      <c r="AX56" s="29">
        <v>10276713</v>
      </c>
      <c r="AY56" s="86" t="s">
        <v>185</v>
      </c>
      <c r="AZ56" s="344">
        <v>1999</v>
      </c>
      <c r="BA56" s="29">
        <v>127779</v>
      </c>
      <c r="BB56" s="34">
        <v>422.5</v>
      </c>
      <c r="BC56" s="29">
        <v>5398910</v>
      </c>
      <c r="BD56" s="86" t="s">
        <v>112</v>
      </c>
      <c r="BE56" s="344">
        <v>1999</v>
      </c>
      <c r="BF56" s="29">
        <v>132465</v>
      </c>
      <c r="BG56" s="34">
        <v>418.8</v>
      </c>
      <c r="BH56" s="29">
        <v>5548293</v>
      </c>
      <c r="BI56" s="86" t="s">
        <v>164</v>
      </c>
      <c r="BJ56" s="344">
        <v>1999</v>
      </c>
      <c r="BK56" s="29">
        <v>989722</v>
      </c>
      <c r="BL56" s="34">
        <v>72.099999999999994</v>
      </c>
      <c r="BM56" s="29">
        <v>7136490</v>
      </c>
      <c r="BN56" s="86" t="s">
        <v>1</v>
      </c>
      <c r="BO56" s="31" t="s">
        <v>110</v>
      </c>
      <c r="BP56" s="29">
        <v>55412</v>
      </c>
      <c r="BQ56" s="34">
        <v>62.5</v>
      </c>
      <c r="BR56" s="29">
        <v>346326</v>
      </c>
      <c r="BS56" s="86" t="s">
        <v>61</v>
      </c>
      <c r="BT56" s="344">
        <v>1999</v>
      </c>
      <c r="BU56" s="29">
        <v>28208</v>
      </c>
      <c r="BV56" s="34">
        <v>63.5</v>
      </c>
      <c r="BW56" s="29">
        <v>179230</v>
      </c>
      <c r="BX56" s="86" t="s">
        <v>162</v>
      </c>
      <c r="BY56" s="344">
        <v>1999</v>
      </c>
      <c r="BZ56" s="29">
        <v>328447</v>
      </c>
      <c r="CA56" s="34">
        <v>86.3</v>
      </c>
      <c r="CB56" s="29">
        <v>2833652</v>
      </c>
      <c r="CC56" s="86" t="s">
        <v>163</v>
      </c>
      <c r="CD56" s="344">
        <v>1999</v>
      </c>
      <c r="CE56" s="29">
        <v>361548</v>
      </c>
      <c r="CF56" s="34">
        <v>63.5</v>
      </c>
      <c r="CG56" s="29">
        <v>2294174</v>
      </c>
      <c r="CH56" s="86" t="s">
        <v>62</v>
      </c>
      <c r="CI56" s="344">
        <v>1999</v>
      </c>
      <c r="CJ56" s="29">
        <v>995</v>
      </c>
      <c r="CK56" s="34">
        <v>57.5</v>
      </c>
      <c r="CL56" s="29">
        <v>5726</v>
      </c>
      <c r="CM56" s="85" t="s">
        <v>113</v>
      </c>
      <c r="CN56" s="344">
        <v>1999</v>
      </c>
      <c r="CO56" s="29">
        <v>6080</v>
      </c>
      <c r="CP56" s="34">
        <v>48.3</v>
      </c>
      <c r="CQ56" s="29">
        <v>29370</v>
      </c>
      <c r="CR56" s="85" t="s">
        <v>194</v>
      </c>
      <c r="CS56" s="344">
        <v>1999</v>
      </c>
      <c r="CT56" s="29">
        <v>7075</v>
      </c>
      <c r="CU56" s="28">
        <v>49.605653710247353</v>
      </c>
      <c r="CV56" s="29">
        <v>35096</v>
      </c>
      <c r="CW56" s="86" t="s">
        <v>114</v>
      </c>
      <c r="CX56" s="344">
        <v>1999</v>
      </c>
      <c r="CY56" s="29">
        <v>454187</v>
      </c>
      <c r="CZ56" s="34">
        <v>80.3</v>
      </c>
      <c r="DA56" s="29">
        <v>3645228</v>
      </c>
      <c r="DB56" s="86" t="s">
        <v>90</v>
      </c>
      <c r="DC56" s="344">
        <v>1999</v>
      </c>
      <c r="DD56" s="29">
        <v>457923</v>
      </c>
      <c r="DE56" s="34">
        <v>62.2</v>
      </c>
      <c r="DF56" s="29">
        <v>2847179</v>
      </c>
      <c r="DG56" s="86" t="s">
        <v>4</v>
      </c>
      <c r="DH56" s="344">
        <v>1999</v>
      </c>
      <c r="DI56" s="29">
        <v>2196</v>
      </c>
      <c r="DJ56" s="34">
        <v>43.6</v>
      </c>
      <c r="DK56" s="29">
        <v>9583</v>
      </c>
      <c r="DL56" s="86" t="s">
        <v>3</v>
      </c>
      <c r="DM56" s="344">
        <v>1999</v>
      </c>
      <c r="DN56" s="29">
        <v>5809</v>
      </c>
      <c r="DO56" s="28">
        <v>41.3</v>
      </c>
      <c r="DP56" s="29">
        <v>24015</v>
      </c>
      <c r="DQ56" s="86" t="s">
        <v>6</v>
      </c>
      <c r="DR56" s="344">
        <v>1999</v>
      </c>
      <c r="DS56" s="29">
        <v>11052</v>
      </c>
      <c r="DT56" s="34">
        <v>23.2</v>
      </c>
      <c r="DU56" s="29">
        <v>25677</v>
      </c>
      <c r="DV56" s="87" t="s">
        <v>198</v>
      </c>
      <c r="DW56" s="344">
        <v>1999</v>
      </c>
      <c r="DX56" s="29">
        <v>95817</v>
      </c>
      <c r="DY56" s="34">
        <v>33.799999999999997</v>
      </c>
      <c r="DZ56" s="29">
        <v>323765</v>
      </c>
      <c r="EA56" s="83" t="s">
        <v>72</v>
      </c>
      <c r="EB56" s="31">
        <v>1999</v>
      </c>
      <c r="EC56" s="29">
        <v>4686</v>
      </c>
      <c r="ED56" s="34">
        <v>318.8</v>
      </c>
      <c r="EE56" s="29">
        <v>149383</v>
      </c>
      <c r="EF56" s="83" t="s">
        <v>13</v>
      </c>
      <c r="EG56" s="31">
        <v>1999</v>
      </c>
      <c r="EH56" s="29">
        <v>1852</v>
      </c>
      <c r="EI56" s="34">
        <v>812.4</v>
      </c>
      <c r="EJ56" s="29">
        <v>150445</v>
      </c>
      <c r="EK56" s="83" t="s">
        <v>92</v>
      </c>
      <c r="EL56" s="31">
        <v>1999</v>
      </c>
      <c r="EM56" s="29">
        <v>1775</v>
      </c>
      <c r="EN56" s="34">
        <v>100.1</v>
      </c>
      <c r="EO56" s="29">
        <v>17766</v>
      </c>
      <c r="EP56" s="32" t="s">
        <v>78</v>
      </c>
      <c r="EQ56" s="31">
        <v>1999</v>
      </c>
      <c r="ER56" s="29">
        <v>413</v>
      </c>
      <c r="ES56" s="34">
        <v>90.5</v>
      </c>
      <c r="ET56" s="29">
        <v>3733</v>
      </c>
      <c r="EU56" s="83" t="s">
        <v>174</v>
      </c>
      <c r="EV56" s="31">
        <v>1999</v>
      </c>
      <c r="EW56" s="29">
        <v>34267</v>
      </c>
      <c r="EX56" s="34">
        <v>96.592961157965391</v>
      </c>
      <c r="EY56" s="29">
        <v>330995.09999999998</v>
      </c>
      <c r="EZ56" s="83" t="s">
        <v>175</v>
      </c>
      <c r="FA56" s="31">
        <v>1999</v>
      </c>
      <c r="FB56" s="29">
        <v>133248</v>
      </c>
      <c r="FC56" s="34">
        <v>88.23</v>
      </c>
      <c r="FD56" s="29">
        <v>1175975.8500000001</v>
      </c>
      <c r="FE56" s="83" t="s">
        <v>8</v>
      </c>
      <c r="FF56" s="31">
        <v>1999</v>
      </c>
      <c r="FG56" s="29">
        <v>495678</v>
      </c>
      <c r="FH56" s="34">
        <v>106.1</v>
      </c>
      <c r="FI56" s="29">
        <v>5257033</v>
      </c>
      <c r="FJ56" s="83" t="s">
        <v>11</v>
      </c>
      <c r="FK56" s="31">
        <v>1999</v>
      </c>
      <c r="FL56" s="29">
        <v>34659</v>
      </c>
      <c r="FM56" s="34">
        <v>415.9</v>
      </c>
      <c r="FN56" s="29">
        <v>1441487</v>
      </c>
      <c r="FO56" s="83" t="s">
        <v>10</v>
      </c>
      <c r="FP56" s="31">
        <v>1999</v>
      </c>
      <c r="FQ56" s="29">
        <v>93120</v>
      </c>
      <c r="FR56" s="34">
        <v>425</v>
      </c>
      <c r="FS56" s="16">
        <v>3957423</v>
      </c>
      <c r="FT56" s="83"/>
      <c r="FY56" s="95" t="s">
        <v>166</v>
      </c>
      <c r="FZ56" s="344">
        <v>1999</v>
      </c>
      <c r="GA56" s="24">
        <v>1792569.12</v>
      </c>
      <c r="GB56" s="95" t="s">
        <v>169</v>
      </c>
      <c r="GC56" s="344">
        <v>1999</v>
      </c>
      <c r="GD56" s="24">
        <v>848408.85</v>
      </c>
      <c r="GE56" s="95" t="s">
        <v>167</v>
      </c>
      <c r="GF56" s="344">
        <v>1999</v>
      </c>
      <c r="GG56" s="98">
        <v>2640977.9700000002</v>
      </c>
      <c r="GH56" s="22" t="s">
        <v>171</v>
      </c>
      <c r="GI56" s="344">
        <v>1999</v>
      </c>
      <c r="GJ56" s="24">
        <v>2661379.2999999998</v>
      </c>
    </row>
    <row r="57" spans="1:192" s="21" customFormat="1" ht="9">
      <c r="A57" s="78" t="s">
        <v>60</v>
      </c>
      <c r="B57" s="26">
        <v>2000</v>
      </c>
      <c r="C57" s="27">
        <v>384194</v>
      </c>
      <c r="D57" s="34">
        <v>82.6</v>
      </c>
      <c r="E57" s="29">
        <v>3173061</v>
      </c>
      <c r="F57" s="86" t="s">
        <v>0</v>
      </c>
      <c r="G57" s="31">
        <v>2000</v>
      </c>
      <c r="H57" s="29">
        <v>153508</v>
      </c>
      <c r="I57" s="34">
        <v>55.9</v>
      </c>
      <c r="J57" s="29">
        <v>857339</v>
      </c>
      <c r="K57" s="86" t="s">
        <v>63</v>
      </c>
      <c r="L57" s="31">
        <v>2000</v>
      </c>
      <c r="M57" s="29">
        <v>212817</v>
      </c>
      <c r="N57" s="34">
        <v>64.8</v>
      </c>
      <c r="O57" s="29">
        <v>1378839</v>
      </c>
      <c r="P57" s="86" t="s">
        <v>64</v>
      </c>
      <c r="Q57" s="31">
        <v>2000</v>
      </c>
      <c r="R57" s="29">
        <v>99733</v>
      </c>
      <c r="S57" s="34">
        <v>46.6</v>
      </c>
      <c r="T57" s="29">
        <v>464658</v>
      </c>
      <c r="U57" s="86" t="s">
        <v>2</v>
      </c>
      <c r="V57" s="31">
        <v>2000</v>
      </c>
      <c r="W57" s="29">
        <v>24161</v>
      </c>
      <c r="X57" s="34">
        <v>45.6</v>
      </c>
      <c r="Y57" s="29">
        <v>110221</v>
      </c>
      <c r="Z57" s="86" t="s">
        <v>189</v>
      </c>
      <c r="AA57" s="31">
        <v>2000</v>
      </c>
      <c r="AB57" s="29">
        <v>971364</v>
      </c>
      <c r="AC57" s="34">
        <v>67.2</v>
      </c>
      <c r="AD57" s="29">
        <v>6529371</v>
      </c>
      <c r="AE57" s="86" t="s">
        <v>12</v>
      </c>
      <c r="AF57" s="13">
        <v>2000</v>
      </c>
      <c r="AG57" s="29">
        <v>113666.3</v>
      </c>
      <c r="AH57" s="34">
        <v>576.6</v>
      </c>
      <c r="AI57" s="29">
        <v>6553862</v>
      </c>
      <c r="AJ57" s="86" t="s">
        <v>5</v>
      </c>
      <c r="AK57" s="31">
        <v>2000</v>
      </c>
      <c r="AL57" s="29">
        <v>76039</v>
      </c>
      <c r="AM57" s="34">
        <v>31.5</v>
      </c>
      <c r="AN57" s="29">
        <v>239143</v>
      </c>
      <c r="AO57" s="86" t="s">
        <v>111</v>
      </c>
      <c r="AP57" s="31">
        <v>2000</v>
      </c>
      <c r="AQ57" s="29">
        <v>71223</v>
      </c>
      <c r="AR57" s="34">
        <v>86.381953259152638</v>
      </c>
      <c r="AS57" s="29">
        <v>615233.86659999983</v>
      </c>
      <c r="AT57" s="86" t="s">
        <v>79</v>
      </c>
      <c r="AU57" s="31">
        <v>2000</v>
      </c>
      <c r="AV57" s="29">
        <v>219813</v>
      </c>
      <c r="AW57" s="34">
        <v>462.76</v>
      </c>
      <c r="AX57" s="29">
        <v>10172054.819</v>
      </c>
      <c r="AY57" s="86" t="s">
        <v>185</v>
      </c>
      <c r="AZ57" s="31">
        <v>2000</v>
      </c>
      <c r="BA57" s="29">
        <v>123130</v>
      </c>
      <c r="BB57" s="34">
        <v>471.51506217490669</v>
      </c>
      <c r="BC57" s="29">
        <v>5805767.7896499988</v>
      </c>
      <c r="BD57" s="86" t="s">
        <v>112</v>
      </c>
      <c r="BE57" s="26">
        <v>2000</v>
      </c>
      <c r="BF57" s="29">
        <v>128555</v>
      </c>
      <c r="BG57" s="34">
        <v>465.11340009038918</v>
      </c>
      <c r="BH57" s="29">
        <v>5979274.6171299992</v>
      </c>
      <c r="BI57" s="86" t="s">
        <v>164</v>
      </c>
      <c r="BJ57" s="31">
        <v>2000</v>
      </c>
      <c r="BK57" s="29">
        <v>1042586</v>
      </c>
      <c r="BL57" s="34">
        <v>68.52771828264865</v>
      </c>
      <c r="BM57" s="29">
        <v>7144605.2713699993</v>
      </c>
      <c r="BN57" s="86" t="s">
        <v>1</v>
      </c>
      <c r="BO57" s="31">
        <v>2000</v>
      </c>
      <c r="BP57" s="29">
        <v>85792</v>
      </c>
      <c r="BQ57" s="34">
        <v>56.6</v>
      </c>
      <c r="BR57" s="29">
        <v>485153</v>
      </c>
      <c r="BS57" s="86" t="s">
        <v>61</v>
      </c>
      <c r="BT57" s="31">
        <v>2000</v>
      </c>
      <c r="BU57" s="29">
        <v>6925</v>
      </c>
      <c r="BV57" s="34">
        <v>58.7</v>
      </c>
      <c r="BW57" s="29">
        <v>40665</v>
      </c>
      <c r="BX57" s="86" t="s">
        <v>162</v>
      </c>
      <c r="BY57" s="31">
        <v>2000</v>
      </c>
      <c r="BZ57" s="29">
        <v>391120</v>
      </c>
      <c r="CA57" s="34">
        <v>82.2</v>
      </c>
      <c r="CB57" s="29">
        <v>3213727</v>
      </c>
      <c r="CC57" s="86" t="s">
        <v>163</v>
      </c>
      <c r="CD57" s="31">
        <v>2000</v>
      </c>
      <c r="CE57" s="29">
        <v>312550</v>
      </c>
      <c r="CF57" s="34">
        <v>59</v>
      </c>
      <c r="CG57" s="29">
        <v>1843496</v>
      </c>
      <c r="CH57" s="86" t="s">
        <v>62</v>
      </c>
      <c r="CI57" s="31">
        <v>2000</v>
      </c>
      <c r="CJ57" s="29">
        <v>984</v>
      </c>
      <c r="CK57" s="34">
        <v>52.9</v>
      </c>
      <c r="CL57" s="29">
        <v>5210</v>
      </c>
      <c r="CM57" s="85" t="s">
        <v>113</v>
      </c>
      <c r="CN57" s="31">
        <v>2000</v>
      </c>
      <c r="CO57" s="29">
        <v>3250</v>
      </c>
      <c r="CP57" s="34">
        <v>43.8</v>
      </c>
      <c r="CQ57" s="29">
        <v>14225</v>
      </c>
      <c r="CR57" s="85" t="s">
        <v>194</v>
      </c>
      <c r="CS57" s="31">
        <v>2000</v>
      </c>
      <c r="CT57" s="29">
        <v>4234</v>
      </c>
      <c r="CU57" s="28">
        <v>45.902220122815301</v>
      </c>
      <c r="CV57" s="29">
        <v>19435</v>
      </c>
      <c r="CW57" s="86" t="s">
        <v>114</v>
      </c>
      <c r="CX57" s="31">
        <v>2000</v>
      </c>
      <c r="CY57" s="29">
        <v>545611</v>
      </c>
      <c r="CZ57" s="34">
        <v>74.7</v>
      </c>
      <c r="DA57" s="29">
        <v>4076276</v>
      </c>
      <c r="DB57" s="86" t="s">
        <v>90</v>
      </c>
      <c r="DC57" s="31">
        <v>2000</v>
      </c>
      <c r="DD57" s="29">
        <v>425752</v>
      </c>
      <c r="DE57" s="34">
        <v>57.6</v>
      </c>
      <c r="DF57" s="29">
        <v>2453095</v>
      </c>
      <c r="DG57" s="86" t="s">
        <v>4</v>
      </c>
      <c r="DH57" s="31">
        <v>2000</v>
      </c>
      <c r="DI57" s="29">
        <v>1124</v>
      </c>
      <c r="DJ57" s="34">
        <v>43.7</v>
      </c>
      <c r="DK57" s="29">
        <v>4910</v>
      </c>
      <c r="DL57" s="86" t="s">
        <v>3</v>
      </c>
      <c r="DM57" s="31">
        <v>2000</v>
      </c>
      <c r="DN57" s="16">
        <v>4958</v>
      </c>
      <c r="DO57" s="15">
        <v>38.5</v>
      </c>
      <c r="DP57" s="16">
        <v>19077</v>
      </c>
      <c r="DQ57" s="86" t="s">
        <v>6</v>
      </c>
      <c r="DR57" s="31">
        <v>2000</v>
      </c>
      <c r="DS57" s="29">
        <v>6032</v>
      </c>
      <c r="DT57" s="34">
        <v>21.5</v>
      </c>
      <c r="DU57" s="29">
        <v>12970</v>
      </c>
      <c r="DV57" s="87" t="s">
        <v>198</v>
      </c>
      <c r="DW57" s="31">
        <v>2000</v>
      </c>
      <c r="DX57" s="29">
        <v>82072</v>
      </c>
      <c r="DY57" s="34">
        <v>30.7</v>
      </c>
      <c r="DZ57" s="29">
        <v>252113</v>
      </c>
      <c r="EA57" s="83" t="s">
        <v>72</v>
      </c>
      <c r="EB57" s="31">
        <v>2000</v>
      </c>
      <c r="EC57" s="29">
        <v>5425</v>
      </c>
      <c r="ED57" s="34">
        <v>319.8</v>
      </c>
      <c r="EE57" s="29">
        <v>173507</v>
      </c>
      <c r="EF57" s="83" t="s">
        <v>13</v>
      </c>
      <c r="EG57" s="31">
        <v>2000</v>
      </c>
      <c r="EH57" s="29">
        <v>1584</v>
      </c>
      <c r="EI57" s="34">
        <v>859.1</v>
      </c>
      <c r="EJ57" s="29">
        <v>136075</v>
      </c>
      <c r="EK57" s="83" t="s">
        <v>92</v>
      </c>
      <c r="EL57" s="31">
        <v>2000</v>
      </c>
      <c r="EM57" s="29">
        <v>1540</v>
      </c>
      <c r="EN57" s="34">
        <v>103.9</v>
      </c>
      <c r="EO57" s="29">
        <v>15998</v>
      </c>
      <c r="EP57" s="32" t="s">
        <v>78</v>
      </c>
      <c r="EQ57" s="31">
        <v>2000</v>
      </c>
      <c r="ER57" s="29">
        <v>358</v>
      </c>
      <c r="ES57" s="34">
        <v>87.8</v>
      </c>
      <c r="ET57" s="29">
        <v>3139</v>
      </c>
      <c r="EU57" s="83" t="s">
        <v>174</v>
      </c>
      <c r="EV57" s="31">
        <v>2000</v>
      </c>
      <c r="EW57" s="29">
        <v>38470</v>
      </c>
      <c r="EX57" s="34">
        <v>101.23462438263581</v>
      </c>
      <c r="EY57" s="29">
        <v>389449.6</v>
      </c>
      <c r="EZ57" s="83" t="s">
        <v>175</v>
      </c>
      <c r="FA57" s="31">
        <v>2000</v>
      </c>
      <c r="FB57" s="29">
        <v>118397</v>
      </c>
      <c r="FC57" s="34">
        <v>93.75500000000001</v>
      </c>
      <c r="FD57" s="29">
        <v>1109724.3</v>
      </c>
      <c r="FE57" s="83" t="s">
        <v>8</v>
      </c>
      <c r="FF57" s="31">
        <v>2000</v>
      </c>
      <c r="FG57" s="29">
        <v>496343</v>
      </c>
      <c r="FH57" s="34">
        <v>118</v>
      </c>
      <c r="FI57" s="29">
        <v>5855852</v>
      </c>
      <c r="FJ57" s="83" t="s">
        <v>11</v>
      </c>
      <c r="FK57" s="31">
        <v>2000</v>
      </c>
      <c r="FL57" s="29">
        <v>35304</v>
      </c>
      <c r="FM57" s="34">
        <v>446.8</v>
      </c>
      <c r="FN57" s="29">
        <v>1577390</v>
      </c>
      <c r="FO57" s="83" t="s">
        <v>10</v>
      </c>
      <c r="FP57" s="31">
        <v>2000</v>
      </c>
      <c r="FQ57" s="29">
        <v>87826</v>
      </c>
      <c r="FR57" s="34">
        <v>481.5</v>
      </c>
      <c r="FS57" s="16">
        <v>4228377</v>
      </c>
      <c r="FT57" s="83"/>
      <c r="FY57" s="95" t="s">
        <v>166</v>
      </c>
      <c r="FZ57" s="33">
        <v>2000</v>
      </c>
      <c r="GA57" s="24">
        <v>1790198.95</v>
      </c>
      <c r="GB57" s="95" t="s">
        <v>169</v>
      </c>
      <c r="GC57" s="33">
        <v>2000</v>
      </c>
      <c r="GD57" s="24">
        <v>817212.53</v>
      </c>
      <c r="GE57" s="95" t="s">
        <v>167</v>
      </c>
      <c r="GF57" s="33">
        <v>2000</v>
      </c>
      <c r="GG57" s="98">
        <v>2607411.48</v>
      </c>
      <c r="GH57" s="22" t="s">
        <v>171</v>
      </c>
      <c r="GI57" s="33">
        <v>2000</v>
      </c>
      <c r="GJ57" s="24">
        <v>2628311.79</v>
      </c>
    </row>
    <row r="58" spans="1:192" s="21" customFormat="1" ht="9">
      <c r="A58" s="78" t="s">
        <v>60</v>
      </c>
      <c r="B58" s="26">
        <v>2001</v>
      </c>
      <c r="C58" s="27">
        <v>384495</v>
      </c>
      <c r="D58" s="34">
        <v>89.2</v>
      </c>
      <c r="E58" s="29">
        <v>3428160</v>
      </c>
      <c r="F58" s="86" t="s">
        <v>0</v>
      </c>
      <c r="G58" s="31">
        <v>2001</v>
      </c>
      <c r="H58" s="29">
        <v>155640</v>
      </c>
      <c r="I58" s="34">
        <v>71.599999999999994</v>
      </c>
      <c r="J58" s="29">
        <v>1113761</v>
      </c>
      <c r="K58" s="86" t="s">
        <v>63</v>
      </c>
      <c r="L58" s="31">
        <v>2001</v>
      </c>
      <c r="M58" s="27">
        <v>208242.7</v>
      </c>
      <c r="N58" s="34">
        <v>73.099999999999994</v>
      </c>
      <c r="O58" s="27">
        <v>1522463</v>
      </c>
      <c r="P58" s="86" t="s">
        <v>64</v>
      </c>
      <c r="Q58" s="31">
        <v>2001</v>
      </c>
      <c r="R58" s="29">
        <v>97434</v>
      </c>
      <c r="S58" s="34">
        <v>50.6</v>
      </c>
      <c r="T58" s="29">
        <v>493406</v>
      </c>
      <c r="U58" s="86" t="s">
        <v>2</v>
      </c>
      <c r="V58" s="31">
        <v>2001</v>
      </c>
      <c r="W58" s="29">
        <v>23312.1</v>
      </c>
      <c r="X58" s="34">
        <v>48.6</v>
      </c>
      <c r="Y58" s="29">
        <v>113390</v>
      </c>
      <c r="Z58" s="86" t="s">
        <v>189</v>
      </c>
      <c r="AA58" s="31">
        <v>2001</v>
      </c>
      <c r="AB58" s="29">
        <v>978267</v>
      </c>
      <c r="AC58" s="34">
        <v>75.7</v>
      </c>
      <c r="AD58" s="29">
        <v>7401852</v>
      </c>
      <c r="AE58" s="86" t="s">
        <v>12</v>
      </c>
      <c r="AF58" s="13">
        <v>2001</v>
      </c>
      <c r="AG58" s="29">
        <v>115032.1</v>
      </c>
      <c r="AH58" s="34">
        <v>546.70000000000005</v>
      </c>
      <c r="AI58" s="29">
        <v>6289304</v>
      </c>
      <c r="AJ58" s="86" t="s">
        <v>5</v>
      </c>
      <c r="AK58" s="31">
        <v>2001</v>
      </c>
      <c r="AL58" s="29">
        <v>73815</v>
      </c>
      <c r="AM58" s="34">
        <v>36</v>
      </c>
      <c r="AN58" s="29">
        <v>265782</v>
      </c>
      <c r="AO58" s="86" t="s">
        <v>111</v>
      </c>
      <c r="AP58" s="31">
        <v>2001</v>
      </c>
      <c r="AQ58" s="29">
        <v>81432.399999999994</v>
      </c>
      <c r="AR58" s="34">
        <v>87.1</v>
      </c>
      <c r="AS58" s="29">
        <v>709330</v>
      </c>
      <c r="AT58" s="86" t="s">
        <v>79</v>
      </c>
      <c r="AU58" s="31">
        <v>2001</v>
      </c>
      <c r="AV58" s="29">
        <v>218990.7</v>
      </c>
      <c r="AW58" s="34">
        <v>457.2</v>
      </c>
      <c r="AX58" s="29">
        <v>10011328</v>
      </c>
      <c r="AY58" s="86" t="s">
        <v>185</v>
      </c>
      <c r="AZ58" s="31">
        <v>2001</v>
      </c>
      <c r="BA58" s="29">
        <v>117602.1</v>
      </c>
      <c r="BB58" s="34">
        <v>457</v>
      </c>
      <c r="BC58" s="29">
        <v>5374815</v>
      </c>
      <c r="BD58" s="86" t="s">
        <v>112</v>
      </c>
      <c r="BE58" s="26">
        <v>2001</v>
      </c>
      <c r="BF58" s="29">
        <v>122474</v>
      </c>
      <c r="BG58" s="34">
        <v>451.4</v>
      </c>
      <c r="BH58" s="29">
        <v>5528813</v>
      </c>
      <c r="BI58" s="86" t="s">
        <v>164</v>
      </c>
      <c r="BJ58" s="31">
        <v>2001</v>
      </c>
      <c r="BK58" s="29">
        <v>1059699.5</v>
      </c>
      <c r="BL58" s="34">
        <v>76.5</v>
      </c>
      <c r="BM58" s="29">
        <v>8111182</v>
      </c>
      <c r="BN58" s="86" t="s">
        <v>1</v>
      </c>
      <c r="BO58" s="31">
        <v>2001</v>
      </c>
      <c r="BP58" s="29">
        <v>98810</v>
      </c>
      <c r="BQ58" s="34">
        <v>68.2</v>
      </c>
      <c r="BR58" s="29">
        <v>674183</v>
      </c>
      <c r="BS58" s="86" t="s">
        <v>61</v>
      </c>
      <c r="BT58" s="31">
        <v>2001</v>
      </c>
      <c r="BU58" s="29">
        <v>5889.2</v>
      </c>
      <c r="BV58" s="34">
        <v>59</v>
      </c>
      <c r="BW58" s="29">
        <v>34758</v>
      </c>
      <c r="BX58" s="86" t="s">
        <v>162</v>
      </c>
      <c r="BY58" s="31">
        <v>2001</v>
      </c>
      <c r="BZ58" s="29">
        <v>390384.5</v>
      </c>
      <c r="CA58" s="34">
        <v>88.7</v>
      </c>
      <c r="CB58" s="29">
        <v>3462918</v>
      </c>
      <c r="CC58" s="86" t="s">
        <v>163</v>
      </c>
      <c r="CD58" s="31">
        <v>2001</v>
      </c>
      <c r="CE58" s="29">
        <v>305676.7</v>
      </c>
      <c r="CF58" s="34">
        <v>65.900000000000006</v>
      </c>
      <c r="CG58" s="29">
        <v>2015868</v>
      </c>
      <c r="CH58" s="86" t="s">
        <v>62</v>
      </c>
      <c r="CI58" s="31">
        <v>2001</v>
      </c>
      <c r="CJ58" s="29">
        <v>929.7</v>
      </c>
      <c r="CK58" s="34">
        <v>58.5</v>
      </c>
      <c r="CL58" s="29">
        <v>5442</v>
      </c>
      <c r="CM58" s="85" t="s">
        <v>113</v>
      </c>
      <c r="CN58" s="31">
        <v>2001</v>
      </c>
      <c r="CO58" s="29">
        <v>3513.7</v>
      </c>
      <c r="CP58" s="34">
        <v>46.4</v>
      </c>
      <c r="CQ58" s="29">
        <v>16289</v>
      </c>
      <c r="CR58" s="85" t="s">
        <v>194</v>
      </c>
      <c r="CS58" s="31">
        <v>2001</v>
      </c>
      <c r="CT58" s="29">
        <v>4443.3999999999996</v>
      </c>
      <c r="CU58" s="28">
        <v>48.90624296709727</v>
      </c>
      <c r="CV58" s="29">
        <v>21731</v>
      </c>
      <c r="CW58" s="86" t="s">
        <v>114</v>
      </c>
      <c r="CX58" s="31">
        <v>2001</v>
      </c>
      <c r="CY58" s="29">
        <v>546954.4</v>
      </c>
      <c r="CZ58" s="34">
        <v>83.8</v>
      </c>
      <c r="DA58" s="29">
        <v>4582122</v>
      </c>
      <c r="DB58" s="86" t="s">
        <v>90</v>
      </c>
      <c r="DC58" s="31">
        <v>2001</v>
      </c>
      <c r="DD58" s="29">
        <v>431312.7</v>
      </c>
      <c r="DE58" s="34">
        <v>65.400000000000006</v>
      </c>
      <c r="DF58" s="29">
        <v>2819730</v>
      </c>
      <c r="DG58" s="86" t="s">
        <v>4</v>
      </c>
      <c r="DH58" s="31">
        <v>2001</v>
      </c>
      <c r="DI58" s="29">
        <v>1147.9000000000001</v>
      </c>
      <c r="DJ58" s="34">
        <v>45.1</v>
      </c>
      <c r="DK58" s="29">
        <v>5179</v>
      </c>
      <c r="DL58" s="86" t="s">
        <v>3</v>
      </c>
      <c r="DM58" s="31">
        <v>2001</v>
      </c>
      <c r="DN58" s="29">
        <v>7026.9</v>
      </c>
      <c r="DO58" s="34">
        <v>41.5</v>
      </c>
      <c r="DP58" s="29">
        <v>29147</v>
      </c>
      <c r="DQ58" s="86" t="s">
        <v>6</v>
      </c>
      <c r="DR58" s="31">
        <v>2001</v>
      </c>
      <c r="DS58" s="29">
        <v>4499.5</v>
      </c>
      <c r="DT58" s="34">
        <v>23.8</v>
      </c>
      <c r="DU58" s="29">
        <v>10703</v>
      </c>
      <c r="DV58" s="87" t="s">
        <v>198</v>
      </c>
      <c r="DW58" s="31">
        <v>2001</v>
      </c>
      <c r="DX58" s="29">
        <v>78315</v>
      </c>
      <c r="DY58" s="34">
        <v>35.299999999999997</v>
      </c>
      <c r="DZ58" s="29">
        <v>276484</v>
      </c>
      <c r="EA58" s="83" t="s">
        <v>72</v>
      </c>
      <c r="EB58" s="31">
        <v>2001</v>
      </c>
      <c r="EC58" s="29">
        <v>4872.1000000000004</v>
      </c>
      <c r="ED58" s="34">
        <v>316.10000000000002</v>
      </c>
      <c r="EE58" s="29">
        <v>153998</v>
      </c>
      <c r="EF58" s="83" t="s">
        <v>13</v>
      </c>
      <c r="EG58" s="31">
        <v>2001</v>
      </c>
      <c r="EH58" s="27">
        <v>1270.2</v>
      </c>
      <c r="EI58" s="34">
        <v>824</v>
      </c>
      <c r="EJ58" s="29">
        <v>104660</v>
      </c>
      <c r="EK58" s="83" t="s">
        <v>92</v>
      </c>
      <c r="EL58" s="31">
        <v>2001</v>
      </c>
      <c r="EM58" s="29">
        <v>1363.3</v>
      </c>
      <c r="EN58" s="34">
        <v>105.5</v>
      </c>
      <c r="EO58" s="29">
        <v>14377</v>
      </c>
      <c r="EP58" s="32" t="s">
        <v>78</v>
      </c>
      <c r="EQ58" s="31">
        <v>2001</v>
      </c>
      <c r="ER58" s="29">
        <v>248.5</v>
      </c>
      <c r="ES58" s="34">
        <v>88.1</v>
      </c>
      <c r="ET58" s="29">
        <v>2190</v>
      </c>
      <c r="EU58" s="83" t="s">
        <v>174</v>
      </c>
      <c r="EV58" s="31">
        <v>2001</v>
      </c>
      <c r="EW58" s="29">
        <v>39701</v>
      </c>
      <c r="EX58" s="34">
        <v>102.04089317649429</v>
      </c>
      <c r="EY58" s="29">
        <v>405112.55</v>
      </c>
      <c r="EZ58" s="83" t="s">
        <v>175</v>
      </c>
      <c r="FA58" s="31">
        <v>2001</v>
      </c>
      <c r="FB58" s="29">
        <v>114230</v>
      </c>
      <c r="FC58" s="34">
        <v>90.95</v>
      </c>
      <c r="FD58" s="29">
        <v>1039119.05</v>
      </c>
      <c r="FE58" s="83" t="s">
        <v>8</v>
      </c>
      <c r="FF58" s="31">
        <v>2001</v>
      </c>
      <c r="FG58" s="29">
        <v>485288</v>
      </c>
      <c r="FH58" s="34">
        <v>114.2</v>
      </c>
      <c r="FI58" s="29">
        <v>5539828</v>
      </c>
      <c r="FJ58" s="83" t="s">
        <v>11</v>
      </c>
      <c r="FK58" s="31">
        <v>2001</v>
      </c>
      <c r="FL58" s="29">
        <v>31306</v>
      </c>
      <c r="FM58" s="34">
        <v>435.9</v>
      </c>
      <c r="FN58" s="29">
        <v>1364730</v>
      </c>
      <c r="FO58" s="83" t="s">
        <v>10</v>
      </c>
      <c r="FP58" s="31">
        <v>2001</v>
      </c>
      <c r="FQ58" s="29">
        <v>86295.9</v>
      </c>
      <c r="FR58" s="34">
        <v>464.7</v>
      </c>
      <c r="FS58" s="16">
        <v>4010085</v>
      </c>
      <c r="FT58" s="83"/>
      <c r="FY58" s="95" t="s">
        <v>166</v>
      </c>
      <c r="FZ58" s="33">
        <v>2001</v>
      </c>
      <c r="GA58" s="24">
        <v>1804329.19</v>
      </c>
      <c r="GB58" s="95" t="s">
        <v>169</v>
      </c>
      <c r="GC58" s="33">
        <v>2001</v>
      </c>
      <c r="GD58" s="24">
        <v>795976.74</v>
      </c>
      <c r="GE58" s="95" t="s">
        <v>167</v>
      </c>
      <c r="GF58" s="33">
        <v>2001</v>
      </c>
      <c r="GG58" s="98">
        <v>2600305.9299999997</v>
      </c>
      <c r="GH58" s="22" t="s">
        <v>171</v>
      </c>
      <c r="GI58" s="33">
        <v>2001</v>
      </c>
      <c r="GJ58" s="24">
        <v>2622142.5</v>
      </c>
    </row>
    <row r="59" spans="1:192" s="21" customFormat="1" ht="9">
      <c r="A59" s="78" t="s">
        <v>60</v>
      </c>
      <c r="B59" s="26">
        <v>2002</v>
      </c>
      <c r="C59" s="27">
        <v>402593</v>
      </c>
      <c r="D59" s="35">
        <v>71.5</v>
      </c>
      <c r="E59" s="29">
        <v>2879748</v>
      </c>
      <c r="F59" s="86" t="s">
        <v>0</v>
      </c>
      <c r="G59" s="31">
        <v>2002</v>
      </c>
      <c r="H59" s="29">
        <v>131636</v>
      </c>
      <c r="I59" s="35">
        <v>57.8</v>
      </c>
      <c r="J59" s="29">
        <v>760992</v>
      </c>
      <c r="K59" s="86" t="s">
        <v>63</v>
      </c>
      <c r="L59" s="18">
        <v>2002</v>
      </c>
      <c r="M59" s="27">
        <v>192946</v>
      </c>
      <c r="N59" s="35">
        <v>58.4</v>
      </c>
      <c r="O59" s="27">
        <v>1126033</v>
      </c>
      <c r="P59" s="86" t="s">
        <v>64</v>
      </c>
      <c r="Q59" s="18">
        <v>2002</v>
      </c>
      <c r="R59" s="29">
        <v>102294</v>
      </c>
      <c r="S59" s="34">
        <v>41.2</v>
      </c>
      <c r="T59" s="29">
        <v>421654</v>
      </c>
      <c r="U59" s="86" t="s">
        <v>2</v>
      </c>
      <c r="V59" s="18">
        <v>2002</v>
      </c>
      <c r="W59" s="29">
        <v>23885</v>
      </c>
      <c r="X59" s="34">
        <v>40.200000000000003</v>
      </c>
      <c r="Y59" s="29">
        <v>95945</v>
      </c>
      <c r="Z59" s="86" t="s">
        <v>189</v>
      </c>
      <c r="AA59" s="31">
        <v>2002</v>
      </c>
      <c r="AB59" s="29">
        <v>973847.9</v>
      </c>
      <c r="AC59" s="34">
        <v>61.1</v>
      </c>
      <c r="AD59" s="29">
        <v>5951140</v>
      </c>
      <c r="AE59" s="86" t="s">
        <v>12</v>
      </c>
      <c r="AF59" s="13">
        <v>2002</v>
      </c>
      <c r="AG59" s="29">
        <v>117118</v>
      </c>
      <c r="AH59" s="34">
        <v>543.79999999999995</v>
      </c>
      <c r="AI59" s="29">
        <v>6369340</v>
      </c>
      <c r="AJ59" s="86" t="s">
        <v>5</v>
      </c>
      <c r="AK59" s="18">
        <v>2002</v>
      </c>
      <c r="AL59" s="29">
        <v>91973</v>
      </c>
      <c r="AM59" s="34">
        <v>27.2</v>
      </c>
      <c r="AN59" s="29">
        <v>249982</v>
      </c>
      <c r="AO59" s="86" t="s">
        <v>111</v>
      </c>
      <c r="AP59" s="18">
        <v>2002</v>
      </c>
      <c r="AQ59" s="29">
        <v>81046</v>
      </c>
      <c r="AR59" s="34">
        <v>87.8</v>
      </c>
      <c r="AS59" s="29">
        <v>711378</v>
      </c>
      <c r="AT59" s="86" t="s">
        <v>79</v>
      </c>
      <c r="AU59" s="18">
        <v>2002</v>
      </c>
      <c r="AV59" s="29">
        <v>220056</v>
      </c>
      <c r="AW59" s="34">
        <v>448.3</v>
      </c>
      <c r="AX59" s="29">
        <v>9865423</v>
      </c>
      <c r="AY59" s="86" t="s">
        <v>185</v>
      </c>
      <c r="AZ59" s="18">
        <v>2002</v>
      </c>
      <c r="BA59" s="29">
        <v>117993</v>
      </c>
      <c r="BB59" s="34">
        <v>408</v>
      </c>
      <c r="BC59" s="29">
        <v>4813574</v>
      </c>
      <c r="BD59" s="86" t="s">
        <v>112</v>
      </c>
      <c r="BE59" s="26">
        <v>2002</v>
      </c>
      <c r="BF59" s="29">
        <v>122694.6</v>
      </c>
      <c r="BG59" s="34">
        <v>403.3</v>
      </c>
      <c r="BH59" s="29">
        <v>4948239</v>
      </c>
      <c r="BI59" s="86" t="s">
        <v>164</v>
      </c>
      <c r="BJ59" s="18">
        <v>2002</v>
      </c>
      <c r="BK59" s="29">
        <v>1054894</v>
      </c>
      <c r="BL59" s="34">
        <v>63.2</v>
      </c>
      <c r="BM59" s="29">
        <v>6662517</v>
      </c>
      <c r="BN59" s="86" t="s">
        <v>1</v>
      </c>
      <c r="BO59" s="18">
        <v>2002</v>
      </c>
      <c r="BP59" s="29">
        <v>107129</v>
      </c>
      <c r="BQ59" s="34">
        <v>56.4</v>
      </c>
      <c r="BR59" s="29">
        <v>604420</v>
      </c>
      <c r="BS59" s="86" t="s">
        <v>61</v>
      </c>
      <c r="BT59" s="18">
        <v>2002</v>
      </c>
      <c r="BU59" s="29">
        <v>9174</v>
      </c>
      <c r="BV59" s="34">
        <v>49</v>
      </c>
      <c r="BW59" s="29">
        <v>44906</v>
      </c>
      <c r="BX59" s="86" t="s">
        <v>162</v>
      </c>
      <c r="BY59" s="18">
        <v>2002</v>
      </c>
      <c r="BZ59" s="29">
        <v>411767</v>
      </c>
      <c r="CA59" s="34">
        <v>71</v>
      </c>
      <c r="CB59" s="29">
        <v>2924654</v>
      </c>
      <c r="CC59" s="86" t="s">
        <v>163</v>
      </c>
      <c r="CD59" s="18">
        <v>2002</v>
      </c>
      <c r="CE59" s="29">
        <v>295240</v>
      </c>
      <c r="CF59" s="34">
        <v>52.4</v>
      </c>
      <c r="CG59" s="29">
        <v>1547687</v>
      </c>
      <c r="CH59" s="86" t="s">
        <v>62</v>
      </c>
      <c r="CI59" s="18">
        <v>2002</v>
      </c>
      <c r="CJ59" s="29">
        <v>917</v>
      </c>
      <c r="CK59" s="34">
        <v>54</v>
      </c>
      <c r="CL59" s="29">
        <v>4953</v>
      </c>
      <c r="CM59" s="85" t="s">
        <v>113</v>
      </c>
      <c r="CN59" s="18">
        <v>2002</v>
      </c>
      <c r="CO59" s="29">
        <v>3274</v>
      </c>
      <c r="CP59" s="34">
        <v>38.1</v>
      </c>
      <c r="CQ59" s="29">
        <v>12488</v>
      </c>
      <c r="CR59" s="85" t="s">
        <v>194</v>
      </c>
      <c r="CS59" s="18">
        <v>2002</v>
      </c>
      <c r="CT59" s="29">
        <v>4191</v>
      </c>
      <c r="CU59" s="28">
        <v>41.615366261035554</v>
      </c>
      <c r="CV59" s="29">
        <v>17441</v>
      </c>
      <c r="CW59" s="86" t="s">
        <v>114</v>
      </c>
      <c r="CX59" s="18">
        <v>2002</v>
      </c>
      <c r="CY59" s="29">
        <v>544321</v>
      </c>
      <c r="CZ59" s="34">
        <v>67.8</v>
      </c>
      <c r="DA59" s="29">
        <v>3690599</v>
      </c>
      <c r="DB59" s="86" t="s">
        <v>90</v>
      </c>
      <c r="DC59" s="18">
        <v>2002</v>
      </c>
      <c r="DD59" s="29">
        <v>429527</v>
      </c>
      <c r="DE59" s="34">
        <v>52.6</v>
      </c>
      <c r="DF59" s="29">
        <v>2260541</v>
      </c>
      <c r="DG59" s="86" t="s">
        <v>4</v>
      </c>
      <c r="DH59" s="18">
        <v>2002</v>
      </c>
      <c r="DI59" s="29">
        <v>2160</v>
      </c>
      <c r="DJ59" s="34">
        <v>39.9</v>
      </c>
      <c r="DK59" s="29">
        <v>8617</v>
      </c>
      <c r="DL59" s="86" t="s">
        <v>3</v>
      </c>
      <c r="DM59" s="18">
        <v>2002</v>
      </c>
      <c r="DN59" s="29">
        <v>6811</v>
      </c>
      <c r="DO59" s="34">
        <v>32.5</v>
      </c>
      <c r="DP59" s="29">
        <v>22153</v>
      </c>
      <c r="DQ59" s="86" t="s">
        <v>6</v>
      </c>
      <c r="DR59" s="18">
        <v>2002</v>
      </c>
      <c r="DS59" s="29">
        <v>4625</v>
      </c>
      <c r="DT59" s="34">
        <v>19.899999999999999</v>
      </c>
      <c r="DU59" s="29">
        <v>9190</v>
      </c>
      <c r="DV59" s="87" t="s">
        <v>198</v>
      </c>
      <c r="DW59" s="18">
        <v>2002</v>
      </c>
      <c r="DX59" s="29">
        <v>96598</v>
      </c>
      <c r="DY59" s="34">
        <v>26.8</v>
      </c>
      <c r="DZ59" s="29">
        <v>259172</v>
      </c>
      <c r="EA59" s="83" t="s">
        <v>72</v>
      </c>
      <c r="EB59" s="31">
        <v>2002</v>
      </c>
      <c r="EC59" s="29">
        <v>4702</v>
      </c>
      <c r="ED59" s="34">
        <v>286.39999999999998</v>
      </c>
      <c r="EE59" s="29">
        <v>134665</v>
      </c>
      <c r="EF59" s="83" t="s">
        <v>13</v>
      </c>
      <c r="EG59" s="18">
        <v>2002</v>
      </c>
      <c r="EH59" s="27">
        <v>1565</v>
      </c>
      <c r="EI59" s="34">
        <v>785.6</v>
      </c>
      <c r="EJ59" s="29">
        <v>122971</v>
      </c>
      <c r="EK59" s="83" t="s">
        <v>92</v>
      </c>
      <c r="EL59" s="18">
        <v>2002</v>
      </c>
      <c r="EM59" s="29">
        <v>1330</v>
      </c>
      <c r="EN59" s="34">
        <v>102.6</v>
      </c>
      <c r="EO59" s="29">
        <v>13644</v>
      </c>
      <c r="EP59" s="32" t="s">
        <v>78</v>
      </c>
      <c r="EQ59" s="18">
        <v>2002</v>
      </c>
      <c r="ER59" s="29">
        <v>911</v>
      </c>
      <c r="ES59" s="34">
        <v>83.8</v>
      </c>
      <c r="ET59" s="29">
        <v>7638</v>
      </c>
      <c r="EU59" s="83" t="s">
        <v>174</v>
      </c>
      <c r="EV59" s="18">
        <v>2002</v>
      </c>
      <c r="EW59" s="29">
        <v>36619</v>
      </c>
      <c r="EX59" s="34">
        <v>100.97913651383162</v>
      </c>
      <c r="EY59" s="29">
        <v>369775.5</v>
      </c>
      <c r="EZ59" s="83" t="s">
        <v>175</v>
      </c>
      <c r="FA59" s="18">
        <v>2002</v>
      </c>
      <c r="FB59" s="29">
        <v>113198</v>
      </c>
      <c r="FC59" s="34">
        <v>86.954999999999984</v>
      </c>
      <c r="FD59" s="29">
        <v>984456.4</v>
      </c>
      <c r="FE59" s="83" t="s">
        <v>8</v>
      </c>
      <c r="FF59" s="18">
        <v>2002</v>
      </c>
      <c r="FG59" s="29">
        <v>485320</v>
      </c>
      <c r="FH59" s="34">
        <v>110.8</v>
      </c>
      <c r="FI59" s="29">
        <v>5375226</v>
      </c>
      <c r="FJ59" s="83" t="s">
        <v>11</v>
      </c>
      <c r="FK59" s="18">
        <v>2002</v>
      </c>
      <c r="FL59" s="29">
        <v>32013</v>
      </c>
      <c r="FM59" s="34">
        <v>371.5</v>
      </c>
      <c r="FN59" s="29">
        <v>1189167</v>
      </c>
      <c r="FO59" s="83" t="s">
        <v>10</v>
      </c>
      <c r="FP59" s="18">
        <v>2002</v>
      </c>
      <c r="FQ59" s="29">
        <v>85980</v>
      </c>
      <c r="FR59" s="34">
        <v>421.5</v>
      </c>
      <c r="FS59" s="16">
        <v>3624407</v>
      </c>
      <c r="FT59" s="83"/>
      <c r="FY59" s="95" t="s">
        <v>166</v>
      </c>
      <c r="FZ59" s="33">
        <v>2002</v>
      </c>
      <c r="GA59" s="24">
        <v>1824012</v>
      </c>
      <c r="GB59" s="95" t="s">
        <v>169</v>
      </c>
      <c r="GC59" s="33">
        <v>2002</v>
      </c>
      <c r="GD59" s="24">
        <v>784186</v>
      </c>
      <c r="GE59" s="95" t="s">
        <v>167</v>
      </c>
      <c r="GF59" s="33">
        <v>2002</v>
      </c>
      <c r="GG59" s="98">
        <v>2608198</v>
      </c>
      <c r="GH59" s="22" t="s">
        <v>171</v>
      </c>
      <c r="GI59" s="33">
        <v>2002</v>
      </c>
      <c r="GJ59" s="24">
        <v>2630397</v>
      </c>
    </row>
    <row r="60" spans="1:192" s="21" customFormat="1" ht="9">
      <c r="A60" s="78" t="s">
        <v>60</v>
      </c>
      <c r="B60" s="13">
        <v>2003</v>
      </c>
      <c r="C60" s="27">
        <v>386041.20999999996</v>
      </c>
      <c r="D60" s="35">
        <v>73.97</v>
      </c>
      <c r="E60" s="36">
        <v>2855546.8303699996</v>
      </c>
      <c r="F60" s="78" t="s">
        <v>0</v>
      </c>
      <c r="G60" s="18">
        <v>2003</v>
      </c>
      <c r="H60" s="27">
        <v>104101.42</v>
      </c>
      <c r="I60" s="35">
        <v>55.88</v>
      </c>
      <c r="J60" s="36">
        <v>581718.73496000003</v>
      </c>
      <c r="K60" s="78" t="s">
        <v>63</v>
      </c>
      <c r="L60" s="18">
        <v>2003</v>
      </c>
      <c r="M60" s="27">
        <v>192748.95</v>
      </c>
      <c r="N60" s="35">
        <v>56.65</v>
      </c>
      <c r="O60" s="36">
        <v>1091922.8017500001</v>
      </c>
      <c r="P60" s="78" t="s">
        <v>64</v>
      </c>
      <c r="Q60" s="18">
        <v>2003</v>
      </c>
      <c r="R60" s="27">
        <v>104350.01000000001</v>
      </c>
      <c r="S60" s="35">
        <v>51.64000000000005</v>
      </c>
      <c r="T60" s="36">
        <v>538863.45164000057</v>
      </c>
      <c r="U60" s="78" t="s">
        <v>2</v>
      </c>
      <c r="V60" s="18">
        <v>2003</v>
      </c>
      <c r="W60" s="27">
        <v>26351.18</v>
      </c>
      <c r="X60" s="35">
        <v>49.08</v>
      </c>
      <c r="Y60" s="36">
        <v>129331.59143999999</v>
      </c>
      <c r="Z60" s="78" t="s">
        <v>189</v>
      </c>
      <c r="AA60" s="18">
        <v>2003</v>
      </c>
      <c r="AB60" s="27">
        <v>933505.95</v>
      </c>
      <c r="AC60" s="35">
        <v>63.32679836759479</v>
      </c>
      <c r="AD60" s="36">
        <v>5911594.3070600014</v>
      </c>
      <c r="AE60" s="78" t="s">
        <v>12</v>
      </c>
      <c r="AF60" s="13">
        <v>2003</v>
      </c>
      <c r="AG60" s="27">
        <v>113529.57</v>
      </c>
      <c r="AH60" s="35">
        <v>583.74163571459985</v>
      </c>
      <c r="AI60" s="36">
        <v>6627193.6893775165</v>
      </c>
      <c r="AJ60" s="78" t="s">
        <v>5</v>
      </c>
      <c r="AK60" s="18">
        <v>2003</v>
      </c>
      <c r="AL60" s="27">
        <v>85125.709999999992</v>
      </c>
      <c r="AM60" s="35">
        <v>31.68</v>
      </c>
      <c r="AN60" s="36">
        <v>269678.24927999999</v>
      </c>
      <c r="AO60" s="78" t="s">
        <v>111</v>
      </c>
      <c r="AP60" s="18">
        <v>2003</v>
      </c>
      <c r="AQ60" s="27">
        <v>94929.52</v>
      </c>
      <c r="AR60" s="35">
        <v>70.93362301980163</v>
      </c>
      <c r="AS60" s="36">
        <v>673369.47851307201</v>
      </c>
      <c r="AT60" s="78" t="s">
        <v>79</v>
      </c>
      <c r="AU60" s="18">
        <v>2003</v>
      </c>
      <c r="AV60" s="27">
        <v>232397.87</v>
      </c>
      <c r="AW60" s="35">
        <v>392.65890630837089</v>
      </c>
      <c r="AX60" s="36">
        <v>9125309.3462594952</v>
      </c>
      <c r="AY60" s="78" t="s">
        <v>185</v>
      </c>
      <c r="AZ60" s="18">
        <v>2003</v>
      </c>
      <c r="BA60" s="27">
        <v>121580.23999999999</v>
      </c>
      <c r="BB60" s="35">
        <v>366.76984785356569</v>
      </c>
      <c r="BC60" s="36">
        <v>4459196.6126800003</v>
      </c>
      <c r="BD60" s="78" t="s">
        <v>112</v>
      </c>
      <c r="BE60" s="13">
        <v>2003</v>
      </c>
      <c r="BF60" s="27">
        <v>125903.48</v>
      </c>
      <c r="BG60" s="35">
        <v>364.39265186633446</v>
      </c>
      <c r="BH60" s="36">
        <v>4587830.2956400001</v>
      </c>
      <c r="BI60" s="78" t="s">
        <v>164</v>
      </c>
      <c r="BJ60" s="18">
        <v>2003</v>
      </c>
      <c r="BK60" s="27">
        <v>1028435.47</v>
      </c>
      <c r="BL60" s="35">
        <v>64.028944719040794</v>
      </c>
      <c r="BM60" s="36">
        <v>6584963.7855730737</v>
      </c>
      <c r="BN60" s="78" t="s">
        <v>1</v>
      </c>
      <c r="BO60" s="18">
        <v>2003</v>
      </c>
      <c r="BP60" s="27">
        <v>96473.14</v>
      </c>
      <c r="BQ60" s="35">
        <v>60.03</v>
      </c>
      <c r="BR60" s="36">
        <v>579128.25942000002</v>
      </c>
      <c r="BS60" s="78" t="s">
        <v>61</v>
      </c>
      <c r="BT60" s="18">
        <v>2003</v>
      </c>
      <c r="BU60" s="27">
        <v>19440.12</v>
      </c>
      <c r="BV60" s="35">
        <v>59.94</v>
      </c>
      <c r="BW60" s="36">
        <v>116524.07927999999</v>
      </c>
      <c r="BX60" s="78" t="s">
        <v>162</v>
      </c>
      <c r="BY60" s="18">
        <v>2003</v>
      </c>
      <c r="BZ60" s="27">
        <v>405481.32999999996</v>
      </c>
      <c r="CA60" s="35">
        <v>73.297355260475257</v>
      </c>
      <c r="CB60" s="36">
        <v>2972070.9096499998</v>
      </c>
      <c r="CC60" s="78" t="s">
        <v>163</v>
      </c>
      <c r="CD60" s="18">
        <v>2003</v>
      </c>
      <c r="CE60" s="27">
        <v>297098.96000000002</v>
      </c>
      <c r="CF60" s="35">
        <v>54.890338673349802</v>
      </c>
      <c r="CG60" s="36">
        <v>1630786.2533900007</v>
      </c>
      <c r="CH60" s="78" t="s">
        <v>62</v>
      </c>
      <c r="CI60" s="18">
        <v>2003</v>
      </c>
      <c r="CJ60" s="27">
        <v>790.68000000000006</v>
      </c>
      <c r="CK60" s="35">
        <v>50.08</v>
      </c>
      <c r="CL60" s="36">
        <v>3959.7254400000006</v>
      </c>
      <c r="CM60" s="85" t="s">
        <v>113</v>
      </c>
      <c r="CN60" s="18">
        <v>2003</v>
      </c>
      <c r="CO60" s="27">
        <v>3209.24</v>
      </c>
      <c r="CP60" s="35">
        <v>45.49</v>
      </c>
      <c r="CQ60" s="36">
        <v>14598.832759999999</v>
      </c>
      <c r="CR60" s="85" t="s">
        <v>194</v>
      </c>
      <c r="CS60" s="18">
        <v>2003</v>
      </c>
      <c r="CT60" s="29">
        <v>3999.92</v>
      </c>
      <c r="CU60" s="28">
        <v>46.397323446468931</v>
      </c>
      <c r="CV60" s="36">
        <v>18558.558199999999</v>
      </c>
      <c r="CW60" s="78" t="s">
        <v>114</v>
      </c>
      <c r="CX60" s="18">
        <v>2003</v>
      </c>
      <c r="CY60" s="27">
        <v>510373.42999999993</v>
      </c>
      <c r="CZ60" s="35">
        <v>69.708749729585264</v>
      </c>
      <c r="DA60" s="36">
        <v>3557749.37005</v>
      </c>
      <c r="DB60" s="83" t="s">
        <v>196</v>
      </c>
      <c r="DC60" s="18">
        <v>2003</v>
      </c>
      <c r="DD60" s="27">
        <v>423132.52</v>
      </c>
      <c r="DE60" s="35">
        <v>55.629024614085459</v>
      </c>
      <c r="DF60" s="36">
        <v>2353844.9370100009</v>
      </c>
      <c r="DG60" s="83" t="s">
        <v>4</v>
      </c>
      <c r="DH60" s="18">
        <v>2003</v>
      </c>
      <c r="DI60" s="27">
        <v>2224.04</v>
      </c>
      <c r="DJ60" s="35">
        <v>42.036602670272615</v>
      </c>
      <c r="DK60" s="36">
        <v>9349.1085802793114</v>
      </c>
      <c r="DL60" s="83" t="s">
        <v>3</v>
      </c>
      <c r="DM60" s="18">
        <v>2003</v>
      </c>
      <c r="DN60" s="27">
        <v>4960.2300000000005</v>
      </c>
      <c r="DO60" s="35">
        <v>36.519061334205695</v>
      </c>
      <c r="DP60" s="36">
        <v>18114.294360176711</v>
      </c>
      <c r="DQ60" s="83" t="s">
        <v>197</v>
      </c>
      <c r="DR60" s="18">
        <v>2003</v>
      </c>
      <c r="DS60" s="27">
        <v>4372.3</v>
      </c>
      <c r="DT60" s="35">
        <v>20.010110167296215</v>
      </c>
      <c r="DU60" s="36">
        <v>8749.0204684469245</v>
      </c>
      <c r="DV60" s="78" t="s">
        <v>199</v>
      </c>
      <c r="DW60" s="18">
        <v>2003</v>
      </c>
      <c r="DX60" s="27">
        <v>89498.01</v>
      </c>
      <c r="DY60" s="35">
        <v>31.109883867635379</v>
      </c>
      <c r="DZ60" s="36">
        <v>278427.26974844694</v>
      </c>
      <c r="EA60" s="78" t="s">
        <v>72</v>
      </c>
      <c r="EB60" s="18">
        <v>2003</v>
      </c>
      <c r="EC60" s="27">
        <v>4323.24</v>
      </c>
      <c r="ED60" s="35">
        <v>297.54000000000002</v>
      </c>
      <c r="EE60" s="36">
        <v>128633.68296000001</v>
      </c>
      <c r="EF60" s="78" t="s">
        <v>13</v>
      </c>
      <c r="EG60" s="18">
        <v>2003</v>
      </c>
      <c r="EH60" s="27">
        <v>934.59</v>
      </c>
      <c r="EI60" s="35">
        <v>734.36882046490507</v>
      </c>
      <c r="EJ60" s="36">
        <v>68633.375591829565</v>
      </c>
      <c r="EK60" s="78" t="s">
        <v>92</v>
      </c>
      <c r="EL60" s="18">
        <v>2003</v>
      </c>
      <c r="EM60" s="27">
        <v>1358.56</v>
      </c>
      <c r="EN60" s="35">
        <v>80.281260267531607</v>
      </c>
      <c r="EO60" s="36">
        <v>10906.690894905772</v>
      </c>
      <c r="EP60" s="25" t="s">
        <v>78</v>
      </c>
      <c r="EQ60" s="18">
        <v>2003</v>
      </c>
      <c r="ER60" s="27">
        <v>462.64</v>
      </c>
      <c r="ES60" s="35">
        <v>66.137007181752921</v>
      </c>
      <c r="ET60" s="36">
        <v>3059.7625002566174</v>
      </c>
      <c r="EU60" s="78" t="s">
        <v>174</v>
      </c>
      <c r="EV60" s="18">
        <v>2003</v>
      </c>
      <c r="EW60" s="27">
        <v>38472.57</v>
      </c>
      <c r="EX60" s="35">
        <v>72.268672905453499</v>
      </c>
      <c r="EY60" s="36">
        <v>278036.15771621634</v>
      </c>
      <c r="EZ60" s="78" t="s">
        <v>175</v>
      </c>
      <c r="FA60" s="18">
        <v>2003</v>
      </c>
      <c r="FB60" s="27">
        <v>108856.66</v>
      </c>
      <c r="FC60" s="35">
        <v>70.012329630592077</v>
      </c>
      <c r="FD60" s="36">
        <v>762130.83624052885</v>
      </c>
      <c r="FE60" s="78" t="s">
        <v>8</v>
      </c>
      <c r="FF60" s="18">
        <v>2003</v>
      </c>
      <c r="FG60" s="27">
        <v>486557.91000000003</v>
      </c>
      <c r="FH60" s="35">
        <v>86.557222664111904</v>
      </c>
      <c r="FI60" s="36">
        <v>4211510.1354854926</v>
      </c>
      <c r="FJ60" s="83" t="s">
        <v>11</v>
      </c>
      <c r="FK60" s="18">
        <v>2003</v>
      </c>
      <c r="FL60" s="27">
        <v>30569</v>
      </c>
      <c r="FM60" s="35">
        <v>394.16</v>
      </c>
      <c r="FN60" s="36">
        <v>1204907.7040000001</v>
      </c>
      <c r="FO60" s="83" t="s">
        <v>10</v>
      </c>
      <c r="FP60" s="18">
        <v>2003</v>
      </c>
      <c r="FQ60" s="27">
        <v>91011.239999999991</v>
      </c>
      <c r="FR60" s="35">
        <v>357.57</v>
      </c>
      <c r="FS60" s="36">
        <v>3254288.9086799999</v>
      </c>
      <c r="FT60" s="83"/>
      <c r="FX60" s="38"/>
      <c r="FY60" s="96" t="s">
        <v>166</v>
      </c>
      <c r="FZ60" s="23">
        <v>2003</v>
      </c>
      <c r="GA60" s="39">
        <v>1816249.01</v>
      </c>
      <c r="GB60" s="97" t="s">
        <v>202</v>
      </c>
      <c r="GC60" s="23">
        <v>2003</v>
      </c>
      <c r="GD60" s="39">
        <v>781484.08999999985</v>
      </c>
      <c r="GE60" s="95" t="s">
        <v>167</v>
      </c>
      <c r="GF60" s="33">
        <v>2003</v>
      </c>
      <c r="GG60" s="98">
        <v>2597733.0999999996</v>
      </c>
      <c r="GH60" s="22" t="s">
        <v>171</v>
      </c>
      <c r="GI60" s="23">
        <v>2003</v>
      </c>
      <c r="GJ60" s="39">
        <v>2618535.34</v>
      </c>
    </row>
    <row r="61" spans="1:192" s="21" customFormat="1" ht="9">
      <c r="A61" s="78" t="s">
        <v>60</v>
      </c>
      <c r="B61" s="26">
        <v>2004</v>
      </c>
      <c r="C61" s="27">
        <v>415807.27</v>
      </c>
      <c r="D61" s="35">
        <v>84.96</v>
      </c>
      <c r="E61" s="36">
        <v>3532698.56592</v>
      </c>
      <c r="F61" s="78" t="s">
        <v>0</v>
      </c>
      <c r="G61" s="18">
        <v>2004</v>
      </c>
      <c r="H61" s="27">
        <v>120274.23999999999</v>
      </c>
      <c r="I61" s="35">
        <v>68.16</v>
      </c>
      <c r="J61" s="36">
        <v>819789.21983999992</v>
      </c>
      <c r="K61" s="78" t="s">
        <v>63</v>
      </c>
      <c r="L61" s="18">
        <v>2004</v>
      </c>
      <c r="M61" s="27">
        <v>192590.42</v>
      </c>
      <c r="N61" s="35">
        <v>73.989999999999995</v>
      </c>
      <c r="O61" s="36">
        <v>1424976.51758</v>
      </c>
      <c r="P61" s="78" t="s">
        <v>64</v>
      </c>
      <c r="Q61" s="18">
        <v>2004</v>
      </c>
      <c r="R61" s="27">
        <v>85318.94</v>
      </c>
      <c r="S61" s="35">
        <v>48.03</v>
      </c>
      <c r="T61" s="36">
        <v>409786.86882000003</v>
      </c>
      <c r="U61" s="78" t="s">
        <v>2</v>
      </c>
      <c r="V61" s="18">
        <v>2004</v>
      </c>
      <c r="W61" s="27">
        <v>24200.18</v>
      </c>
      <c r="X61" s="35">
        <v>48.31</v>
      </c>
      <c r="Y61" s="36">
        <v>116911.06958000001</v>
      </c>
      <c r="Z61" s="78" t="s">
        <v>189</v>
      </c>
      <c r="AA61" s="18">
        <v>2004</v>
      </c>
      <c r="AB61" s="27">
        <v>951382.6</v>
      </c>
      <c r="AC61" s="35">
        <v>74.117965601220803</v>
      </c>
      <c r="AD61" s="36">
        <v>7051454.2820400009</v>
      </c>
      <c r="AE61" s="78" t="s">
        <v>12</v>
      </c>
      <c r="AF61" s="13">
        <v>2004</v>
      </c>
      <c r="AG61" s="27">
        <v>107848.99</v>
      </c>
      <c r="AH61" s="35">
        <v>595.32512489202907</v>
      </c>
      <c r="AI61" s="36">
        <v>6420521.3441229193</v>
      </c>
      <c r="AJ61" s="78" t="s">
        <v>5</v>
      </c>
      <c r="AK61" s="18">
        <v>2004</v>
      </c>
      <c r="AL61" s="27">
        <v>101206.89</v>
      </c>
      <c r="AM61" s="35">
        <v>40.58</v>
      </c>
      <c r="AN61" s="36">
        <v>410697.55962000001</v>
      </c>
      <c r="AO61" s="78" t="s">
        <v>111</v>
      </c>
      <c r="AP61" s="18">
        <v>2004</v>
      </c>
      <c r="AQ61" s="27">
        <v>86362.16</v>
      </c>
      <c r="AR61" s="35">
        <v>88.338093376210836</v>
      </c>
      <c r="AS61" s="36">
        <v>762906.85542512615</v>
      </c>
      <c r="AT61" s="78" t="s">
        <v>79</v>
      </c>
      <c r="AU61" s="18">
        <v>2004</v>
      </c>
      <c r="AV61" s="27">
        <v>249798.55</v>
      </c>
      <c r="AW61" s="35">
        <v>451.5364860625067</v>
      </c>
      <c r="AX61" s="36">
        <v>11279315.949050937</v>
      </c>
      <c r="AY61" s="78" t="s">
        <v>185</v>
      </c>
      <c r="AZ61" s="18">
        <v>2004</v>
      </c>
      <c r="BA61" s="27">
        <v>122967.73000000001</v>
      </c>
      <c r="BB61" s="35">
        <v>482.06664037060767</v>
      </c>
      <c r="BC61" s="36">
        <v>5927864.047509999</v>
      </c>
      <c r="BD61" s="78" t="s">
        <v>112</v>
      </c>
      <c r="BE61" s="26">
        <v>2004</v>
      </c>
      <c r="BF61" s="27">
        <v>127172.64000000001</v>
      </c>
      <c r="BG61" s="35">
        <v>477.20758069660246</v>
      </c>
      <c r="BH61" s="36">
        <v>6068774.7865199987</v>
      </c>
      <c r="BI61" s="78" t="s">
        <v>164</v>
      </c>
      <c r="BJ61" s="18">
        <v>2004</v>
      </c>
      <c r="BK61" s="27">
        <v>1037744.76</v>
      </c>
      <c r="BL61" s="35">
        <v>75.301378900387093</v>
      </c>
      <c r="BM61" s="36">
        <v>7814361.1374651268</v>
      </c>
      <c r="BN61" s="78" t="s">
        <v>1</v>
      </c>
      <c r="BO61" s="18">
        <v>2004</v>
      </c>
      <c r="BP61" s="27">
        <v>103146.55</v>
      </c>
      <c r="BQ61" s="35">
        <v>66.87000000000009</v>
      </c>
      <c r="BR61" s="36">
        <v>689740.97985000093</v>
      </c>
      <c r="BS61" s="78" t="s">
        <v>61</v>
      </c>
      <c r="BT61" s="18">
        <v>2004</v>
      </c>
      <c r="BU61" s="27">
        <v>7245.3600000000006</v>
      </c>
      <c r="BV61" s="35">
        <v>60.5</v>
      </c>
      <c r="BW61" s="36">
        <v>43834.428</v>
      </c>
      <c r="BX61" s="78" t="s">
        <v>162</v>
      </c>
      <c r="BY61" s="18">
        <v>2004</v>
      </c>
      <c r="BZ61" s="27">
        <v>423052.63</v>
      </c>
      <c r="CA61" s="35">
        <v>84.541088751061537</v>
      </c>
      <c r="CB61" s="36">
        <v>3576532.9939199998</v>
      </c>
      <c r="CC61" s="78" t="s">
        <v>163</v>
      </c>
      <c r="CD61" s="18">
        <v>2004</v>
      </c>
      <c r="CE61" s="27">
        <v>277909.36</v>
      </c>
      <c r="CF61" s="35">
        <v>66.020208401760925</v>
      </c>
      <c r="CG61" s="36">
        <v>1834763.3864</v>
      </c>
      <c r="CH61" s="78" t="s">
        <v>62</v>
      </c>
      <c r="CI61" s="18">
        <v>2004</v>
      </c>
      <c r="CJ61" s="27">
        <v>685.29</v>
      </c>
      <c r="CK61" s="35">
        <v>63.2</v>
      </c>
      <c r="CL61" s="36">
        <v>4331.0328</v>
      </c>
      <c r="CM61" s="85" t="s">
        <v>113</v>
      </c>
      <c r="CN61" s="18">
        <v>2004</v>
      </c>
      <c r="CO61" s="27">
        <v>2114.35</v>
      </c>
      <c r="CP61" s="35">
        <v>44.39</v>
      </c>
      <c r="CQ61" s="36">
        <v>9385.5996500000001</v>
      </c>
      <c r="CR61" s="85" t="s">
        <v>194</v>
      </c>
      <c r="CS61" s="18">
        <v>2004</v>
      </c>
      <c r="CT61" s="29">
        <v>2799.64</v>
      </c>
      <c r="CU61" s="28">
        <v>48.994272299295631</v>
      </c>
      <c r="CV61" s="36">
        <v>13716.632450000001</v>
      </c>
      <c r="CW61" s="78" t="s">
        <v>114</v>
      </c>
      <c r="CX61" s="18">
        <v>2004</v>
      </c>
      <c r="CY61" s="27">
        <v>544012.16</v>
      </c>
      <c r="CZ61" s="35">
        <v>80.892552963521979</v>
      </c>
      <c r="DA61" s="36">
        <v>4400653.2465599999</v>
      </c>
      <c r="DB61" s="83" t="s">
        <v>196</v>
      </c>
      <c r="DC61" s="18">
        <v>2004</v>
      </c>
      <c r="DD61" s="27">
        <v>407370.43999999994</v>
      </c>
      <c r="DE61" s="35">
        <v>65.071020751530256</v>
      </c>
      <c r="DF61" s="36">
        <v>2650801.035480001</v>
      </c>
      <c r="DG61" s="83" t="s">
        <v>4</v>
      </c>
      <c r="DH61" s="18">
        <v>2004</v>
      </c>
      <c r="DI61" s="27">
        <v>1370.96</v>
      </c>
      <c r="DJ61" s="35">
        <v>43.894412599817642</v>
      </c>
      <c r="DK61" s="36">
        <v>6017.7483897845996</v>
      </c>
      <c r="DL61" s="83" t="s">
        <v>3</v>
      </c>
      <c r="DM61" s="18">
        <v>2004</v>
      </c>
      <c r="DN61" s="27">
        <v>5304.46</v>
      </c>
      <c r="DO61" s="35">
        <v>38.536495546751482</v>
      </c>
      <c r="DP61" s="36">
        <v>20441.529916792137</v>
      </c>
      <c r="DQ61" s="83" t="s">
        <v>197</v>
      </c>
      <c r="DR61" s="18">
        <v>2004</v>
      </c>
      <c r="DS61" s="27">
        <v>2228.08</v>
      </c>
      <c r="DT61" s="35">
        <v>25.472809450601595</v>
      </c>
      <c r="DU61" s="36">
        <v>5675.5457280696401</v>
      </c>
      <c r="DV61" s="78" t="s">
        <v>199</v>
      </c>
      <c r="DW61" s="18">
        <v>2004</v>
      </c>
      <c r="DX61" s="27">
        <v>103434.97</v>
      </c>
      <c r="DY61" s="35">
        <v>40.254577861633223</v>
      </c>
      <c r="DZ61" s="36">
        <v>416373.10534806963</v>
      </c>
      <c r="EA61" s="78" t="s">
        <v>72</v>
      </c>
      <c r="EB61" s="18">
        <v>2004</v>
      </c>
      <c r="EC61" s="27">
        <v>4204.91</v>
      </c>
      <c r="ED61" s="35">
        <v>335.11</v>
      </c>
      <c r="EE61" s="36">
        <v>140910.73900999999</v>
      </c>
      <c r="EF61" s="78" t="s">
        <v>13</v>
      </c>
      <c r="EG61" s="18">
        <v>2004</v>
      </c>
      <c r="EH61" s="27">
        <v>836.75</v>
      </c>
      <c r="EI61" s="35">
        <v>819.59290603459829</v>
      </c>
      <c r="EJ61" s="36">
        <v>68579.436412445008</v>
      </c>
      <c r="EK61" s="78" t="s">
        <v>92</v>
      </c>
      <c r="EL61" s="18">
        <v>2004</v>
      </c>
      <c r="EM61" s="27">
        <v>1363.5</v>
      </c>
      <c r="EN61" s="35">
        <v>102.16076236969188</v>
      </c>
      <c r="EO61" s="36">
        <v>13929.619949107489</v>
      </c>
      <c r="EP61" s="25" t="s">
        <v>78</v>
      </c>
      <c r="EQ61" s="18">
        <v>2004</v>
      </c>
      <c r="ER61" s="27">
        <v>352.19</v>
      </c>
      <c r="ES61" s="35">
        <v>92.045892788703782</v>
      </c>
      <c r="ET61" s="36">
        <v>3241.7642981253584</v>
      </c>
      <c r="EU61" s="78" t="s">
        <v>174</v>
      </c>
      <c r="EV61" s="18">
        <v>2004</v>
      </c>
      <c r="EW61" s="27">
        <v>47430.78</v>
      </c>
      <c r="EX61" s="35">
        <v>98.593415524911975</v>
      </c>
      <c r="EY61" s="36">
        <v>467636.26012106845</v>
      </c>
      <c r="EZ61" s="78" t="s">
        <v>175</v>
      </c>
      <c r="FA61" s="18">
        <v>2004</v>
      </c>
      <c r="FB61" s="27">
        <v>98605.260000000009</v>
      </c>
      <c r="FC61" s="35">
        <v>90.056065061238129</v>
      </c>
      <c r="FD61" s="36">
        <v>888000.1709940302</v>
      </c>
      <c r="FE61" s="78" t="s">
        <v>8</v>
      </c>
      <c r="FF61" s="18">
        <v>2004</v>
      </c>
      <c r="FG61" s="27">
        <v>519777.92</v>
      </c>
      <c r="FH61" s="35">
        <v>110.64913563674548</v>
      </c>
      <c r="FI61" s="36">
        <v>5751297.7571065444</v>
      </c>
      <c r="FJ61" s="83" t="s">
        <v>11</v>
      </c>
      <c r="FK61" s="18">
        <v>2004</v>
      </c>
      <c r="FL61" s="27">
        <v>34013.630000000005</v>
      </c>
      <c r="FM61" s="35">
        <v>485.1699999999995</v>
      </c>
      <c r="FN61" s="36">
        <v>1650239.2867099985</v>
      </c>
      <c r="FO61" s="83" t="s">
        <v>10</v>
      </c>
      <c r="FP61" s="18">
        <v>2004</v>
      </c>
      <c r="FQ61" s="27">
        <v>88954.1</v>
      </c>
      <c r="FR61" s="35">
        <v>480.88</v>
      </c>
      <c r="FS61" s="36">
        <v>4277624.7608000003</v>
      </c>
      <c r="FT61" s="83"/>
      <c r="FX61" s="38"/>
      <c r="FY61" s="96" t="s">
        <v>166</v>
      </c>
      <c r="FZ61" s="23">
        <v>2004</v>
      </c>
      <c r="GA61" s="39">
        <v>1845466.75</v>
      </c>
      <c r="GB61" s="97" t="s">
        <v>202</v>
      </c>
      <c r="GC61" s="23">
        <v>2004</v>
      </c>
      <c r="GD61" s="39">
        <v>760903.17</v>
      </c>
      <c r="GE61" s="95" t="s">
        <v>167</v>
      </c>
      <c r="GF61" s="33">
        <v>2004</v>
      </c>
      <c r="GG61" s="98">
        <v>2606369.92</v>
      </c>
      <c r="GH61" s="22" t="s">
        <v>171</v>
      </c>
      <c r="GI61" s="23">
        <v>2004</v>
      </c>
      <c r="GJ61" s="39">
        <v>2625904.67</v>
      </c>
    </row>
    <row r="62" spans="1:192" s="21" customFormat="1" ht="9">
      <c r="A62" s="78" t="s">
        <v>60</v>
      </c>
      <c r="B62" s="26">
        <v>2005</v>
      </c>
      <c r="C62" s="27">
        <v>426015.08</v>
      </c>
      <c r="D62" s="35">
        <v>82.519999999999953</v>
      </c>
      <c r="E62" s="36">
        <v>3515476.4401599979</v>
      </c>
      <c r="F62" s="78" t="s">
        <v>0</v>
      </c>
      <c r="G62" s="18">
        <v>2005</v>
      </c>
      <c r="H62" s="27">
        <v>112340.26</v>
      </c>
      <c r="I62" s="35">
        <v>63.100000000000058</v>
      </c>
      <c r="J62" s="36">
        <v>708867.04060000065</v>
      </c>
      <c r="K62" s="78" t="s">
        <v>63</v>
      </c>
      <c r="L62" s="18">
        <v>2005</v>
      </c>
      <c r="M62" s="27">
        <v>181837.17</v>
      </c>
      <c r="N62" s="35">
        <v>74.819999999999993</v>
      </c>
      <c r="O62" s="36">
        <v>1360505.70594</v>
      </c>
      <c r="P62" s="78" t="s">
        <v>64</v>
      </c>
      <c r="Q62" s="18">
        <v>2005</v>
      </c>
      <c r="R62" s="27">
        <v>71462.649999999994</v>
      </c>
      <c r="S62" s="35">
        <v>47.89</v>
      </c>
      <c r="T62" s="36">
        <v>342234.63084999996</v>
      </c>
      <c r="U62" s="78" t="s">
        <v>2</v>
      </c>
      <c r="V62" s="18">
        <v>2005</v>
      </c>
      <c r="W62" s="27">
        <v>19818.86</v>
      </c>
      <c r="X62" s="35">
        <v>47.43</v>
      </c>
      <c r="Y62" s="36">
        <v>94000.852979999996</v>
      </c>
      <c r="Z62" s="78" t="s">
        <v>189</v>
      </c>
      <c r="AA62" s="18">
        <v>2005</v>
      </c>
      <c r="AB62" s="27">
        <v>918284.16999999993</v>
      </c>
      <c r="AC62" s="35">
        <v>72.83889185958634</v>
      </c>
      <c r="AD62" s="36">
        <v>6688680.1354999989</v>
      </c>
      <c r="AE62" s="78" t="s">
        <v>12</v>
      </c>
      <c r="AF62" s="13">
        <v>2005</v>
      </c>
      <c r="AG62" s="27">
        <v>105351.93999999999</v>
      </c>
      <c r="AH62" s="35">
        <v>599.2130385523335</v>
      </c>
      <c r="AI62" s="36">
        <v>6312825.6084783124</v>
      </c>
      <c r="AJ62" s="78" t="s">
        <v>5</v>
      </c>
      <c r="AK62" s="18">
        <v>2005</v>
      </c>
      <c r="AL62" s="27">
        <v>115102.98</v>
      </c>
      <c r="AM62" s="35">
        <v>37.729999999999997</v>
      </c>
      <c r="AN62" s="36">
        <v>434283.54353999998</v>
      </c>
      <c r="AO62" s="78" t="s">
        <v>111</v>
      </c>
      <c r="AP62" s="18">
        <v>2005</v>
      </c>
      <c r="AQ62" s="27">
        <v>87345.46</v>
      </c>
      <c r="AR62" s="35">
        <v>88.774948999411052</v>
      </c>
      <c r="AS62" s="36">
        <v>775408.87568300986</v>
      </c>
      <c r="AT62" s="78" t="s">
        <v>79</v>
      </c>
      <c r="AU62" s="18">
        <v>2005</v>
      </c>
      <c r="AV62" s="27">
        <v>270238.71999999997</v>
      </c>
      <c r="AW62" s="35">
        <v>469.8499465410182</v>
      </c>
      <c r="AX62" s="36">
        <v>12697164.814531317</v>
      </c>
      <c r="AY62" s="78" t="s">
        <v>185</v>
      </c>
      <c r="AZ62" s="18">
        <v>2005</v>
      </c>
      <c r="BA62" s="27">
        <v>119974.88</v>
      </c>
      <c r="BB62" s="35">
        <v>449.75154836829182</v>
      </c>
      <c r="BC62" s="36">
        <v>5395888.8045300003</v>
      </c>
      <c r="BD62" s="78" t="s">
        <v>112</v>
      </c>
      <c r="BE62" s="13">
        <v>2005</v>
      </c>
      <c r="BF62" s="27">
        <v>124001.82</v>
      </c>
      <c r="BG62" s="35">
        <v>445.48397858112077</v>
      </c>
      <c r="BH62" s="36">
        <v>5524082.41249</v>
      </c>
      <c r="BI62" s="78" t="s">
        <v>164</v>
      </c>
      <c r="BJ62" s="18">
        <v>2005</v>
      </c>
      <c r="BK62" s="27">
        <v>1005629.6299999999</v>
      </c>
      <c r="BL62" s="35">
        <v>74.22304184874713</v>
      </c>
      <c r="BM62" s="36">
        <v>7464089.0111830086</v>
      </c>
      <c r="BN62" s="78" t="s">
        <v>1</v>
      </c>
      <c r="BO62" s="18">
        <v>2005</v>
      </c>
      <c r="BP62" s="27">
        <v>95832.11</v>
      </c>
      <c r="BQ62" s="35">
        <v>63.45</v>
      </c>
      <c r="BR62" s="36">
        <v>608054.7379500001</v>
      </c>
      <c r="BS62" s="78" t="s">
        <v>61</v>
      </c>
      <c r="BT62" s="18">
        <v>2005</v>
      </c>
      <c r="BU62" s="27">
        <v>6254.8600000000006</v>
      </c>
      <c r="BV62" s="35">
        <v>58.28</v>
      </c>
      <c r="BW62" s="36">
        <v>36453.324080000006</v>
      </c>
      <c r="BX62" s="78" t="s">
        <v>162</v>
      </c>
      <c r="BY62" s="18">
        <v>2005</v>
      </c>
      <c r="BZ62" s="27">
        <v>432269.94</v>
      </c>
      <c r="CA62" s="35">
        <v>82.169252024325317</v>
      </c>
      <c r="CB62" s="36">
        <v>3551929.7642399981</v>
      </c>
      <c r="CC62" s="78" t="s">
        <v>163</v>
      </c>
      <c r="CD62" s="18">
        <v>2005</v>
      </c>
      <c r="CE62" s="27">
        <v>253299.82</v>
      </c>
      <c r="CF62" s="35">
        <v>67.222327153252607</v>
      </c>
      <c r="CG62" s="36">
        <v>1702740.3367900001</v>
      </c>
      <c r="CH62" s="78" t="s">
        <v>62</v>
      </c>
      <c r="CI62" s="18">
        <v>2005</v>
      </c>
      <c r="CJ62" s="27">
        <v>981.40000000000009</v>
      </c>
      <c r="CK62" s="35">
        <v>59.37</v>
      </c>
      <c r="CL62" s="36">
        <v>5826.5717999999997</v>
      </c>
      <c r="CM62" s="85" t="s">
        <v>113</v>
      </c>
      <c r="CN62" s="18">
        <v>2005</v>
      </c>
      <c r="CO62" s="27">
        <v>3741.7799999999997</v>
      </c>
      <c r="CP62" s="35">
        <v>46.13</v>
      </c>
      <c r="CQ62" s="36">
        <v>17260.831140000002</v>
      </c>
      <c r="CR62" s="85" t="s">
        <v>194</v>
      </c>
      <c r="CS62" s="18">
        <v>2005</v>
      </c>
      <c r="CT62" s="29">
        <v>4723.18</v>
      </c>
      <c r="CU62" s="28">
        <v>48.881056703322756</v>
      </c>
      <c r="CV62" s="36">
        <v>23087.40294</v>
      </c>
      <c r="CW62" s="78" t="s">
        <v>114</v>
      </c>
      <c r="CX62" s="18">
        <v>2005</v>
      </c>
      <c r="CY62" s="27">
        <v>545591.6</v>
      </c>
      <c r="CZ62" s="35">
        <v>78.201779071378638</v>
      </c>
      <c r="DA62" s="36">
        <v>4266623.3766399985</v>
      </c>
      <c r="DB62" s="83" t="s">
        <v>196</v>
      </c>
      <c r="DC62" s="18">
        <v>2005</v>
      </c>
      <c r="DD62" s="27">
        <v>372692.57</v>
      </c>
      <c r="DE62" s="35">
        <v>64.988061309083776</v>
      </c>
      <c r="DF62" s="36">
        <v>2422056.7588599999</v>
      </c>
      <c r="DG62" s="83" t="s">
        <v>4</v>
      </c>
      <c r="DH62" s="18">
        <v>2005</v>
      </c>
      <c r="DI62" s="27">
        <v>1505.47</v>
      </c>
      <c r="DJ62" s="35">
        <v>42.936328892929744</v>
      </c>
      <c r="DK62" s="36">
        <v>6463.9355058438941</v>
      </c>
      <c r="DL62" s="83" t="s">
        <v>3</v>
      </c>
      <c r="DM62" s="18">
        <v>2005</v>
      </c>
      <c r="DN62" s="27">
        <v>3443.05</v>
      </c>
      <c r="DO62" s="35">
        <v>37.7137841689064</v>
      </c>
      <c r="DP62" s="36">
        <v>12985.044458275319</v>
      </c>
      <c r="DQ62" s="83" t="s">
        <v>197</v>
      </c>
      <c r="DR62" s="18">
        <v>2005</v>
      </c>
      <c r="DS62" s="27">
        <v>4539.78</v>
      </c>
      <c r="DT62" s="35">
        <v>25.435432458026174</v>
      </c>
      <c r="DU62" s="36">
        <v>11547.126756429807</v>
      </c>
      <c r="DV62" s="78" t="s">
        <v>199</v>
      </c>
      <c r="DW62" s="18">
        <v>2005</v>
      </c>
      <c r="DX62" s="27">
        <v>119642.76</v>
      </c>
      <c r="DY62" s="35">
        <v>37.263489265579445</v>
      </c>
      <c r="DZ62" s="36">
        <v>445830.67029642977</v>
      </c>
      <c r="EA62" s="78" t="s">
        <v>72</v>
      </c>
      <c r="EB62" s="18">
        <v>2005</v>
      </c>
      <c r="EC62" s="27">
        <v>4026.9399999999996</v>
      </c>
      <c r="ED62" s="35">
        <v>318.33999999999997</v>
      </c>
      <c r="EE62" s="36">
        <v>128193.60795999998</v>
      </c>
      <c r="EF62" s="78" t="s">
        <v>13</v>
      </c>
      <c r="EG62" s="18">
        <v>2005</v>
      </c>
      <c r="EH62" s="27">
        <v>671.13</v>
      </c>
      <c r="EI62" s="35">
        <v>832.43289491091321</v>
      </c>
      <c r="EJ62" s="36">
        <v>55867.068876156118</v>
      </c>
      <c r="EK62" s="78" t="s">
        <v>92</v>
      </c>
      <c r="EL62" s="18">
        <v>2005</v>
      </c>
      <c r="EM62" s="27">
        <v>3648.81</v>
      </c>
      <c r="EN62" s="35">
        <v>104.97198810418385</v>
      </c>
      <c r="EO62" s="36">
        <v>38302.28399144271</v>
      </c>
      <c r="EP62" s="25" t="s">
        <v>78</v>
      </c>
      <c r="EQ62" s="18">
        <v>2005</v>
      </c>
      <c r="ER62" s="27">
        <v>444.34</v>
      </c>
      <c r="ES62" s="35">
        <v>91.020555242426397</v>
      </c>
      <c r="ET62" s="36">
        <v>4044.4073516419739</v>
      </c>
      <c r="EU62" s="78" t="s">
        <v>174</v>
      </c>
      <c r="EV62" s="18">
        <v>2005</v>
      </c>
      <c r="EW62" s="27">
        <v>57212.97</v>
      </c>
      <c r="EX62" s="35">
        <v>100.03114604387912</v>
      </c>
      <c r="EY62" s="36">
        <v>572307.89576740749</v>
      </c>
      <c r="EZ62" s="78" t="s">
        <v>175</v>
      </c>
      <c r="FA62" s="18">
        <v>2005</v>
      </c>
      <c r="FB62" s="27">
        <v>95590.51</v>
      </c>
      <c r="FC62" s="35">
        <v>90.52889853674094</v>
      </c>
      <c r="FD62" s="36">
        <v>865370.35808653187</v>
      </c>
      <c r="FE62" s="78" t="s">
        <v>8</v>
      </c>
      <c r="FF62" s="18">
        <v>2005</v>
      </c>
      <c r="FG62" s="27">
        <v>538344.83000000007</v>
      </c>
      <c r="FH62" s="35">
        <v>111.91781989775973</v>
      </c>
      <c r="FI62" s="36">
        <v>6025037.9726830088</v>
      </c>
      <c r="FJ62" s="83" t="s">
        <v>11</v>
      </c>
      <c r="FK62" s="18">
        <v>2005</v>
      </c>
      <c r="FL62" s="27">
        <v>30078.190000000002</v>
      </c>
      <c r="FM62" s="35">
        <v>454.06</v>
      </c>
      <c r="FN62" s="36">
        <v>1365730.2951400001</v>
      </c>
      <c r="FO62" s="83" t="s">
        <v>10</v>
      </c>
      <c r="FP62" s="18">
        <v>2005</v>
      </c>
      <c r="FQ62" s="27">
        <v>89896.69</v>
      </c>
      <c r="FR62" s="35">
        <v>448.31</v>
      </c>
      <c r="FS62" s="36">
        <v>4030158.5093900003</v>
      </c>
      <c r="FT62" s="83"/>
      <c r="FX62" s="38"/>
      <c r="FY62" s="96" t="s">
        <v>166</v>
      </c>
      <c r="FZ62" s="23">
        <v>2005</v>
      </c>
      <c r="GA62" s="39">
        <v>1851401.6400000001</v>
      </c>
      <c r="GB62" s="97" t="s">
        <v>202</v>
      </c>
      <c r="GC62" s="23">
        <v>2005</v>
      </c>
      <c r="GD62" s="39">
        <v>755592.51</v>
      </c>
      <c r="GE62" s="95" t="s">
        <v>167</v>
      </c>
      <c r="GF62" s="33">
        <v>2005</v>
      </c>
      <c r="GG62" s="98">
        <v>2606994.1500000004</v>
      </c>
      <c r="GH62" s="22" t="s">
        <v>171</v>
      </c>
      <c r="GI62" s="23">
        <v>2005</v>
      </c>
      <c r="GJ62" s="39">
        <v>2626465.42</v>
      </c>
    </row>
    <row r="63" spans="1:192" s="21" customFormat="1" ht="9.75" thickBot="1">
      <c r="A63" s="78" t="s">
        <v>60</v>
      </c>
      <c r="B63" s="26">
        <v>2006</v>
      </c>
      <c r="C63" s="27">
        <v>420522.5</v>
      </c>
      <c r="D63" s="35">
        <v>79.97</v>
      </c>
      <c r="E63" s="36">
        <v>3362918.4325000001</v>
      </c>
      <c r="F63" s="78" t="s">
        <v>0</v>
      </c>
      <c r="G63" s="18">
        <v>2006</v>
      </c>
      <c r="H63" s="27">
        <v>119684.4</v>
      </c>
      <c r="I63" s="35">
        <v>58.109999999999935</v>
      </c>
      <c r="J63" s="36">
        <v>695486.04839999916</v>
      </c>
      <c r="K63" s="78" t="s">
        <v>63</v>
      </c>
      <c r="L63" s="18">
        <v>2006</v>
      </c>
      <c r="M63" s="27">
        <v>212739.21000000002</v>
      </c>
      <c r="N63" s="35">
        <v>67.400000000000006</v>
      </c>
      <c r="O63" s="36">
        <v>1433862.2754000002</v>
      </c>
      <c r="P63" s="78" t="s">
        <v>64</v>
      </c>
      <c r="Q63" s="18">
        <v>2006</v>
      </c>
      <c r="R63" s="27">
        <v>59275.91</v>
      </c>
      <c r="S63" s="35">
        <v>45.58</v>
      </c>
      <c r="T63" s="36">
        <v>270179.59778000001</v>
      </c>
      <c r="U63" s="78" t="s">
        <v>2</v>
      </c>
      <c r="V63" s="18">
        <v>2006</v>
      </c>
      <c r="W63" s="27">
        <v>16091.23</v>
      </c>
      <c r="X63" s="35">
        <v>45</v>
      </c>
      <c r="Y63" s="36">
        <v>72410.535000000003</v>
      </c>
      <c r="Z63" s="78" t="s">
        <v>189</v>
      </c>
      <c r="AA63" s="18">
        <v>2006</v>
      </c>
      <c r="AB63" s="27">
        <v>918010.63</v>
      </c>
      <c r="AC63" s="35">
        <v>69.455988367803542</v>
      </c>
      <c r="AD63" s="36">
        <v>6376133.5638800003</v>
      </c>
      <c r="AE63" s="78" t="s">
        <v>12</v>
      </c>
      <c r="AF63" s="13">
        <v>2006</v>
      </c>
      <c r="AG63" s="27">
        <v>86505.49</v>
      </c>
      <c r="AH63" s="35">
        <v>552.51952741785874</v>
      </c>
      <c r="AI63" s="36">
        <v>4779597.2453850303</v>
      </c>
      <c r="AJ63" s="78" t="s">
        <v>5</v>
      </c>
      <c r="AK63" s="18">
        <v>2006</v>
      </c>
      <c r="AL63" s="27">
        <v>128828.62000000001</v>
      </c>
      <c r="AM63" s="35">
        <v>38.090000000000003</v>
      </c>
      <c r="AN63" s="36">
        <v>490708.2135800001</v>
      </c>
      <c r="AO63" s="78" t="s">
        <v>111</v>
      </c>
      <c r="AP63" s="18">
        <v>2006</v>
      </c>
      <c r="AQ63" s="27">
        <v>81670.03</v>
      </c>
      <c r="AR63" s="35">
        <v>73.657636650223893</v>
      </c>
      <c r="AS63" s="36">
        <v>601562.13949528849</v>
      </c>
      <c r="AT63" s="78" t="s">
        <v>79</v>
      </c>
      <c r="AU63" s="18">
        <v>2006</v>
      </c>
      <c r="AV63" s="27">
        <v>300384.46999999997</v>
      </c>
      <c r="AW63" s="35">
        <v>400.11162775703644</v>
      </c>
      <c r="AX63" s="36">
        <v>12018731.924463468</v>
      </c>
      <c r="AY63" s="78" t="s">
        <v>185</v>
      </c>
      <c r="AZ63" s="18">
        <v>2006</v>
      </c>
      <c r="BA63" s="27">
        <v>115039.19</v>
      </c>
      <c r="BB63" s="35">
        <v>374.14136707673265</v>
      </c>
      <c r="BC63" s="36">
        <v>4304091.9813999999</v>
      </c>
      <c r="BD63" s="78" t="s">
        <v>112</v>
      </c>
      <c r="BE63" s="26">
        <v>2006</v>
      </c>
      <c r="BF63" s="27">
        <v>118849.73</v>
      </c>
      <c r="BG63" s="35">
        <v>371.68057768915423</v>
      </c>
      <c r="BH63" s="36">
        <v>4417413.6304599997</v>
      </c>
      <c r="BI63" s="78" t="s">
        <v>164</v>
      </c>
      <c r="BJ63" s="18">
        <v>2006</v>
      </c>
      <c r="BK63" s="27">
        <v>999680.66</v>
      </c>
      <c r="BL63" s="35">
        <v>69.79924672520211</v>
      </c>
      <c r="BM63" s="36">
        <v>6977695.7033752892</v>
      </c>
      <c r="BN63" s="78" t="s">
        <v>1</v>
      </c>
      <c r="BO63" s="18">
        <v>2006</v>
      </c>
      <c r="BP63" s="27">
        <v>79676.679999999993</v>
      </c>
      <c r="BQ63" s="35">
        <v>61.26</v>
      </c>
      <c r="BR63" s="36">
        <v>488099.34167999995</v>
      </c>
      <c r="BS63" s="78" t="s">
        <v>61</v>
      </c>
      <c r="BT63" s="18">
        <v>2006</v>
      </c>
      <c r="BU63" s="27">
        <v>6586.69</v>
      </c>
      <c r="BV63" s="35">
        <v>57.83</v>
      </c>
      <c r="BW63" s="36">
        <v>38090.828269999998</v>
      </c>
      <c r="BX63" s="78" t="s">
        <v>162</v>
      </c>
      <c r="BY63" s="18">
        <v>2006</v>
      </c>
      <c r="BZ63" s="27">
        <v>427109.19</v>
      </c>
      <c r="CA63" s="35">
        <v>79.628566661607067</v>
      </c>
      <c r="CB63" s="36">
        <v>3401009.2607700001</v>
      </c>
      <c r="CC63" s="78" t="s">
        <v>163</v>
      </c>
      <c r="CD63" s="18">
        <v>2006</v>
      </c>
      <c r="CE63" s="27">
        <v>272015.12</v>
      </c>
      <c r="CF63" s="35">
        <v>62.645115947231176</v>
      </c>
      <c r="CG63" s="36">
        <v>1704041.8731800001</v>
      </c>
      <c r="CH63" s="78" t="s">
        <v>62</v>
      </c>
      <c r="CI63" s="18">
        <v>2006</v>
      </c>
      <c r="CJ63" s="27">
        <v>572.54999999999995</v>
      </c>
      <c r="CK63" s="35">
        <v>56.59</v>
      </c>
      <c r="CL63" s="36">
        <v>3240.0604499999999</v>
      </c>
      <c r="CM63" s="85" t="s">
        <v>113</v>
      </c>
      <c r="CN63" s="18">
        <v>2006</v>
      </c>
      <c r="CO63" s="27">
        <v>2861.46</v>
      </c>
      <c r="CP63" s="35">
        <v>41.4</v>
      </c>
      <c r="CQ63" s="36">
        <v>11846.4444</v>
      </c>
      <c r="CR63" s="85" t="s">
        <v>194</v>
      </c>
      <c r="CS63" s="18">
        <v>2006</v>
      </c>
      <c r="CT63" s="29">
        <v>3434.01</v>
      </c>
      <c r="CU63" s="28">
        <v>43.93261769767706</v>
      </c>
      <c r="CV63" s="36">
        <v>15086.504850000001</v>
      </c>
      <c r="CW63" s="78" t="s">
        <v>114</v>
      </c>
      <c r="CX63" s="18">
        <v>2006</v>
      </c>
      <c r="CY63" s="27">
        <v>547366.14</v>
      </c>
      <c r="CZ63" s="35">
        <v>74.899323688893134</v>
      </c>
      <c r="DA63" s="36">
        <v>4099735.3696199995</v>
      </c>
      <c r="DB63" s="83" t="s">
        <v>196</v>
      </c>
      <c r="DC63" s="18">
        <v>2006</v>
      </c>
      <c r="DD63" s="27">
        <v>370644.49</v>
      </c>
      <c r="DE63" s="35">
        <v>61.417294892472313</v>
      </c>
      <c r="DF63" s="36">
        <v>2276398.1942600003</v>
      </c>
      <c r="DG63" s="83" t="s">
        <v>4</v>
      </c>
      <c r="DH63" s="18">
        <v>2006</v>
      </c>
      <c r="DI63" s="27">
        <v>1490.32</v>
      </c>
      <c r="DJ63" s="35">
        <v>39.913878770479862</v>
      </c>
      <c r="DK63" s="36">
        <v>5948.4451809221546</v>
      </c>
      <c r="DL63" s="83" t="s">
        <v>3</v>
      </c>
      <c r="DM63" s="18">
        <v>2006</v>
      </c>
      <c r="DN63" s="27">
        <v>2763.0899999999997</v>
      </c>
      <c r="DO63" s="35">
        <v>35.259081317864215</v>
      </c>
      <c r="DP63" s="36">
        <v>9742.4014998577422</v>
      </c>
      <c r="DQ63" s="83" t="s">
        <v>197</v>
      </c>
      <c r="DR63" s="18">
        <v>2006</v>
      </c>
      <c r="DS63" s="27">
        <v>3434.62</v>
      </c>
      <c r="DT63" s="35">
        <v>23.12</v>
      </c>
      <c r="DU63" s="36">
        <v>7940.8414399999992</v>
      </c>
      <c r="DV63" s="78" t="s">
        <v>199</v>
      </c>
      <c r="DW63" s="18">
        <v>2006</v>
      </c>
      <c r="DX63" s="27">
        <v>132263.24000000002</v>
      </c>
      <c r="DY63" s="35">
        <v>37.701258113743471</v>
      </c>
      <c r="DZ63" s="36">
        <v>498649.05502000009</v>
      </c>
      <c r="EA63" s="78" t="s">
        <v>72</v>
      </c>
      <c r="EB63" s="18">
        <v>2006</v>
      </c>
      <c r="EC63" s="27">
        <v>3810.54</v>
      </c>
      <c r="ED63" s="35">
        <v>297.39</v>
      </c>
      <c r="EE63" s="36">
        <v>113321.64906</v>
      </c>
      <c r="EF63" s="78" t="s">
        <v>13</v>
      </c>
      <c r="EG63" s="18">
        <v>2006</v>
      </c>
      <c r="EH63" s="27">
        <v>848.58</v>
      </c>
      <c r="EI63" s="35">
        <v>775.91817840404565</v>
      </c>
      <c r="EJ63" s="36">
        <v>65842.864783010504</v>
      </c>
      <c r="EK63" s="78" t="s">
        <v>92</v>
      </c>
      <c r="EL63" s="18">
        <v>2006</v>
      </c>
      <c r="EM63" s="27">
        <v>4228.12</v>
      </c>
      <c r="EN63" s="35">
        <v>90.759513398248416</v>
      </c>
      <c r="EO63" s="36">
        <v>38374.211378940206</v>
      </c>
      <c r="EP63" s="25" t="s">
        <v>78</v>
      </c>
      <c r="EQ63" s="18">
        <v>2006</v>
      </c>
      <c r="ER63" s="27">
        <v>434.6</v>
      </c>
      <c r="ES63" s="35">
        <v>84.903241962036233</v>
      </c>
      <c r="ET63" s="36">
        <v>3689.8948956700951</v>
      </c>
      <c r="EU63" s="78" t="s">
        <v>174</v>
      </c>
      <c r="EV63" s="18">
        <v>2006</v>
      </c>
      <c r="EW63" s="27">
        <v>59664.69</v>
      </c>
      <c r="EX63" s="35">
        <v>80.124770187595232</v>
      </c>
      <c r="EY63" s="36">
        <v>478061.95745641115</v>
      </c>
      <c r="EZ63" s="78" t="s">
        <v>175</v>
      </c>
      <c r="FA63" s="18">
        <v>2006</v>
      </c>
      <c r="FB63" s="27">
        <v>92141.709999999992</v>
      </c>
      <c r="FC63" s="35">
        <v>80.117285775282568</v>
      </c>
      <c r="FD63" s="36">
        <v>738214.37118932093</v>
      </c>
      <c r="FE63" s="78" t="s">
        <v>8</v>
      </c>
      <c r="FF63" s="18">
        <v>2006</v>
      </c>
      <c r="FG63" s="27">
        <v>538701.99</v>
      </c>
      <c r="FH63" s="35">
        <v>97.694623774781675</v>
      </c>
      <c r="FI63" s="36">
        <v>5262828.8239776203</v>
      </c>
      <c r="FJ63" s="83" t="s">
        <v>11</v>
      </c>
      <c r="FK63" s="18">
        <v>2006</v>
      </c>
      <c r="FL63" s="27">
        <v>28894.969999999998</v>
      </c>
      <c r="FM63" s="35">
        <v>363.86</v>
      </c>
      <c r="FN63" s="36">
        <v>1051372.37842</v>
      </c>
      <c r="FO63" s="83" t="s">
        <v>10</v>
      </c>
      <c r="FP63" s="18">
        <v>2006</v>
      </c>
      <c r="FQ63" s="27">
        <v>86144.22</v>
      </c>
      <c r="FR63" s="35">
        <v>377.59</v>
      </c>
      <c r="FS63" s="36">
        <v>3252719.60298</v>
      </c>
      <c r="FT63" s="83"/>
      <c r="FX63" s="38"/>
      <c r="FY63" s="96" t="s">
        <v>166</v>
      </c>
      <c r="FZ63" s="23">
        <v>2006</v>
      </c>
      <c r="GA63" s="39">
        <v>1850429.15</v>
      </c>
      <c r="GB63" s="97" t="s">
        <v>202</v>
      </c>
      <c r="GC63" s="23">
        <v>2006</v>
      </c>
      <c r="GD63" s="39">
        <v>747845.72</v>
      </c>
      <c r="GE63" s="95" t="s">
        <v>167</v>
      </c>
      <c r="GF63" s="33">
        <v>2006</v>
      </c>
      <c r="GG63" s="98">
        <v>2598274.87</v>
      </c>
      <c r="GH63" s="22" t="s">
        <v>171</v>
      </c>
      <c r="GI63" s="23">
        <v>2006</v>
      </c>
      <c r="GJ63" s="39">
        <v>2617680.9900000002</v>
      </c>
    </row>
    <row r="64" spans="1:192" s="21" customFormat="1" ht="9.75" thickTop="1">
      <c r="A64" s="78" t="s">
        <v>60</v>
      </c>
      <c r="B64" s="26">
        <v>2007</v>
      </c>
      <c r="C64" s="27">
        <v>396888.18</v>
      </c>
      <c r="D64" s="35">
        <v>72.25</v>
      </c>
      <c r="E64" s="36">
        <v>2867517.1004999997</v>
      </c>
      <c r="F64" s="78" t="s">
        <v>0</v>
      </c>
      <c r="G64" s="18">
        <v>2007</v>
      </c>
      <c r="H64" s="27">
        <v>141783.54</v>
      </c>
      <c r="I64" s="35">
        <v>42.09</v>
      </c>
      <c r="J64" s="36">
        <v>596766.91986000002</v>
      </c>
      <c r="K64" s="78" t="s">
        <v>63</v>
      </c>
      <c r="L64" s="18">
        <v>2007</v>
      </c>
      <c r="M64" s="27">
        <v>194593.66</v>
      </c>
      <c r="N64" s="35">
        <v>51.92</v>
      </c>
      <c r="O64" s="36">
        <v>1010330.2827200001</v>
      </c>
      <c r="P64" s="78" t="s">
        <v>64</v>
      </c>
      <c r="Q64" s="18">
        <v>2007</v>
      </c>
      <c r="R64" s="27">
        <v>48431.23</v>
      </c>
      <c r="S64" s="35">
        <v>41.21</v>
      </c>
      <c r="T64" s="36">
        <v>199585.09883</v>
      </c>
      <c r="U64" s="78" t="s">
        <v>2</v>
      </c>
      <c r="V64" s="18">
        <v>2007</v>
      </c>
      <c r="W64" s="27">
        <v>16830.98</v>
      </c>
      <c r="X64" s="35">
        <v>39.29</v>
      </c>
      <c r="Y64" s="36">
        <v>66128.920419999995</v>
      </c>
      <c r="Z64" s="78" t="s">
        <v>189</v>
      </c>
      <c r="AA64" s="18">
        <v>2007</v>
      </c>
      <c r="AB64" s="27">
        <v>879091.02</v>
      </c>
      <c r="AC64" s="35">
        <v>58.971832036232158</v>
      </c>
      <c r="AD64" s="36">
        <v>5184160.7976000002</v>
      </c>
      <c r="AE64" s="78" t="s">
        <v>12</v>
      </c>
      <c r="AF64" s="13">
        <v>2007</v>
      </c>
      <c r="AG64" s="27">
        <v>100667.33</v>
      </c>
      <c r="AH64" s="35">
        <v>633.8935132641916</v>
      </c>
      <c r="AI64" s="36">
        <v>6381236.7484625755</v>
      </c>
      <c r="AJ64" s="78" t="s">
        <v>5</v>
      </c>
      <c r="AK64" s="18">
        <v>2007</v>
      </c>
      <c r="AL64" s="27">
        <v>149663.28</v>
      </c>
      <c r="AM64" s="35">
        <v>31.4</v>
      </c>
      <c r="AN64" s="36">
        <v>469942.69919999997</v>
      </c>
      <c r="AO64" s="78" t="s">
        <v>111</v>
      </c>
      <c r="AP64" s="18">
        <v>2007</v>
      </c>
      <c r="AQ64" s="27">
        <v>81631.81</v>
      </c>
      <c r="AR64" s="35">
        <v>91.438930541708814</v>
      </c>
      <c r="AS64" s="36">
        <v>746432.54045839712</v>
      </c>
      <c r="AT64" s="78" t="s">
        <v>79</v>
      </c>
      <c r="AU64" s="18">
        <v>2007</v>
      </c>
      <c r="AV64" s="27">
        <v>338093.41</v>
      </c>
      <c r="AW64" s="35">
        <v>487.35927197480862</v>
      </c>
      <c r="AX64" s="36">
        <v>16477295.815708047</v>
      </c>
      <c r="AY64" s="78" t="s">
        <v>185</v>
      </c>
      <c r="AZ64" s="18">
        <v>2007</v>
      </c>
      <c r="BA64" s="27">
        <v>116500.91</v>
      </c>
      <c r="BB64" s="35">
        <v>438.38594898872458</v>
      </c>
      <c r="BC64" s="36">
        <v>5107236.1988399997</v>
      </c>
      <c r="BD64" s="78" t="s">
        <v>112</v>
      </c>
      <c r="BE64" s="26">
        <v>2007</v>
      </c>
      <c r="BF64" s="27">
        <v>120231.44</v>
      </c>
      <c r="BG64" s="35">
        <v>434.54295805905667</v>
      </c>
      <c r="BH64" s="36">
        <v>5224572.5589299994</v>
      </c>
      <c r="BI64" s="78" t="s">
        <v>164</v>
      </c>
      <c r="BJ64" s="18">
        <v>2007</v>
      </c>
      <c r="BK64" s="27">
        <v>960722.83000000007</v>
      </c>
      <c r="BL64" s="35">
        <v>61.730534061092278</v>
      </c>
      <c r="BM64" s="36">
        <v>5930593.3380583972</v>
      </c>
      <c r="BN64" s="78" t="s">
        <v>1</v>
      </c>
      <c r="BO64" s="18">
        <v>2007</v>
      </c>
      <c r="BP64" s="27">
        <v>74116.94</v>
      </c>
      <c r="BQ64" s="35">
        <v>56</v>
      </c>
      <c r="BR64" s="36">
        <v>415054.864</v>
      </c>
      <c r="BS64" s="78" t="s">
        <v>61</v>
      </c>
      <c r="BT64" s="18">
        <v>2007</v>
      </c>
      <c r="BU64" s="27">
        <v>3107.1200000000003</v>
      </c>
      <c r="BV64" s="35">
        <v>48.89</v>
      </c>
      <c r="BW64" s="36">
        <v>15190.709680000004</v>
      </c>
      <c r="BX64" s="78" t="s">
        <v>162</v>
      </c>
      <c r="BY64" s="18">
        <v>2007</v>
      </c>
      <c r="BZ64" s="27">
        <v>399995.3</v>
      </c>
      <c r="CA64" s="35">
        <v>72.068542059869188</v>
      </c>
      <c r="CB64" s="36">
        <v>2882707.8101799996</v>
      </c>
      <c r="CC64" s="78" t="s">
        <v>163</v>
      </c>
      <c r="CD64" s="18">
        <v>2007</v>
      </c>
      <c r="CE64" s="27">
        <v>243024.89</v>
      </c>
      <c r="CF64" s="35">
        <v>49.785656997931362</v>
      </c>
      <c r="CG64" s="36">
        <v>1209915.38155</v>
      </c>
      <c r="CH64" s="78" t="s">
        <v>62</v>
      </c>
      <c r="CI64" s="18">
        <v>2007</v>
      </c>
      <c r="CJ64" s="27">
        <v>873.92</v>
      </c>
      <c r="CK64" s="35">
        <v>48.07</v>
      </c>
      <c r="CL64" s="36">
        <v>4200.9334399999998</v>
      </c>
      <c r="CM64" s="85" t="s">
        <v>113</v>
      </c>
      <c r="CN64" s="18">
        <v>2007</v>
      </c>
      <c r="CO64" s="27">
        <v>2465.4499999999998</v>
      </c>
      <c r="CP64" s="35">
        <v>38.07</v>
      </c>
      <c r="CQ64" s="36">
        <v>9385.9681499999988</v>
      </c>
      <c r="CR64" s="85" t="s">
        <v>194</v>
      </c>
      <c r="CS64" s="18">
        <v>2007</v>
      </c>
      <c r="CT64" s="29">
        <v>3339.37</v>
      </c>
      <c r="CU64" s="28">
        <v>40.687020575737336</v>
      </c>
      <c r="CV64" s="36">
        <v>13586.901589999998</v>
      </c>
      <c r="CW64" s="78" t="s">
        <v>114</v>
      </c>
      <c r="CX64" s="18">
        <v>2007</v>
      </c>
      <c r="CY64" s="27">
        <v>542652.76</v>
      </c>
      <c r="CZ64" s="35">
        <v>64.197142634638027</v>
      </c>
      <c r="DA64" s="36">
        <v>3483675.6634799996</v>
      </c>
      <c r="DB64" s="83" t="s">
        <v>196</v>
      </c>
      <c r="DC64" s="18">
        <v>2007</v>
      </c>
      <c r="DD64" s="27">
        <v>336438.26</v>
      </c>
      <c r="DE64" s="35">
        <v>50.543750110941609</v>
      </c>
      <c r="DF64" s="36">
        <v>1700485.1341200003</v>
      </c>
      <c r="DG64" s="83" t="s">
        <v>4</v>
      </c>
      <c r="DH64" s="18">
        <v>2007</v>
      </c>
      <c r="DI64" s="27">
        <v>1168.6600000000001</v>
      </c>
      <c r="DJ64" s="35">
        <v>39.592608700851201</v>
      </c>
      <c r="DK64" s="36">
        <v>4627.0298084336773</v>
      </c>
      <c r="DL64" s="83" t="s">
        <v>3</v>
      </c>
      <c r="DM64" s="18">
        <v>2007</v>
      </c>
      <c r="DN64" s="27">
        <v>1926.49</v>
      </c>
      <c r="DO64" s="35">
        <v>31.859271067618266</v>
      </c>
      <c r="DP64" s="36">
        <v>6137.6567119055917</v>
      </c>
      <c r="DQ64" s="83" t="s">
        <v>197</v>
      </c>
      <c r="DR64" s="18">
        <v>2007</v>
      </c>
      <c r="DS64" s="27">
        <v>1100.75</v>
      </c>
      <c r="DT64" s="35">
        <v>23.435211033567718</v>
      </c>
      <c r="DU64" s="36">
        <v>2579.6308545199668</v>
      </c>
      <c r="DV64" s="78" t="s">
        <v>199</v>
      </c>
      <c r="DW64" s="18">
        <v>2007</v>
      </c>
      <c r="DX64" s="27">
        <v>150764.03</v>
      </c>
      <c r="DY64" s="35">
        <v>31.341847923176363</v>
      </c>
      <c r="DZ64" s="36">
        <v>472522.33005451993</v>
      </c>
      <c r="EA64" s="78" t="s">
        <v>72</v>
      </c>
      <c r="EB64" s="18">
        <v>2007</v>
      </c>
      <c r="EC64" s="27">
        <v>3730.53</v>
      </c>
      <c r="ED64" s="35">
        <v>314.52999999999997</v>
      </c>
      <c r="EE64" s="36">
        <v>117336.36009</v>
      </c>
      <c r="EF64" s="89" t="s">
        <v>116</v>
      </c>
      <c r="EG64" s="40">
        <v>2007</v>
      </c>
      <c r="EH64" s="41">
        <v>10.91575938407834</v>
      </c>
      <c r="EI64" s="42">
        <v>17.220178398526873</v>
      </c>
      <c r="EJ64" s="43">
        <v>1098860.3521176111</v>
      </c>
      <c r="EK64" s="78" t="s">
        <v>92</v>
      </c>
      <c r="EL64" s="18">
        <v>2007</v>
      </c>
      <c r="EM64" s="27">
        <v>4280.66</v>
      </c>
      <c r="EN64" s="35">
        <v>106.75585078848296</v>
      </c>
      <c r="EO64" s="36">
        <v>45698.550023622745</v>
      </c>
      <c r="EP64" s="25" t="s">
        <v>78</v>
      </c>
      <c r="EQ64" s="18">
        <v>2007</v>
      </c>
      <c r="ER64" s="27">
        <v>587.73</v>
      </c>
      <c r="ES64" s="35">
        <v>81.584887190058595</v>
      </c>
      <c r="ET64" s="36">
        <v>4794.9885748213146</v>
      </c>
      <c r="EU64" s="78" t="s">
        <v>174</v>
      </c>
      <c r="EV64" s="18">
        <v>2007</v>
      </c>
      <c r="EW64" s="27">
        <v>62239.91</v>
      </c>
      <c r="EX64" s="35">
        <v>100.35214835734018</v>
      </c>
      <c r="EY64" s="36">
        <v>624590.86820675014</v>
      </c>
      <c r="EZ64" s="78" t="s">
        <v>175</v>
      </c>
      <c r="FA64" s="18">
        <v>2007</v>
      </c>
      <c r="FB64" s="27">
        <v>80315.510000000009</v>
      </c>
      <c r="FC64" s="35">
        <v>90.069538308188712</v>
      </c>
      <c r="FD64" s="36">
        <v>723398.09046867141</v>
      </c>
      <c r="FE64" s="78" t="s">
        <v>8</v>
      </c>
      <c r="FF64" s="18">
        <v>2007</v>
      </c>
      <c r="FG64" s="27">
        <v>536665.17999999993</v>
      </c>
      <c r="FH64" s="35">
        <v>109.31788878450602</v>
      </c>
      <c r="FI64" s="36">
        <v>5866710.4461756898</v>
      </c>
      <c r="FJ64" s="83" t="s">
        <v>11</v>
      </c>
      <c r="FK64" s="18">
        <v>2007</v>
      </c>
      <c r="FL64" s="27">
        <v>30686.67</v>
      </c>
      <c r="FM64" s="35">
        <v>389.8</v>
      </c>
      <c r="FN64" s="36">
        <v>1196166.3966000001</v>
      </c>
      <c r="FO64" s="83" t="s">
        <v>10</v>
      </c>
      <c r="FP64" s="18">
        <v>2007</v>
      </c>
      <c r="FQ64" s="27">
        <v>85814.24</v>
      </c>
      <c r="FR64" s="35">
        <v>455.76</v>
      </c>
      <c r="FS64" s="36">
        <v>3911069.8022400001</v>
      </c>
      <c r="FX64" s="38"/>
      <c r="FY64" s="96" t="s">
        <v>166</v>
      </c>
      <c r="FZ64" s="23">
        <v>2007</v>
      </c>
      <c r="GA64" s="39">
        <v>1864964.25</v>
      </c>
      <c r="GB64" s="97" t="s">
        <v>202</v>
      </c>
      <c r="GC64" s="23">
        <v>2007</v>
      </c>
      <c r="GD64" s="39">
        <v>734634.14</v>
      </c>
      <c r="GE64" s="95" t="s">
        <v>167</v>
      </c>
      <c r="GF64" s="33">
        <v>2007</v>
      </c>
      <c r="GG64" s="98">
        <v>2599598.39</v>
      </c>
      <c r="GH64" s="22" t="s">
        <v>171</v>
      </c>
      <c r="GI64" s="23">
        <v>2007</v>
      </c>
      <c r="GJ64" s="39">
        <v>2618465.19</v>
      </c>
    </row>
    <row r="65" spans="1:192" s="21" customFormat="1" ht="9" customHeight="1">
      <c r="A65" s="78" t="s">
        <v>60</v>
      </c>
      <c r="B65" s="26">
        <v>2008</v>
      </c>
      <c r="C65" s="27">
        <v>425145.45999999996</v>
      </c>
      <c r="D65" s="35">
        <v>89.690300240220836</v>
      </c>
      <c r="E65" s="36">
        <v>3813142.39531668</v>
      </c>
      <c r="F65" s="78" t="s">
        <v>0</v>
      </c>
      <c r="G65" s="18">
        <v>2008</v>
      </c>
      <c r="H65" s="27">
        <v>142282.76999999999</v>
      </c>
      <c r="I65" s="35">
        <v>60.289719244473424</v>
      </c>
      <c r="J65" s="36">
        <v>857818.8256625986</v>
      </c>
      <c r="K65" s="78" t="s">
        <v>63</v>
      </c>
      <c r="L65" s="18">
        <v>2008</v>
      </c>
      <c r="M65" s="27">
        <v>183359.71</v>
      </c>
      <c r="N65" s="35">
        <v>67.185165091703695</v>
      </c>
      <c r="O65" s="36">
        <v>1231905.2387516913</v>
      </c>
      <c r="P65" s="78" t="s">
        <v>64</v>
      </c>
      <c r="Q65" s="18">
        <v>2008</v>
      </c>
      <c r="R65" s="27">
        <v>63793.479999999996</v>
      </c>
      <c r="S65" s="35">
        <v>46.304116842171148</v>
      </c>
      <c r="T65" s="36">
        <v>295390.0751688708</v>
      </c>
      <c r="U65" s="78" t="s">
        <v>2</v>
      </c>
      <c r="V65" s="18">
        <v>2008</v>
      </c>
      <c r="W65" s="27">
        <v>17632.89</v>
      </c>
      <c r="X65" s="35">
        <v>43.41</v>
      </c>
      <c r="Y65" s="36">
        <v>76544.375489999991</v>
      </c>
      <c r="Z65" s="78" t="s">
        <v>189</v>
      </c>
      <c r="AA65" s="18">
        <v>2008</v>
      </c>
      <c r="AB65" s="27">
        <v>923543.16</v>
      </c>
      <c r="AC65" s="35">
        <v>73.908758961838046</v>
      </c>
      <c r="AD65" s="36">
        <v>6825792.8803294227</v>
      </c>
      <c r="AE65" s="78" t="s">
        <v>12</v>
      </c>
      <c r="AF65" s="13">
        <v>2008</v>
      </c>
      <c r="AG65" s="27">
        <v>97863.91</v>
      </c>
      <c r="AH65" s="35">
        <v>645.74330889377848</v>
      </c>
      <c r="AI65" s="36">
        <v>6319496.5064682942</v>
      </c>
      <c r="AJ65" s="78" t="s">
        <v>5</v>
      </c>
      <c r="AK65" s="18">
        <v>2008</v>
      </c>
      <c r="AL65" s="27">
        <v>113372.39</v>
      </c>
      <c r="AM65" s="35">
        <v>36.439483620505293</v>
      </c>
      <c r="AN65" s="36">
        <v>413123.13484225381</v>
      </c>
      <c r="AO65" s="78" t="s">
        <v>111</v>
      </c>
      <c r="AP65" s="18">
        <v>2008</v>
      </c>
      <c r="AQ65" s="27">
        <v>114898.44</v>
      </c>
      <c r="AR65" s="35">
        <v>96.39789832868658</v>
      </c>
      <c r="AS65" s="36">
        <v>1107596.8137244696</v>
      </c>
      <c r="AT65" s="78" t="s">
        <v>191</v>
      </c>
      <c r="AU65" s="18">
        <v>2008</v>
      </c>
      <c r="AV65" s="27">
        <v>359793.69999999995</v>
      </c>
      <c r="AW65" s="35">
        <v>490.92568297087229</v>
      </c>
      <c r="AX65" s="36">
        <v>17663196.790111713</v>
      </c>
      <c r="AY65" s="78" t="s">
        <v>185</v>
      </c>
      <c r="AZ65" s="18">
        <v>2008</v>
      </c>
      <c r="BA65" s="27">
        <v>110012.97</v>
      </c>
      <c r="BB65" s="35">
        <v>466.95554130117574</v>
      </c>
      <c r="BC65" s="36">
        <v>5137116.5956500005</v>
      </c>
      <c r="BD65" s="78" t="s">
        <v>112</v>
      </c>
      <c r="BE65" s="26">
        <v>2008</v>
      </c>
      <c r="BF65" s="27">
        <v>113710.9</v>
      </c>
      <c r="BG65" s="35">
        <v>462.3046110856568</v>
      </c>
      <c r="BH65" s="36">
        <v>5256907.3400700008</v>
      </c>
      <c r="BI65" s="78" t="s">
        <v>164</v>
      </c>
      <c r="BJ65" s="18">
        <v>2008</v>
      </c>
      <c r="BK65" s="27">
        <v>1038441.6000000001</v>
      </c>
      <c r="BL65" s="35">
        <v>76.39707128502836</v>
      </c>
      <c r="BM65" s="36">
        <v>7933389.694053892</v>
      </c>
      <c r="BN65" s="78" t="s">
        <v>1</v>
      </c>
      <c r="BO65" s="18">
        <v>2008</v>
      </c>
      <c r="BP65" s="27">
        <v>79365.22</v>
      </c>
      <c r="BQ65" s="35">
        <v>60.949946368142392</v>
      </c>
      <c r="BR65" s="36">
        <v>483730.59024958219</v>
      </c>
      <c r="BS65" s="78" t="s">
        <v>61</v>
      </c>
      <c r="BT65" s="18">
        <v>2008</v>
      </c>
      <c r="BU65" s="27">
        <v>9096.89</v>
      </c>
      <c r="BV65" s="35">
        <v>59.33</v>
      </c>
      <c r="BW65" s="36">
        <v>53971.84837</v>
      </c>
      <c r="BX65" s="78" t="s">
        <v>162</v>
      </c>
      <c r="BY65" s="18">
        <v>2008</v>
      </c>
      <c r="BZ65" s="27">
        <v>434242.35</v>
      </c>
      <c r="CA65" s="35">
        <v>89.054286015324848</v>
      </c>
      <c r="CB65" s="36">
        <v>3867114.2436866798</v>
      </c>
      <c r="CC65" s="78" t="s">
        <v>163</v>
      </c>
      <c r="CD65" s="18">
        <v>2008</v>
      </c>
      <c r="CE65" s="27">
        <v>247153.19</v>
      </c>
      <c r="CF65" s="35">
        <v>61.795492662690783</v>
      </c>
      <c r="CG65" s="36">
        <v>1527295.3139205622</v>
      </c>
      <c r="CH65" s="78" t="s">
        <v>62</v>
      </c>
      <c r="CI65" s="18">
        <v>2008</v>
      </c>
      <c r="CJ65" s="27">
        <v>935.39</v>
      </c>
      <c r="CK65" s="35">
        <v>55.83</v>
      </c>
      <c r="CL65" s="36">
        <v>5222.2823699999999</v>
      </c>
      <c r="CM65" s="85" t="s">
        <v>113</v>
      </c>
      <c r="CN65" s="18">
        <v>2008</v>
      </c>
      <c r="CO65" s="27">
        <v>1931.35</v>
      </c>
      <c r="CP65" s="35">
        <v>41.77</v>
      </c>
      <c r="CQ65" s="36">
        <v>8067.2489499999992</v>
      </c>
      <c r="CR65" s="540" t="s">
        <v>195</v>
      </c>
      <c r="CS65" s="541"/>
      <c r="CT65" s="541"/>
      <c r="CU65" s="541"/>
      <c r="CV65" s="542"/>
      <c r="CW65" s="78" t="s">
        <v>114</v>
      </c>
      <c r="CX65" s="18">
        <v>2008</v>
      </c>
      <c r="CY65" s="27">
        <v>577460.51</v>
      </c>
      <c r="CZ65" s="35">
        <v>81.913053270418075</v>
      </c>
      <c r="DA65" s="36">
        <v>4730155.3517192788</v>
      </c>
      <c r="DB65" s="83" t="s">
        <v>196</v>
      </c>
      <c r="DC65" s="18">
        <v>2008</v>
      </c>
      <c r="DD65" s="27">
        <v>346082.65</v>
      </c>
      <c r="DE65" s="35">
        <v>60.553094141244699</v>
      </c>
      <c r="DF65" s="36">
        <v>2095637.5286101443</v>
      </c>
      <c r="DG65" s="83" t="s">
        <v>4</v>
      </c>
      <c r="DH65" s="18">
        <v>2008</v>
      </c>
      <c r="DI65" s="27">
        <v>1100.46</v>
      </c>
      <c r="DJ65" s="35">
        <v>39.866040769995436</v>
      </c>
      <c r="DK65" s="36">
        <v>4387.0983225749178</v>
      </c>
      <c r="DL65" s="83" t="s">
        <v>3</v>
      </c>
      <c r="DM65" s="18">
        <v>2008</v>
      </c>
      <c r="DN65" s="27">
        <v>1321.33</v>
      </c>
      <c r="DO65" s="35">
        <v>32.919291932793129</v>
      </c>
      <c r="DP65" s="36">
        <v>4349.7248009557543</v>
      </c>
      <c r="DQ65" s="83" t="s">
        <v>197</v>
      </c>
      <c r="DR65" s="18">
        <v>2008</v>
      </c>
      <c r="DS65" s="27">
        <v>1057.94</v>
      </c>
      <c r="DT65" s="35">
        <v>23.225955291978593</v>
      </c>
      <c r="DU65" s="36">
        <v>2457.1667141595835</v>
      </c>
      <c r="DV65" s="78" t="s">
        <v>199</v>
      </c>
      <c r="DW65" s="18">
        <v>2008</v>
      </c>
      <c r="DX65" s="27">
        <v>114430.33</v>
      </c>
      <c r="DY65" s="35">
        <v>36.317320902282937</v>
      </c>
      <c r="DZ65" s="36">
        <v>415580.30155641341</v>
      </c>
      <c r="EA65" s="78" t="s">
        <v>72</v>
      </c>
      <c r="EB65" s="18">
        <v>2008</v>
      </c>
      <c r="EC65" s="27">
        <v>3697.9300000000003</v>
      </c>
      <c r="ED65" s="35">
        <v>323.94</v>
      </c>
      <c r="EE65" s="88">
        <v>119790.74442</v>
      </c>
      <c r="EF65" s="87" t="s">
        <v>116</v>
      </c>
      <c r="EG65" s="31">
        <v>2008</v>
      </c>
      <c r="EH65" s="44">
        <v>11.68078443203102</v>
      </c>
      <c r="EI65" s="34">
        <v>18.088897354649088</v>
      </c>
      <c r="EJ65" s="36">
        <v>1143127.2363856849</v>
      </c>
      <c r="EK65" s="78" t="s">
        <v>92</v>
      </c>
      <c r="EL65" s="18">
        <v>2008</v>
      </c>
      <c r="EM65" s="27">
        <v>4454.95</v>
      </c>
      <c r="EN65" s="35">
        <v>97.700313203276735</v>
      </c>
      <c r="EO65" s="36">
        <v>43525.001030493768</v>
      </c>
      <c r="EP65" s="25" t="s">
        <v>78</v>
      </c>
      <c r="EQ65" s="18">
        <v>2008</v>
      </c>
      <c r="ER65" s="27">
        <v>381.49</v>
      </c>
      <c r="ES65" s="35">
        <v>85.166635530515634</v>
      </c>
      <c r="ET65" s="36">
        <v>3249.021978853641</v>
      </c>
      <c r="EU65" s="78" t="s">
        <v>174</v>
      </c>
      <c r="EV65" s="31">
        <v>2008</v>
      </c>
      <c r="EW65" s="27">
        <v>78510.350000000006</v>
      </c>
      <c r="EX65" s="34">
        <v>95.483589383160094</v>
      </c>
      <c r="EY65" s="36">
        <v>749645.00217281841</v>
      </c>
      <c r="EZ65" s="78" t="s">
        <v>175</v>
      </c>
      <c r="FA65" s="18">
        <v>2008</v>
      </c>
      <c r="FB65" s="27">
        <v>69861.03</v>
      </c>
      <c r="FC65" s="35">
        <v>83.532943471826172</v>
      </c>
      <c r="FD65" s="36">
        <v>583569.74698735506</v>
      </c>
      <c r="FE65" s="78" t="s">
        <v>8</v>
      </c>
      <c r="FF65" s="18">
        <v>2008</v>
      </c>
      <c r="FG65" s="27">
        <v>554001.18999999994</v>
      </c>
      <c r="FH65" s="35">
        <v>103.40317213120844</v>
      </c>
      <c r="FI65" s="36">
        <v>5728548.0410464304</v>
      </c>
      <c r="FJ65" s="83" t="s">
        <v>11</v>
      </c>
      <c r="FK65" s="18">
        <v>2008</v>
      </c>
      <c r="FL65" s="27">
        <v>31003.59</v>
      </c>
      <c r="FM65" s="35">
        <v>471.99</v>
      </c>
      <c r="FN65" s="36">
        <v>1463338.44441</v>
      </c>
      <c r="FO65" s="83" t="s">
        <v>10</v>
      </c>
      <c r="FP65" s="18">
        <v>2008</v>
      </c>
      <c r="FQ65" s="27">
        <v>79009.38</v>
      </c>
      <c r="FR65" s="35">
        <v>464.98</v>
      </c>
      <c r="FS65" s="36">
        <v>3673778.15124</v>
      </c>
      <c r="FX65" s="38"/>
      <c r="FY65" s="96" t="s">
        <v>166</v>
      </c>
      <c r="FZ65" s="23">
        <v>2008</v>
      </c>
      <c r="GA65" s="39">
        <v>1885499.71</v>
      </c>
      <c r="GB65" s="97" t="s">
        <v>202</v>
      </c>
      <c r="GC65" s="23">
        <v>2008</v>
      </c>
      <c r="GD65" s="39">
        <v>711460.24</v>
      </c>
      <c r="GE65" s="95" t="s">
        <v>167</v>
      </c>
      <c r="GF65" s="33">
        <v>2008</v>
      </c>
      <c r="GG65" s="98">
        <v>2596959.9500000002</v>
      </c>
      <c r="GH65" s="22" t="s">
        <v>171</v>
      </c>
      <c r="GI65" s="23">
        <v>2008</v>
      </c>
      <c r="GJ65" s="39">
        <v>2615438.84</v>
      </c>
    </row>
    <row r="66" spans="1:192" s="21" customFormat="1" ht="9.75" thickBot="1">
      <c r="A66" s="78" t="s">
        <v>60</v>
      </c>
      <c r="B66" s="26">
        <v>2009</v>
      </c>
      <c r="C66" s="27">
        <v>428309.60000000003</v>
      </c>
      <c r="D66" s="35">
        <v>84.957289079640674</v>
      </c>
      <c r="E66" s="36">
        <v>3638802.2502785265</v>
      </c>
      <c r="F66" s="78" t="s">
        <v>0</v>
      </c>
      <c r="G66" s="18">
        <v>2009</v>
      </c>
      <c r="H66" s="27">
        <v>149011.09</v>
      </c>
      <c r="I66" s="35">
        <v>64.082742551851226</v>
      </c>
      <c r="J66" s="36">
        <v>954903.93178407324</v>
      </c>
      <c r="K66" s="78" t="s">
        <v>63</v>
      </c>
      <c r="L66" s="18">
        <v>2009</v>
      </c>
      <c r="M66" s="27">
        <v>182531.71000000002</v>
      </c>
      <c r="N66" s="35">
        <v>71.345527679315111</v>
      </c>
      <c r="O66" s="36">
        <v>1302282.1168157721</v>
      </c>
      <c r="P66" s="78" t="s">
        <v>64</v>
      </c>
      <c r="Q66" s="18">
        <v>2009</v>
      </c>
      <c r="R66" s="27">
        <v>45396.39</v>
      </c>
      <c r="S66" s="35">
        <v>51.845864372197454</v>
      </c>
      <c r="T66" s="36">
        <v>235361.5078927381</v>
      </c>
      <c r="U66" s="78" t="s">
        <v>2</v>
      </c>
      <c r="V66" s="18">
        <v>2009</v>
      </c>
      <c r="W66" s="27">
        <v>14809.89</v>
      </c>
      <c r="X66" s="35">
        <v>46.473235939845388</v>
      </c>
      <c r="Y66" s="36">
        <v>68826.351221315679</v>
      </c>
      <c r="Z66" s="78" t="s">
        <v>189</v>
      </c>
      <c r="AA66" s="18">
        <v>2009</v>
      </c>
      <c r="AB66" s="27">
        <v>905779.39000000013</v>
      </c>
      <c r="AC66" s="35">
        <v>74.735433591790041</v>
      </c>
      <c r="AD66" s="36">
        <v>6769381.5450157113</v>
      </c>
      <c r="AE66" s="78" t="s">
        <v>12</v>
      </c>
      <c r="AF66" s="13">
        <v>2009</v>
      </c>
      <c r="AG66" s="27">
        <v>101862.08</v>
      </c>
      <c r="AH66" s="35">
        <v>700.74286393469367</v>
      </c>
      <c r="AI66" s="36">
        <v>7137912.5665544886</v>
      </c>
      <c r="AJ66" s="78" t="s">
        <v>5</v>
      </c>
      <c r="AK66" s="18">
        <v>2009</v>
      </c>
      <c r="AL66" s="27">
        <v>126283.45000000001</v>
      </c>
      <c r="AM66" s="35">
        <v>44.197493039999962</v>
      </c>
      <c r="AN66" s="36">
        <v>558141.19024421833</v>
      </c>
      <c r="AO66" s="78" t="s">
        <v>111</v>
      </c>
      <c r="AP66" s="18">
        <v>2009</v>
      </c>
      <c r="AQ66" s="27">
        <v>99973.28</v>
      </c>
      <c r="AR66" s="35">
        <v>92.350436064959069</v>
      </c>
      <c r="AS66" s="36">
        <v>923257.60028442519</v>
      </c>
      <c r="AT66" s="78" t="s">
        <v>191</v>
      </c>
      <c r="AU66" s="18">
        <v>2009</v>
      </c>
      <c r="AV66" s="27">
        <v>374719.38</v>
      </c>
      <c r="AW66" s="35">
        <v>457.81148959617298</v>
      </c>
      <c r="AX66" s="36">
        <v>17155083.75383544</v>
      </c>
      <c r="AY66" s="78" t="s">
        <v>185</v>
      </c>
      <c r="AZ66" s="18">
        <v>2009</v>
      </c>
      <c r="BA66" s="27">
        <v>114127.01999999999</v>
      </c>
      <c r="BB66" s="35">
        <v>469.8823796685607</v>
      </c>
      <c r="BC66" s="36">
        <v>5362627.5742081422</v>
      </c>
      <c r="BD66" s="78" t="s">
        <v>112</v>
      </c>
      <c r="BE66" s="26">
        <v>2009</v>
      </c>
      <c r="BF66" s="27">
        <v>117701.40999999999</v>
      </c>
      <c r="BG66" s="35">
        <v>467.85291150920818</v>
      </c>
      <c r="BH66" s="36">
        <v>5506694.7357239025</v>
      </c>
      <c r="BI66" s="78" t="s">
        <v>164</v>
      </c>
      <c r="BJ66" s="18">
        <v>2009</v>
      </c>
      <c r="BK66" s="27">
        <v>1005752.6700000002</v>
      </c>
      <c r="BL66" s="35">
        <v>76.486390489026846</v>
      </c>
      <c r="BM66" s="36">
        <v>7692639.1453001369</v>
      </c>
      <c r="BN66" s="78" t="s">
        <v>1</v>
      </c>
      <c r="BO66" s="18">
        <v>2009</v>
      </c>
      <c r="BP66" s="27">
        <v>77694.59</v>
      </c>
      <c r="BQ66" s="35">
        <v>68.061689292832128</v>
      </c>
      <c r="BR66" s="36">
        <v>528802.50443139824</v>
      </c>
      <c r="BS66" s="78" t="s">
        <v>61</v>
      </c>
      <c r="BT66" s="18">
        <v>2009</v>
      </c>
      <c r="BU66" s="27">
        <v>5492.92</v>
      </c>
      <c r="BV66" s="35">
        <v>52.114495793815045</v>
      </c>
      <c r="BW66" s="36">
        <v>28626.075623576256</v>
      </c>
      <c r="BX66" s="78" t="s">
        <v>162</v>
      </c>
      <c r="BY66" s="18">
        <v>2009</v>
      </c>
      <c r="BZ66" s="27">
        <v>433802.52</v>
      </c>
      <c r="CA66" s="35">
        <v>84.541425114406962</v>
      </c>
      <c r="CB66" s="36">
        <v>3667428.3259021025</v>
      </c>
      <c r="CC66" s="78" t="s">
        <v>163</v>
      </c>
      <c r="CD66" s="18">
        <v>2009</v>
      </c>
      <c r="CE66" s="27">
        <v>227928.10000000003</v>
      </c>
      <c r="CF66" s="35">
        <v>67.461783988394146</v>
      </c>
      <c r="CG66" s="36">
        <v>1537643.6247085102</v>
      </c>
      <c r="CH66" s="78" t="s">
        <v>62</v>
      </c>
      <c r="CI66" s="18">
        <v>2009</v>
      </c>
      <c r="CJ66" s="27">
        <v>837.8900000000001</v>
      </c>
      <c r="CK66" s="35">
        <v>60.292724532201802</v>
      </c>
      <c r="CL66" s="36">
        <v>5051.8670958286575</v>
      </c>
      <c r="CM66" s="78" t="s">
        <v>113</v>
      </c>
      <c r="CN66" s="18">
        <v>2009</v>
      </c>
      <c r="CO66" s="27">
        <v>1695.31</v>
      </c>
      <c r="CP66" s="35">
        <v>39.667906592199436</v>
      </c>
      <c r="CQ66" s="36">
        <v>6724.9398724821631</v>
      </c>
      <c r="CR66" s="540"/>
      <c r="CS66" s="541"/>
      <c r="CT66" s="541"/>
      <c r="CU66" s="541"/>
      <c r="CV66" s="542"/>
      <c r="CW66" s="78" t="s">
        <v>114</v>
      </c>
      <c r="CX66" s="18">
        <v>2009</v>
      </c>
      <c r="CY66" s="27">
        <v>583651.5</v>
      </c>
      <c r="CZ66" s="35">
        <v>79.283341596517857</v>
      </c>
      <c r="DA66" s="36">
        <v>4627384.1247820044</v>
      </c>
      <c r="DB66" s="83" t="s">
        <v>196</v>
      </c>
      <c r="DC66" s="18">
        <v>2009</v>
      </c>
      <c r="DD66" s="27">
        <v>322127.89000000007</v>
      </c>
      <c r="DE66" s="35">
        <v>66.495248835290411</v>
      </c>
      <c r="DF66" s="36">
        <v>2141997.4202337065</v>
      </c>
      <c r="DG66" s="83" t="s">
        <v>4</v>
      </c>
      <c r="DH66" s="18">
        <v>2009</v>
      </c>
      <c r="DI66" s="27">
        <v>1491.9699999999998</v>
      </c>
      <c r="DJ66" s="35">
        <v>32.507795275550421</v>
      </c>
      <c r="DK66" s="36">
        <v>4850.0655317262954</v>
      </c>
      <c r="DL66" s="83" t="s">
        <v>3</v>
      </c>
      <c r="DM66" s="18">
        <v>2009</v>
      </c>
      <c r="DN66" s="27">
        <v>963.56999999999994</v>
      </c>
      <c r="DO66" s="35">
        <v>29.607601254308737</v>
      </c>
      <c r="DP66" s="36">
        <v>2852.8996340614267</v>
      </c>
      <c r="DQ66" s="83" t="s">
        <v>197</v>
      </c>
      <c r="DR66" s="18">
        <v>2009</v>
      </c>
      <c r="DS66" s="27">
        <v>937.81999999999994</v>
      </c>
      <c r="DT66" s="35">
        <v>27.129174267845354</v>
      </c>
      <c r="DU66" s="36">
        <v>2544.2282211870724</v>
      </c>
      <c r="DV66" s="78" t="s">
        <v>199</v>
      </c>
      <c r="DW66" s="18">
        <v>2009</v>
      </c>
      <c r="DX66" s="27">
        <v>127221.27000000002</v>
      </c>
      <c r="DY66" s="35">
        <v>44.071672800106874</v>
      </c>
      <c r="DZ66" s="36">
        <v>560685.41846540535</v>
      </c>
      <c r="EA66" s="78" t="s">
        <v>72</v>
      </c>
      <c r="EB66" s="18">
        <v>2009</v>
      </c>
      <c r="EC66" s="27">
        <v>3574.39</v>
      </c>
      <c r="ED66" s="35">
        <v>403.05384000000004</v>
      </c>
      <c r="EE66" s="88">
        <v>144067.16151576</v>
      </c>
      <c r="EF66" s="87" t="s">
        <v>116</v>
      </c>
      <c r="EG66" s="31">
        <v>2009</v>
      </c>
      <c r="EH66" s="44">
        <v>12.771022669206047</v>
      </c>
      <c r="EI66" s="34">
        <v>18.224977129979383</v>
      </c>
      <c r="EJ66" s="36">
        <v>1300882.93281248</v>
      </c>
      <c r="EK66" s="90" t="s">
        <v>92</v>
      </c>
      <c r="EL66" s="45">
        <v>2009</v>
      </c>
      <c r="EM66" s="46">
        <v>4944.93</v>
      </c>
      <c r="EN66" s="47">
        <v>90.898272243726481</v>
      </c>
      <c r="EO66" s="48">
        <v>44948.559336617043</v>
      </c>
      <c r="EP66" s="49" t="s">
        <v>78</v>
      </c>
      <c r="EQ66" s="45">
        <v>2009</v>
      </c>
      <c r="ER66" s="46">
        <v>546.08000000000004</v>
      </c>
      <c r="ES66" s="47">
        <v>76.803333211472648</v>
      </c>
      <c r="ET66" s="48">
        <v>4194.0764200120984</v>
      </c>
      <c r="EU66" s="78" t="s">
        <v>174</v>
      </c>
      <c r="EV66" s="31">
        <v>2009</v>
      </c>
      <c r="EW66" s="27">
        <v>81453.859999999986</v>
      </c>
      <c r="EX66" s="34">
        <v>79.675577805828937</v>
      </c>
      <c r="EY66" s="36">
        <v>648988.33600150957</v>
      </c>
      <c r="EZ66" s="78" t="s">
        <v>175</v>
      </c>
      <c r="FA66" s="31">
        <v>2009</v>
      </c>
      <c r="FB66" s="27">
        <v>65492</v>
      </c>
      <c r="FC66" s="34">
        <v>79.051937411895366</v>
      </c>
      <c r="FD66" s="36">
        <v>517726.94849798502</v>
      </c>
      <c r="FE66" s="78" t="s">
        <v>176</v>
      </c>
      <c r="FF66" s="18">
        <v>2009</v>
      </c>
      <c r="FG66" s="27">
        <v>557635.44999999995</v>
      </c>
      <c r="FH66" s="35">
        <v>100.00558665540477</v>
      </c>
      <c r="FI66" s="36">
        <v>5576666.0317100631</v>
      </c>
      <c r="FJ66" s="83" t="s">
        <v>11</v>
      </c>
      <c r="FK66" s="18">
        <v>2009</v>
      </c>
      <c r="FL66" s="27">
        <v>27826.870000000003</v>
      </c>
      <c r="FM66" s="35">
        <v>473.78626936661612</v>
      </c>
      <c r="FN66" s="36">
        <v>1318398.8925449811</v>
      </c>
      <c r="FO66" s="83" t="s">
        <v>10</v>
      </c>
      <c r="FP66" s="18">
        <v>2009</v>
      </c>
      <c r="FQ66" s="27">
        <v>86300.15</v>
      </c>
      <c r="FR66" s="35">
        <v>468.62359818182955</v>
      </c>
      <c r="FS66" s="36">
        <v>4044228.6816631616</v>
      </c>
      <c r="FX66" s="38"/>
      <c r="FY66" s="96" t="s">
        <v>166</v>
      </c>
      <c r="FZ66" s="23">
        <v>2009</v>
      </c>
      <c r="GA66" s="39">
        <v>1882659.04</v>
      </c>
      <c r="GB66" s="97" t="s">
        <v>202</v>
      </c>
      <c r="GC66" s="23">
        <v>2009</v>
      </c>
      <c r="GD66" s="39">
        <v>703236.34</v>
      </c>
      <c r="GE66" s="95" t="s">
        <v>167</v>
      </c>
      <c r="GF66" s="23">
        <v>2009</v>
      </c>
      <c r="GG66" s="98">
        <v>2585895.38</v>
      </c>
      <c r="GH66" s="22" t="s">
        <v>171</v>
      </c>
      <c r="GI66" s="23">
        <v>2009</v>
      </c>
      <c r="GJ66" s="39">
        <v>2605124.85</v>
      </c>
    </row>
    <row r="67" spans="1:192" s="21" customFormat="1" ht="9.75" customHeight="1" thickTop="1">
      <c r="A67" s="78" t="s">
        <v>60</v>
      </c>
      <c r="B67" s="26">
        <v>2010</v>
      </c>
      <c r="C67" s="27">
        <v>430181.45</v>
      </c>
      <c r="D67" s="34">
        <v>79.273768334743409</v>
      </c>
      <c r="E67" s="36">
        <v>3410210.4609204009</v>
      </c>
      <c r="F67" s="78" t="s">
        <v>117</v>
      </c>
      <c r="G67" s="26">
        <v>2010</v>
      </c>
      <c r="H67" s="27">
        <v>120579.11</v>
      </c>
      <c r="I67" s="34">
        <v>49.30158954920698</v>
      </c>
      <c r="J67" s="36">
        <v>594474.1789428679</v>
      </c>
      <c r="K67" s="78" t="s">
        <v>63</v>
      </c>
      <c r="L67" s="26">
        <v>2010</v>
      </c>
      <c r="M67" s="27">
        <v>164486.39999999999</v>
      </c>
      <c r="N67" s="34">
        <v>68.423659999617939</v>
      </c>
      <c r="O67" s="36">
        <v>1125476.1508161156</v>
      </c>
      <c r="P67" s="78" t="s">
        <v>64</v>
      </c>
      <c r="Q67" s="26">
        <v>2010</v>
      </c>
      <c r="R67" s="27">
        <v>32519.13</v>
      </c>
      <c r="S67" s="34">
        <v>44.427761423067068</v>
      </c>
      <c r="T67" s="36">
        <v>144475.21493257029</v>
      </c>
      <c r="U67" s="78" t="s">
        <v>2</v>
      </c>
      <c r="V67" s="26">
        <v>2010</v>
      </c>
      <c r="W67" s="27">
        <v>11451.57</v>
      </c>
      <c r="X67" s="34">
        <v>36.577419113360051</v>
      </c>
      <c r="Y67" s="36">
        <v>41886.887539598058</v>
      </c>
      <c r="Z67" s="78" t="s">
        <v>189</v>
      </c>
      <c r="AA67" s="26">
        <v>2010</v>
      </c>
      <c r="AB67" s="27">
        <v>843902.91999999993</v>
      </c>
      <c r="AC67" s="34">
        <v>68.733690810569456</v>
      </c>
      <c r="AD67" s="36">
        <v>5800456.2377416724</v>
      </c>
      <c r="AE67" s="78" t="s">
        <v>12</v>
      </c>
      <c r="AF67" s="26">
        <v>2010</v>
      </c>
      <c r="AG67" s="27">
        <v>97964.14</v>
      </c>
      <c r="AH67" s="34">
        <v>630.07323318219926</v>
      </c>
      <c r="AI67" s="36">
        <v>6172458.2425713614</v>
      </c>
      <c r="AJ67" s="78" t="s">
        <v>5</v>
      </c>
      <c r="AK67" s="26">
        <v>2010</v>
      </c>
      <c r="AL67" s="27">
        <v>129589.87</v>
      </c>
      <c r="AM67" s="34">
        <v>40.370939691174229</v>
      </c>
      <c r="AN67" s="36">
        <v>523166.48263571085</v>
      </c>
      <c r="AO67" s="78" t="s">
        <v>111</v>
      </c>
      <c r="AP67" s="26">
        <v>2010</v>
      </c>
      <c r="AQ67" s="27">
        <v>98246.439999999988</v>
      </c>
      <c r="AR67" s="34">
        <v>90.435219773216886</v>
      </c>
      <c r="AS67" s="36">
        <v>888493.83933361655</v>
      </c>
      <c r="AT67" s="78" t="s">
        <v>191</v>
      </c>
      <c r="AU67" s="26">
        <v>2010</v>
      </c>
      <c r="AV67" s="27">
        <v>434025.79000000004</v>
      </c>
      <c r="AW67" s="34">
        <v>407.01604072678458</v>
      </c>
      <c r="AX67" s="36">
        <v>17665545.861911487</v>
      </c>
      <c r="AY67" s="537" t="s">
        <v>192</v>
      </c>
      <c r="AZ67" s="538"/>
      <c r="BA67" s="538"/>
      <c r="BB67" s="538"/>
      <c r="BC67" s="539"/>
      <c r="BD67" s="78" t="s">
        <v>112</v>
      </c>
      <c r="BE67" s="26">
        <v>2010</v>
      </c>
      <c r="BF67" s="27">
        <v>112594.08000000002</v>
      </c>
      <c r="BG67" s="34">
        <v>407.618514777884</v>
      </c>
      <c r="BH67" s="36">
        <v>4589543.166238226</v>
      </c>
      <c r="BI67" s="78" t="s">
        <v>164</v>
      </c>
      <c r="BJ67" s="26">
        <v>2010</v>
      </c>
      <c r="BK67" s="27">
        <v>942149.35999999987</v>
      </c>
      <c r="BL67" s="34">
        <v>70.99670562929947</v>
      </c>
      <c r="BM67" s="36">
        <v>6688950.0770752886</v>
      </c>
      <c r="BN67" s="78" t="s">
        <v>1</v>
      </c>
      <c r="BO67" s="26">
        <v>2010</v>
      </c>
      <c r="BP67" s="27">
        <v>78984.570000000007</v>
      </c>
      <c r="BQ67" s="34">
        <v>58.177971060098322</v>
      </c>
      <c r="BR67" s="36">
        <v>459516.20276543108</v>
      </c>
      <c r="BS67" s="78" t="s">
        <v>61</v>
      </c>
      <c r="BT67" s="26">
        <v>2010</v>
      </c>
      <c r="BU67" s="27">
        <v>4260.0600000000004</v>
      </c>
      <c r="BV67" s="34">
        <v>46.843251364515339</v>
      </c>
      <c r="BW67" s="36">
        <v>19955.506140791724</v>
      </c>
      <c r="BX67" s="78" t="s">
        <v>162</v>
      </c>
      <c r="BY67" s="26">
        <v>2010</v>
      </c>
      <c r="BZ67" s="27">
        <v>434441.51</v>
      </c>
      <c r="CA67" s="34">
        <v>78.955760168064799</v>
      </c>
      <c r="CB67" s="36">
        <v>3430165.9670611927</v>
      </c>
      <c r="CC67" s="78" t="s">
        <v>163</v>
      </c>
      <c r="CD67" s="26">
        <v>2010</v>
      </c>
      <c r="CE67" s="27">
        <v>197005.53</v>
      </c>
      <c r="CF67" s="34">
        <v>64.462726794962848</v>
      </c>
      <c r="CG67" s="36">
        <v>1269951.3657486858</v>
      </c>
      <c r="CH67" s="540" t="s">
        <v>193</v>
      </c>
      <c r="CI67" s="541"/>
      <c r="CJ67" s="541"/>
      <c r="CK67" s="541"/>
      <c r="CL67" s="542"/>
      <c r="CM67" s="78" t="s">
        <v>113</v>
      </c>
      <c r="CN67" s="26">
        <v>2010</v>
      </c>
      <c r="CO67" s="27">
        <v>1440.63</v>
      </c>
      <c r="CP67" s="35">
        <v>30.970031749283621</v>
      </c>
      <c r="CQ67" s="36">
        <v>4461.6356838970469</v>
      </c>
      <c r="CR67" s="540"/>
      <c r="CS67" s="541"/>
      <c r="CT67" s="541"/>
      <c r="CU67" s="541"/>
      <c r="CV67" s="542"/>
      <c r="CW67" s="78" t="s">
        <v>114</v>
      </c>
      <c r="CX67" s="26">
        <v>2010</v>
      </c>
      <c r="CY67" s="27">
        <v>555020.62</v>
      </c>
      <c r="CZ67" s="35">
        <v>72.513344567343481</v>
      </c>
      <c r="DA67" s="36">
        <v>4024640.1460040607</v>
      </c>
      <c r="DB67" s="83" t="s">
        <v>196</v>
      </c>
      <c r="DC67" s="26">
        <v>2010</v>
      </c>
      <c r="DD67" s="27">
        <v>288882.3</v>
      </c>
      <c r="DE67" s="35">
        <v>61.471959055214256</v>
      </c>
      <c r="DF67" s="36">
        <v>1775816.0917376119</v>
      </c>
      <c r="DG67" s="83" t="s">
        <v>4</v>
      </c>
      <c r="DH67" s="26">
        <v>2010</v>
      </c>
      <c r="DI67" s="27">
        <v>1508.67</v>
      </c>
      <c r="DJ67" s="35">
        <v>32.129011563363854</v>
      </c>
      <c r="DK67" s="36">
        <v>4847.2075875300152</v>
      </c>
      <c r="DL67" s="83" t="s">
        <v>3</v>
      </c>
      <c r="DM67" s="26">
        <v>2010</v>
      </c>
      <c r="DN67" s="27">
        <v>992.33</v>
      </c>
      <c r="DO67" s="35">
        <v>29.588389238716918</v>
      </c>
      <c r="DP67" s="36">
        <v>2936.1446293255963</v>
      </c>
      <c r="DQ67" s="83" t="s">
        <v>197</v>
      </c>
      <c r="DR67" s="26">
        <v>2010</v>
      </c>
      <c r="DS67" s="27">
        <v>448.95000000000005</v>
      </c>
      <c r="DT67" s="35">
        <v>22.765026168134369</v>
      </c>
      <c r="DU67" s="36">
        <v>1022.0358498183926</v>
      </c>
      <c r="DV67" s="78" t="s">
        <v>199</v>
      </c>
      <c r="DW67" s="26">
        <v>2010</v>
      </c>
      <c r="DX67" s="27">
        <v>130038.81999999999</v>
      </c>
      <c r="DY67" s="35">
        <v>40.310156496769906</v>
      </c>
      <c r="DZ67" s="36">
        <v>524188.51848552923</v>
      </c>
      <c r="EA67" s="540" t="s">
        <v>195</v>
      </c>
      <c r="EB67" s="541"/>
      <c r="EC67" s="541"/>
      <c r="ED67" s="541"/>
      <c r="EE67" s="541"/>
      <c r="EF67" s="87" t="s">
        <v>116</v>
      </c>
      <c r="EG67" s="26">
        <v>2010</v>
      </c>
      <c r="EH67" s="44">
        <v>10.849774902397634</v>
      </c>
      <c r="EI67" s="34">
        <v>17.219863233358758</v>
      </c>
      <c r="EJ67" s="36">
        <v>1062888.8675069681</v>
      </c>
      <c r="EK67" s="91" t="s">
        <v>156</v>
      </c>
      <c r="EL67" s="50">
        <v>2010</v>
      </c>
      <c r="EM67" s="51">
        <v>1694.59</v>
      </c>
      <c r="EN67" s="52">
        <v>73.270295760966832</v>
      </c>
      <c r="EO67" s="53">
        <v>12416.311049357677</v>
      </c>
      <c r="EP67" s="37" t="s">
        <v>159</v>
      </c>
      <c r="EQ67" s="50">
        <v>2010</v>
      </c>
      <c r="ER67" s="51">
        <v>5157.3500000000004</v>
      </c>
      <c r="ES67" s="52">
        <v>285.83673469387753</v>
      </c>
      <c r="ET67" s="53">
        <v>147416.00836734695</v>
      </c>
      <c r="EU67" s="86" t="s">
        <v>115</v>
      </c>
      <c r="EV67" s="55">
        <v>2010</v>
      </c>
      <c r="EW67" s="56">
        <v>69079.88</v>
      </c>
      <c r="EX67" s="57">
        <v>77.844464016565112</v>
      </c>
      <c r="EY67" s="36">
        <v>537748.6232928636</v>
      </c>
      <c r="EZ67" s="86" t="s">
        <v>175</v>
      </c>
      <c r="FA67" s="58">
        <v>2010</v>
      </c>
      <c r="FB67" s="56">
        <v>132560.53</v>
      </c>
      <c r="FC67" s="57">
        <v>77.78371778276825</v>
      </c>
      <c r="FD67" s="36">
        <v>1031105.0854654184</v>
      </c>
      <c r="FE67" s="92" t="s">
        <v>157</v>
      </c>
      <c r="FF67" s="59">
        <v>2010</v>
      </c>
      <c r="FG67" s="60">
        <v>531088.5</v>
      </c>
      <c r="FH67" s="61">
        <v>77.248770222127646</v>
      </c>
      <c r="FI67" s="62">
        <v>4102593.3504114435</v>
      </c>
      <c r="FJ67" s="83" t="s">
        <v>11</v>
      </c>
      <c r="FK67" s="26">
        <v>2010</v>
      </c>
      <c r="FL67" s="27">
        <v>32887.51</v>
      </c>
      <c r="FM67" s="35">
        <v>402.04617485075966</v>
      </c>
      <c r="FN67" s="36">
        <v>1322229.7595866108</v>
      </c>
      <c r="FO67" s="83" t="s">
        <v>10</v>
      </c>
      <c r="FP67" s="26">
        <v>2010</v>
      </c>
      <c r="FQ67" s="27">
        <v>79706.570000000007</v>
      </c>
      <c r="FR67" s="35">
        <v>409.91770272533563</v>
      </c>
      <c r="FS67" s="36">
        <v>3267313.4066516156</v>
      </c>
      <c r="FT67" s="94" t="s">
        <v>177</v>
      </c>
      <c r="FU67" s="63">
        <v>2010</v>
      </c>
      <c r="FV67" s="16">
        <v>734423.5</v>
      </c>
      <c r="FW67" s="64">
        <v>77.392177268552587</v>
      </c>
      <c r="FX67" s="65">
        <v>5683863.3702190835</v>
      </c>
      <c r="FY67" s="96" t="s">
        <v>166</v>
      </c>
      <c r="FZ67" s="23">
        <v>2010</v>
      </c>
      <c r="GA67" s="39">
        <v>1863848.65</v>
      </c>
      <c r="GB67" s="97" t="s">
        <v>202</v>
      </c>
      <c r="GC67" s="23">
        <v>2010</v>
      </c>
      <c r="GD67" s="39">
        <v>693041.67999999993</v>
      </c>
      <c r="GE67" s="95" t="s">
        <v>167</v>
      </c>
      <c r="GF67" s="33">
        <v>2010</v>
      </c>
      <c r="GG67" s="98">
        <v>2556890.33</v>
      </c>
      <c r="GH67" s="22" t="s">
        <v>171</v>
      </c>
      <c r="GI67" s="23">
        <v>2010</v>
      </c>
      <c r="GJ67" s="39">
        <v>2577016.77</v>
      </c>
    </row>
    <row r="68" spans="1:192" s="21" customFormat="1" ht="9">
      <c r="A68" s="78" t="s">
        <v>60</v>
      </c>
      <c r="B68" s="26">
        <v>2011</v>
      </c>
      <c r="C68" s="27">
        <v>393921.68</v>
      </c>
      <c r="D68" s="34">
        <v>77.157248427707941</v>
      </c>
      <c r="E68" s="36">
        <v>3039391.2924820068</v>
      </c>
      <c r="F68" s="78" t="s">
        <v>117</v>
      </c>
      <c r="G68" s="26">
        <v>2011</v>
      </c>
      <c r="H68" s="27">
        <v>113436.06</v>
      </c>
      <c r="I68" s="34">
        <v>52.466903484333919</v>
      </c>
      <c r="J68" s="36">
        <v>595163.88116631121</v>
      </c>
      <c r="K68" s="78" t="s">
        <v>63</v>
      </c>
      <c r="L68" s="26">
        <v>2011</v>
      </c>
      <c r="M68" s="27">
        <v>138598.64000000001</v>
      </c>
      <c r="N68" s="34">
        <v>59.019229568423583</v>
      </c>
      <c r="O68" s="36">
        <v>817998.49520312971</v>
      </c>
      <c r="P68" s="78" t="s">
        <v>64</v>
      </c>
      <c r="Q68" s="26">
        <v>2011</v>
      </c>
      <c r="R68" s="27">
        <v>43483.64</v>
      </c>
      <c r="S68" s="34">
        <v>50.165410314100939</v>
      </c>
      <c r="T68" s="36">
        <v>218137.46425506519</v>
      </c>
      <c r="U68" s="78" t="s">
        <v>2</v>
      </c>
      <c r="V68" s="26">
        <v>2011</v>
      </c>
      <c r="W68" s="27">
        <v>11578.21</v>
      </c>
      <c r="X68" s="34">
        <v>47.799117374756548</v>
      </c>
      <c r="Y68" s="36">
        <v>55342.821877957998</v>
      </c>
      <c r="Z68" s="78" t="s">
        <v>189</v>
      </c>
      <c r="AA68" s="26">
        <v>2011</v>
      </c>
      <c r="AB68" s="27">
        <v>776782.48</v>
      </c>
      <c r="AC68" s="34">
        <v>66.464240242874254</v>
      </c>
      <c r="AD68" s="36">
        <v>5162825.7367175668</v>
      </c>
      <c r="AE68" s="78" t="s">
        <v>12</v>
      </c>
      <c r="AF68" s="26">
        <v>2011</v>
      </c>
      <c r="AG68" s="27">
        <v>101921.27</v>
      </c>
      <c r="AH68" s="34">
        <v>745.05265279533262</v>
      </c>
      <c r="AI68" s="36">
        <v>7593671.2589769345</v>
      </c>
      <c r="AJ68" s="78" t="s">
        <v>5</v>
      </c>
      <c r="AK68" s="26">
        <v>2011</v>
      </c>
      <c r="AL68" s="27">
        <v>125922.83</v>
      </c>
      <c r="AM68" s="34">
        <v>34.527699113334393</v>
      </c>
      <c r="AN68" s="36">
        <v>434782.55857395579</v>
      </c>
      <c r="AO68" s="78" t="s">
        <v>111</v>
      </c>
      <c r="AP68" s="26">
        <v>2011</v>
      </c>
      <c r="AQ68" s="27">
        <v>92479.5</v>
      </c>
      <c r="AR68" s="34">
        <v>102.62192939373178</v>
      </c>
      <c r="AS68" s="36">
        <v>949042.47193676175</v>
      </c>
      <c r="AT68" s="78" t="s">
        <v>191</v>
      </c>
      <c r="AU68" s="26">
        <v>2011</v>
      </c>
      <c r="AV68" s="27">
        <v>515256.26</v>
      </c>
      <c r="AW68" s="34">
        <v>500.82793142604561</v>
      </c>
      <c r="AX68" s="36">
        <v>25805472.685012072</v>
      </c>
      <c r="AY68" s="537"/>
      <c r="AZ68" s="538"/>
      <c r="BA68" s="538"/>
      <c r="BB68" s="538"/>
      <c r="BC68" s="539"/>
      <c r="BD68" s="78" t="s">
        <v>112</v>
      </c>
      <c r="BE68" s="31">
        <v>2011</v>
      </c>
      <c r="BF68" s="27">
        <v>112902.02</v>
      </c>
      <c r="BG68" s="34">
        <v>465.11097015305626</v>
      </c>
      <c r="BH68" s="36">
        <v>5251196.8054439761</v>
      </c>
      <c r="BI68" s="78" t="s">
        <v>164</v>
      </c>
      <c r="BJ68" s="26">
        <v>2011</v>
      </c>
      <c r="BK68" s="27">
        <v>869261.98</v>
      </c>
      <c r="BL68" s="34">
        <v>70.311003463585607</v>
      </c>
      <c r="BM68" s="36">
        <v>6111868.2086543282</v>
      </c>
      <c r="BN68" s="78" t="s">
        <v>1</v>
      </c>
      <c r="BO68" s="26">
        <v>2011</v>
      </c>
      <c r="BP68" s="27">
        <v>66702.84</v>
      </c>
      <c r="BQ68" s="34">
        <v>58.275642335672401</v>
      </c>
      <c r="BR68" s="36">
        <v>388715.08466135821</v>
      </c>
      <c r="BS68" s="78" t="s">
        <v>61</v>
      </c>
      <c r="BT68" s="26">
        <v>2011</v>
      </c>
      <c r="BU68" s="27">
        <v>7615.58</v>
      </c>
      <c r="BV68" s="34">
        <v>55.276603063084806</v>
      </c>
      <c r="BW68" s="36">
        <v>42096.339275516737</v>
      </c>
      <c r="BX68" s="78" t="s">
        <v>162</v>
      </c>
      <c r="BY68" s="26">
        <v>2011</v>
      </c>
      <c r="BZ68" s="27">
        <v>401537.26</v>
      </c>
      <c r="CA68" s="34">
        <v>76.742258782099654</v>
      </c>
      <c r="CB68" s="36">
        <v>3081487.6317575234</v>
      </c>
      <c r="CC68" s="78" t="s">
        <v>163</v>
      </c>
      <c r="CD68" s="26">
        <v>2011</v>
      </c>
      <c r="CE68" s="27">
        <v>182082.28000000003</v>
      </c>
      <c r="CF68" s="34">
        <v>56.904821241155084</v>
      </c>
      <c r="CG68" s="36">
        <v>1036135.9594581949</v>
      </c>
      <c r="CH68" s="540"/>
      <c r="CI68" s="541"/>
      <c r="CJ68" s="541"/>
      <c r="CK68" s="541"/>
      <c r="CL68" s="542"/>
      <c r="CM68" s="78" t="s">
        <v>113</v>
      </c>
      <c r="CN68" s="26">
        <v>2011</v>
      </c>
      <c r="CO68" s="27">
        <v>1445.83</v>
      </c>
      <c r="CP68" s="35">
        <v>41.362800579739819</v>
      </c>
      <c r="CQ68" s="36">
        <v>5980.3577962205218</v>
      </c>
      <c r="CR68" s="540"/>
      <c r="CS68" s="541"/>
      <c r="CT68" s="541"/>
      <c r="CU68" s="541"/>
      <c r="CV68" s="542"/>
      <c r="CW68" s="78" t="s">
        <v>114</v>
      </c>
      <c r="CX68" s="26">
        <v>2011</v>
      </c>
      <c r="CY68" s="27">
        <v>514973.32</v>
      </c>
      <c r="CZ68" s="35">
        <v>71.394990189469141</v>
      </c>
      <c r="DA68" s="36">
        <v>3676651.5129238348</v>
      </c>
      <c r="DB68" s="83" t="s">
        <v>196</v>
      </c>
      <c r="DC68" s="26">
        <v>2011</v>
      </c>
      <c r="DD68" s="27">
        <v>261809.16</v>
      </c>
      <c r="DE68" s="35">
        <v>56.765554871866662</v>
      </c>
      <c r="DF68" s="36">
        <v>1486174.2237937318</v>
      </c>
      <c r="DG68" s="83" t="s">
        <v>4</v>
      </c>
      <c r="DH68" s="26">
        <v>2011</v>
      </c>
      <c r="DI68" s="27">
        <v>1466.79</v>
      </c>
      <c r="DJ68" s="35">
        <v>41.931297835509042</v>
      </c>
      <c r="DK68" s="36">
        <v>6150.4408352146302</v>
      </c>
      <c r="DL68" s="83" t="s">
        <v>3</v>
      </c>
      <c r="DM68" s="26">
        <v>2011</v>
      </c>
      <c r="DN68" s="27">
        <v>631.05999999999995</v>
      </c>
      <c r="DO68" s="35">
        <v>39.125894078810752</v>
      </c>
      <c r="DP68" s="36">
        <v>2469.0786717374313</v>
      </c>
      <c r="DQ68" s="83" t="s">
        <v>197</v>
      </c>
      <c r="DR68" s="26">
        <v>2011</v>
      </c>
      <c r="DS68" s="27">
        <v>1414.02</v>
      </c>
      <c r="DT68" s="35">
        <v>24.546064659472144</v>
      </c>
      <c r="DU68" s="36">
        <v>3470.86263497868</v>
      </c>
      <c r="DV68" s="78" t="s">
        <v>199</v>
      </c>
      <c r="DW68" s="26">
        <v>2011</v>
      </c>
      <c r="DX68" s="27">
        <v>127336.85</v>
      </c>
      <c r="DY68" s="35">
        <v>34.416857430424457</v>
      </c>
      <c r="DZ68" s="36">
        <v>438253.42120893445</v>
      </c>
      <c r="EA68" s="540"/>
      <c r="EB68" s="541"/>
      <c r="EC68" s="541"/>
      <c r="ED68" s="541"/>
      <c r="EE68" s="541"/>
      <c r="EF68" s="87" t="s">
        <v>116</v>
      </c>
      <c r="EG68" s="26">
        <v>2011</v>
      </c>
      <c r="EH68" s="44">
        <v>13.595824640970996</v>
      </c>
      <c r="EI68" s="34">
        <v>18.248139362985125</v>
      </c>
      <c r="EJ68" s="36">
        <v>1385703.714105058</v>
      </c>
      <c r="EK68" s="78" t="s">
        <v>118</v>
      </c>
      <c r="EL68" s="26">
        <v>2011</v>
      </c>
      <c r="EM68" s="27">
        <v>6226.74</v>
      </c>
      <c r="EN68" s="34">
        <v>75.947709925418451</v>
      </c>
      <c r="EO68" s="36">
        <v>47290.664330100008</v>
      </c>
      <c r="EP68" s="25" t="s">
        <v>119</v>
      </c>
      <c r="EQ68" s="26">
        <v>2011</v>
      </c>
      <c r="ER68" s="27">
        <v>4524.71</v>
      </c>
      <c r="ES68" s="34">
        <v>273.58689674297557</v>
      </c>
      <c r="ET68" s="36">
        <v>123790.1367561909</v>
      </c>
      <c r="EU68" s="78" t="s">
        <v>115</v>
      </c>
      <c r="EV68" s="55">
        <v>2011</v>
      </c>
      <c r="EW68" s="27">
        <v>70603.75</v>
      </c>
      <c r="EX68" s="34">
        <v>88.350757540022443</v>
      </c>
      <c r="EY68" s="36">
        <v>623789.47976663592</v>
      </c>
      <c r="EZ68" s="78" t="s">
        <v>120</v>
      </c>
      <c r="FA68" s="26">
        <v>2011</v>
      </c>
      <c r="FB68" s="27">
        <v>63205.32</v>
      </c>
      <c r="FC68" s="34">
        <v>86.431564455509772</v>
      </c>
      <c r="FD68" s="36">
        <v>546293.46895111201</v>
      </c>
      <c r="FE68" s="78" t="s">
        <v>158</v>
      </c>
      <c r="FF68" s="26">
        <v>2011</v>
      </c>
      <c r="FG68" s="27">
        <v>617555.79</v>
      </c>
      <c r="FH68" s="35">
        <v>83.882741356870824</v>
      </c>
      <c r="FI68" s="36">
        <v>5180227.2606008034</v>
      </c>
      <c r="FJ68" s="83" t="s">
        <v>11</v>
      </c>
      <c r="FK68" s="26">
        <v>2011</v>
      </c>
      <c r="FL68" s="27">
        <v>31562.86</v>
      </c>
      <c r="FM68" s="35">
        <v>460.73539500000027</v>
      </c>
      <c r="FN68" s="36">
        <v>1454212.6769429708</v>
      </c>
      <c r="FO68" s="83" t="s">
        <v>10</v>
      </c>
      <c r="FP68" s="26">
        <v>2011</v>
      </c>
      <c r="FQ68" s="27">
        <v>81339.16</v>
      </c>
      <c r="FR68" s="35">
        <v>466.80886900000013</v>
      </c>
      <c r="FS68" s="36">
        <v>3796984.1285010055</v>
      </c>
      <c r="FT68" s="94" t="s">
        <v>201</v>
      </c>
      <c r="FU68" s="63">
        <v>2011</v>
      </c>
      <c r="FV68" s="16">
        <v>757591.6</v>
      </c>
      <c r="FW68" s="64">
        <v>84.446565585582675</v>
      </c>
      <c r="FX68" s="65">
        <v>6397600.8736486509</v>
      </c>
      <c r="FY68" s="96" t="s">
        <v>166</v>
      </c>
      <c r="FZ68" s="23">
        <v>2011</v>
      </c>
      <c r="GA68" s="39">
        <v>1877693.65</v>
      </c>
      <c r="GB68" s="97" t="s">
        <v>202</v>
      </c>
      <c r="GC68" s="23">
        <v>2011</v>
      </c>
      <c r="GD68" s="39">
        <v>702241.46</v>
      </c>
      <c r="GE68" s="95" t="s">
        <v>167</v>
      </c>
      <c r="GF68" s="33">
        <v>2011</v>
      </c>
      <c r="GG68" s="98">
        <v>2579935.11</v>
      </c>
      <c r="GH68" s="22" t="s">
        <v>171</v>
      </c>
      <c r="GI68" s="23">
        <v>2011</v>
      </c>
      <c r="GJ68" s="39">
        <v>2599535.61</v>
      </c>
    </row>
    <row r="69" spans="1:192" s="21" customFormat="1" ht="9">
      <c r="A69" s="78" t="s">
        <v>60</v>
      </c>
      <c r="B69" s="26">
        <v>2012</v>
      </c>
      <c r="C69" s="27">
        <v>323926.86</v>
      </c>
      <c r="D69" s="34">
        <v>76.563130619041061</v>
      </c>
      <c r="E69" s="36">
        <v>2480085.4493195824</v>
      </c>
      <c r="F69" s="78" t="s">
        <v>117</v>
      </c>
      <c r="G69" s="26">
        <v>2012</v>
      </c>
      <c r="H69" s="27">
        <v>133287.54999999999</v>
      </c>
      <c r="I69" s="34">
        <v>64.509052438050958</v>
      </c>
      <c r="J69" s="36">
        <v>859825.35522893385</v>
      </c>
      <c r="K69" s="78" t="s">
        <v>63</v>
      </c>
      <c r="L69" s="26">
        <v>2012</v>
      </c>
      <c r="M69" s="27">
        <v>116283.70999999999</v>
      </c>
      <c r="N69" s="34">
        <v>66.803733961607051</v>
      </c>
      <c r="O69" s="36">
        <v>776818.60269086645</v>
      </c>
      <c r="P69" s="78" t="s">
        <v>64</v>
      </c>
      <c r="Q69" s="26">
        <v>2012</v>
      </c>
      <c r="R69" s="27">
        <v>67139.7</v>
      </c>
      <c r="S69" s="34">
        <v>59.036560662959253</v>
      </c>
      <c r="T69" s="36">
        <v>396369.69719428854</v>
      </c>
      <c r="U69" s="78" t="s">
        <v>2</v>
      </c>
      <c r="V69" s="26">
        <v>2012</v>
      </c>
      <c r="W69" s="27">
        <v>12990.390000000001</v>
      </c>
      <c r="X69" s="34">
        <v>55.85840976266941</v>
      </c>
      <c r="Y69" s="36">
        <v>72562.252759688316</v>
      </c>
      <c r="Z69" s="78" t="s">
        <v>189</v>
      </c>
      <c r="AA69" s="26">
        <v>2012</v>
      </c>
      <c r="AB69" s="27">
        <v>777454.52</v>
      </c>
      <c r="AC69" s="34">
        <v>69.965713077122288</v>
      </c>
      <c r="AD69" s="36">
        <v>5439515.9876831835</v>
      </c>
      <c r="AE69" s="78" t="s">
        <v>12</v>
      </c>
      <c r="AF69" s="26">
        <v>2012</v>
      </c>
      <c r="AG69" s="27">
        <v>107487.14</v>
      </c>
      <c r="AH69" s="34">
        <v>715.98256729315688</v>
      </c>
      <c r="AI69" s="36">
        <v>7695891.8448198978</v>
      </c>
      <c r="AJ69" s="78" t="s">
        <v>5</v>
      </c>
      <c r="AK69" s="26">
        <v>2012</v>
      </c>
      <c r="AL69" s="27">
        <v>122186.29999999999</v>
      </c>
      <c r="AM69" s="34">
        <v>38.428757449680745</v>
      </c>
      <c r="AN69" s="36">
        <v>469546.76863739255</v>
      </c>
      <c r="AO69" s="78" t="s">
        <v>111</v>
      </c>
      <c r="AP69" s="26">
        <v>2012</v>
      </c>
      <c r="AQ69" s="27">
        <v>106097.26000000001</v>
      </c>
      <c r="AR69" s="34">
        <v>102.15681210026354</v>
      </c>
      <c r="AS69" s="36">
        <v>1083855.7854172806</v>
      </c>
      <c r="AT69" s="78" t="s">
        <v>191</v>
      </c>
      <c r="AU69" s="26">
        <v>2012</v>
      </c>
      <c r="AV69" s="27">
        <v>514815.45999999996</v>
      </c>
      <c r="AW69" s="34">
        <v>506.32431285245423</v>
      </c>
      <c r="AX69" s="36">
        <v>26066358.403032012</v>
      </c>
      <c r="AY69" s="537"/>
      <c r="AZ69" s="538"/>
      <c r="BA69" s="538"/>
      <c r="BB69" s="538"/>
      <c r="BC69" s="539"/>
      <c r="BD69" s="78" t="s">
        <v>112</v>
      </c>
      <c r="BE69" s="31">
        <v>2012</v>
      </c>
      <c r="BF69" s="27">
        <v>103592.98999999999</v>
      </c>
      <c r="BG69" s="34">
        <v>463.67447362898321</v>
      </c>
      <c r="BH69" s="36">
        <v>4803342.5109902518</v>
      </c>
      <c r="BI69" s="78" t="s">
        <v>164</v>
      </c>
      <c r="BJ69" s="26">
        <v>2012</v>
      </c>
      <c r="BK69" s="27">
        <v>883551.78</v>
      </c>
      <c r="BL69" s="34">
        <v>73.831233446221617</v>
      </c>
      <c r="BM69" s="36">
        <v>6523371.7731004637</v>
      </c>
      <c r="BN69" s="78" t="s">
        <v>1</v>
      </c>
      <c r="BO69" s="26">
        <v>2012</v>
      </c>
      <c r="BP69" s="27">
        <v>68048.930000000008</v>
      </c>
      <c r="BQ69" s="34">
        <v>71.305531913446387</v>
      </c>
      <c r="BR69" s="36">
        <v>485226.51497908792</v>
      </c>
      <c r="BS69" s="78" t="s">
        <v>61</v>
      </c>
      <c r="BT69" s="26">
        <v>2012</v>
      </c>
      <c r="BU69" s="27">
        <v>53826.9</v>
      </c>
      <c r="BV69" s="34">
        <v>66.64486130304698</v>
      </c>
      <c r="BW69" s="36">
        <v>358728.62848729792</v>
      </c>
      <c r="BX69" s="78" t="s">
        <v>162</v>
      </c>
      <c r="BY69" s="26">
        <v>2012</v>
      </c>
      <c r="BZ69" s="27">
        <v>377753.76</v>
      </c>
      <c r="CA69" s="34">
        <v>75.149856292810441</v>
      </c>
      <c r="CB69" s="36">
        <v>2838814.0778068802</v>
      </c>
      <c r="CC69" s="78" t="s">
        <v>163</v>
      </c>
      <c r="CD69" s="26">
        <v>2012</v>
      </c>
      <c r="CE69" s="27">
        <v>183423.40999999997</v>
      </c>
      <c r="CF69" s="34">
        <v>63.960663466302094</v>
      </c>
      <c r="CG69" s="36">
        <v>1173188.2998851549</v>
      </c>
      <c r="CH69" s="540"/>
      <c r="CI69" s="541"/>
      <c r="CJ69" s="541"/>
      <c r="CK69" s="541"/>
      <c r="CL69" s="542"/>
      <c r="CM69" s="78" t="s">
        <v>113</v>
      </c>
      <c r="CN69" s="26">
        <v>2012</v>
      </c>
      <c r="CO69" s="27">
        <v>1950.48</v>
      </c>
      <c r="CP69" s="35">
        <v>50.754106801597928</v>
      </c>
      <c r="CQ69" s="36">
        <v>9899.4870234380724</v>
      </c>
      <c r="CR69" s="540"/>
      <c r="CS69" s="541"/>
      <c r="CT69" s="541"/>
      <c r="CU69" s="541"/>
      <c r="CV69" s="542"/>
      <c r="CW69" s="78" t="s">
        <v>114</v>
      </c>
      <c r="CX69" s="26">
        <v>2012</v>
      </c>
      <c r="CY69" s="27">
        <v>511041.31</v>
      </c>
      <c r="CZ69" s="35">
        <v>72.374568565422123</v>
      </c>
      <c r="DA69" s="36">
        <v>3698639.4330358142</v>
      </c>
      <c r="DB69" s="83" t="s">
        <v>196</v>
      </c>
      <c r="DC69" s="26">
        <v>2012</v>
      </c>
      <c r="DD69" s="27">
        <v>266413.20999999996</v>
      </c>
      <c r="DE69" s="35">
        <v>65.344978751142619</v>
      </c>
      <c r="DF69" s="36">
        <v>1740876.5546473693</v>
      </c>
      <c r="DG69" s="83" t="s">
        <v>4</v>
      </c>
      <c r="DH69" s="26">
        <v>2012</v>
      </c>
      <c r="DI69" s="27">
        <v>2090.19</v>
      </c>
      <c r="DJ69" s="35">
        <v>40.849856818129986</v>
      </c>
      <c r="DK69" s="36">
        <v>8538.3962222687114</v>
      </c>
      <c r="DL69" s="83" t="s">
        <v>3</v>
      </c>
      <c r="DM69" s="26">
        <v>2012</v>
      </c>
      <c r="DN69" s="27">
        <v>1041.6400000000001</v>
      </c>
      <c r="DO69" s="35">
        <v>41.834470115105411</v>
      </c>
      <c r="DP69" s="36">
        <v>4357.6457450698408</v>
      </c>
      <c r="DQ69" s="83" t="s">
        <v>197</v>
      </c>
      <c r="DR69" s="26">
        <v>2012</v>
      </c>
      <c r="DS69" s="27">
        <v>674.56999999999994</v>
      </c>
      <c r="DT69" s="35">
        <v>27.976330248582993</v>
      </c>
      <c r="DU69" s="36">
        <v>1887.1993095786627</v>
      </c>
      <c r="DV69" s="78" t="s">
        <v>199</v>
      </c>
      <c r="DW69" s="26">
        <v>2012</v>
      </c>
      <c r="DX69" s="27">
        <v>122860.87</v>
      </c>
      <c r="DY69" s="35">
        <v>38.371368194525338</v>
      </c>
      <c r="DZ69" s="36">
        <v>471433.96794697124</v>
      </c>
      <c r="EA69" s="540"/>
      <c r="EB69" s="541"/>
      <c r="EC69" s="541"/>
      <c r="ED69" s="541"/>
      <c r="EE69" s="541"/>
      <c r="EF69" s="87" t="s">
        <v>116</v>
      </c>
      <c r="EG69" s="26">
        <v>2012</v>
      </c>
      <c r="EH69" s="44">
        <v>13.277128364050297</v>
      </c>
      <c r="EI69" s="34">
        <v>18.543926864372963</v>
      </c>
      <c r="EJ69" s="36">
        <v>1427120.5552646453</v>
      </c>
      <c r="EK69" s="78" t="s">
        <v>118</v>
      </c>
      <c r="EL69" s="26">
        <v>2012</v>
      </c>
      <c r="EM69" s="27">
        <v>6248.34</v>
      </c>
      <c r="EN69" s="34">
        <v>83.121165133536607</v>
      </c>
      <c r="EO69" s="36">
        <v>51936.930095048221</v>
      </c>
      <c r="EP69" s="25" t="s">
        <v>119</v>
      </c>
      <c r="EQ69" s="26">
        <v>2012</v>
      </c>
      <c r="ER69" s="27">
        <v>1594.33</v>
      </c>
      <c r="ES69" s="34">
        <v>329.35721440074121</v>
      </c>
      <c r="ET69" s="36">
        <v>52510.408763553365</v>
      </c>
      <c r="EU69" s="78" t="s">
        <v>115</v>
      </c>
      <c r="EV69" s="55">
        <v>2012</v>
      </c>
      <c r="EW69" s="27">
        <v>68289.53</v>
      </c>
      <c r="EX69" s="35">
        <v>92.21038264706101</v>
      </c>
      <c r="EY69" s="36">
        <v>629700.36920879513</v>
      </c>
      <c r="EZ69" s="78" t="s">
        <v>120</v>
      </c>
      <c r="FA69" s="58">
        <v>2012</v>
      </c>
      <c r="FB69" s="27">
        <v>59188.700000000004</v>
      </c>
      <c r="FC69" s="34">
        <v>87.865037782770116</v>
      </c>
      <c r="FD69" s="36">
        <v>520061.73618130462</v>
      </c>
      <c r="FE69" s="78" t="s">
        <v>158</v>
      </c>
      <c r="FF69" s="26">
        <v>2012</v>
      </c>
      <c r="FG69" s="27">
        <v>617928.46</v>
      </c>
      <c r="FH69" s="35">
        <v>87.605937911496426</v>
      </c>
      <c r="FI69" s="36">
        <v>5413420.2300506597</v>
      </c>
      <c r="FJ69" s="83" t="s">
        <v>11</v>
      </c>
      <c r="FK69" s="26">
        <v>2012</v>
      </c>
      <c r="FL69" s="27">
        <v>31791.42</v>
      </c>
      <c r="FM69" s="35">
        <v>458.06718009999986</v>
      </c>
      <c r="FN69" s="36">
        <v>1456260.6110774737</v>
      </c>
      <c r="FO69" s="83" t="s">
        <v>10</v>
      </c>
      <c r="FP69" s="26">
        <v>2012</v>
      </c>
      <c r="FQ69" s="27">
        <v>71801.569999999992</v>
      </c>
      <c r="FR69" s="35">
        <v>466.15720240000019</v>
      </c>
      <c r="FS69" s="36">
        <v>3347081.8999127778</v>
      </c>
      <c r="FT69" s="94" t="s">
        <v>201</v>
      </c>
      <c r="FU69" s="63">
        <v>2012</v>
      </c>
      <c r="FV69" s="16">
        <v>751655.02999999991</v>
      </c>
      <c r="FW69" s="64">
        <v>88.007383726758391</v>
      </c>
      <c r="FX69" s="65">
        <v>6615119.2655358082</v>
      </c>
      <c r="FY69" s="96" t="s">
        <v>166</v>
      </c>
      <c r="FZ69" s="23">
        <v>2012</v>
      </c>
      <c r="GA69" s="39">
        <v>1880274.9300000002</v>
      </c>
      <c r="GB69" s="97" t="s">
        <v>202</v>
      </c>
      <c r="GC69" s="23">
        <v>2012</v>
      </c>
      <c r="GD69" s="39">
        <v>695968.82000000007</v>
      </c>
      <c r="GE69" s="95" t="s">
        <v>167</v>
      </c>
      <c r="GF69" s="33">
        <v>2012</v>
      </c>
      <c r="GG69" s="98">
        <v>2576243.75</v>
      </c>
      <c r="GH69" s="22" t="s">
        <v>171</v>
      </c>
      <c r="GI69" s="23">
        <v>2012</v>
      </c>
      <c r="GJ69" s="39">
        <v>2596372.8200000003</v>
      </c>
    </row>
    <row r="70" spans="1:192" s="21" customFormat="1" ht="9">
      <c r="A70" s="78" t="s">
        <v>60</v>
      </c>
      <c r="B70" s="26">
        <v>2013</v>
      </c>
      <c r="C70" s="27">
        <v>394765.04000000004</v>
      </c>
      <c r="D70" s="34">
        <v>87.211336434783064</v>
      </c>
      <c r="E70" s="36">
        <v>3442798.6716130599</v>
      </c>
      <c r="F70" s="78" t="s">
        <v>117</v>
      </c>
      <c r="G70" s="26">
        <v>2013</v>
      </c>
      <c r="H70" s="27">
        <v>151377.10999999999</v>
      </c>
      <c r="I70" s="34">
        <v>72.32496314003194</v>
      </c>
      <c r="J70" s="36">
        <v>1094834.3900994561</v>
      </c>
      <c r="K70" s="78" t="s">
        <v>63</v>
      </c>
      <c r="L70" s="26">
        <v>2013</v>
      </c>
      <c r="M70" s="27">
        <v>128766.74</v>
      </c>
      <c r="N70" s="34">
        <v>73.768768676290946</v>
      </c>
      <c r="O70" s="36">
        <v>949896.38562601001</v>
      </c>
      <c r="P70" s="78" t="s">
        <v>64</v>
      </c>
      <c r="Q70" s="26">
        <v>2013</v>
      </c>
      <c r="R70" s="27">
        <v>42087.23</v>
      </c>
      <c r="S70" s="34">
        <v>58.874582002326143</v>
      </c>
      <c r="T70" s="36">
        <v>247786.80738857613</v>
      </c>
      <c r="U70" s="78" t="s">
        <v>2</v>
      </c>
      <c r="V70" s="26">
        <v>2013</v>
      </c>
      <c r="W70" s="27">
        <v>11492.33</v>
      </c>
      <c r="X70" s="34">
        <v>51.752656760109232</v>
      </c>
      <c r="Y70" s="36">
        <v>59475.860986390617</v>
      </c>
      <c r="Z70" s="78" t="s">
        <v>189</v>
      </c>
      <c r="AA70" s="26">
        <v>2013</v>
      </c>
      <c r="AB70" s="27">
        <v>811683.57000000007</v>
      </c>
      <c r="AC70" s="34">
        <v>78.462576477170188</v>
      </c>
      <c r="AD70" s="36">
        <v>6368678.4186387528</v>
      </c>
      <c r="AE70" s="78" t="s">
        <v>12</v>
      </c>
      <c r="AF70" s="26">
        <v>2013</v>
      </c>
      <c r="AG70" s="27">
        <v>97361.760000000009</v>
      </c>
      <c r="AH70" s="34">
        <v>649.37187608528279</v>
      </c>
      <c r="AI70" s="36">
        <v>6322398.8750165049</v>
      </c>
      <c r="AJ70" s="78" t="s">
        <v>5</v>
      </c>
      <c r="AK70" s="26">
        <v>2013</v>
      </c>
      <c r="AL70" s="27">
        <v>138543.64000000001</v>
      </c>
      <c r="AM70" s="34">
        <v>40.733994778023224</v>
      </c>
      <c r="AN70" s="36">
        <v>564343.59082883294</v>
      </c>
      <c r="AO70" s="78" t="s">
        <v>111</v>
      </c>
      <c r="AP70" s="26">
        <v>2013</v>
      </c>
      <c r="AQ70" s="27">
        <v>86330</v>
      </c>
      <c r="AR70" s="34">
        <v>85.139282326648598</v>
      </c>
      <c r="AS70" s="36">
        <v>735007.42432595731</v>
      </c>
      <c r="AT70" s="78" t="s">
        <v>191</v>
      </c>
      <c r="AU70" s="26">
        <v>2013</v>
      </c>
      <c r="AV70" s="27">
        <v>506574.05</v>
      </c>
      <c r="AW70" s="34">
        <v>415.52216524009134</v>
      </c>
      <c r="AX70" s="36">
        <v>21049274.611044228</v>
      </c>
      <c r="AY70" s="537"/>
      <c r="AZ70" s="538"/>
      <c r="BA70" s="538"/>
      <c r="BB70" s="538"/>
      <c r="BC70" s="539"/>
      <c r="BD70" s="78" t="s">
        <v>112</v>
      </c>
      <c r="BE70" s="31">
        <v>2013</v>
      </c>
      <c r="BF70" s="27">
        <v>102522.12</v>
      </c>
      <c r="BG70" s="34">
        <v>429.67504051368752</v>
      </c>
      <c r="BH70" s="36">
        <v>4405119.6064549135</v>
      </c>
      <c r="BI70" s="78" t="s">
        <v>164</v>
      </c>
      <c r="BJ70" s="26">
        <v>2013</v>
      </c>
      <c r="BK70" s="27">
        <v>898013.57000000007</v>
      </c>
      <c r="BL70" s="34">
        <v>79.104437619630957</v>
      </c>
      <c r="BM70" s="36">
        <v>7103685.8429647097</v>
      </c>
      <c r="BN70" s="78" t="s">
        <v>1</v>
      </c>
      <c r="BO70" s="26">
        <v>2013</v>
      </c>
      <c r="BP70" s="27">
        <v>74738.14</v>
      </c>
      <c r="BQ70" s="34">
        <v>70.646168438817512</v>
      </c>
      <c r="BR70" s="36">
        <v>527996.3227243924</v>
      </c>
      <c r="BS70" s="78" t="s">
        <v>61</v>
      </c>
      <c r="BT70" s="26">
        <v>2013</v>
      </c>
      <c r="BU70" s="27">
        <v>6893.28</v>
      </c>
      <c r="BV70" s="34">
        <v>55.930852902209836</v>
      </c>
      <c r="BW70" s="36">
        <v>38554.702969374499</v>
      </c>
      <c r="BX70" s="78" t="s">
        <v>162</v>
      </c>
      <c r="BY70" s="26">
        <v>2013</v>
      </c>
      <c r="BZ70" s="27">
        <v>401658.32000000007</v>
      </c>
      <c r="CA70" s="34">
        <v>86.674499225671056</v>
      </c>
      <c r="CB70" s="36">
        <v>3481353.3745824345</v>
      </c>
      <c r="CC70" s="78" t="s">
        <v>163</v>
      </c>
      <c r="CD70" s="26">
        <v>2013</v>
      </c>
      <c r="CE70" s="27">
        <v>170853.97</v>
      </c>
      <c r="CF70" s="34">
        <v>70.099816411324014</v>
      </c>
      <c r="CG70" s="36">
        <v>1197683.1930145861</v>
      </c>
      <c r="CH70" s="540"/>
      <c r="CI70" s="541"/>
      <c r="CJ70" s="541"/>
      <c r="CK70" s="541"/>
      <c r="CL70" s="542"/>
      <c r="CM70" s="78" t="s">
        <v>113</v>
      </c>
      <c r="CN70" s="26">
        <v>2013</v>
      </c>
      <c r="CO70" s="27">
        <v>1563.6999999999998</v>
      </c>
      <c r="CP70" s="34">
        <v>46.909747595401818</v>
      </c>
      <c r="CQ70" s="36">
        <v>7335.2772314929807</v>
      </c>
      <c r="CR70" s="540"/>
      <c r="CS70" s="541"/>
      <c r="CT70" s="541"/>
      <c r="CU70" s="541"/>
      <c r="CV70" s="542"/>
      <c r="CW70" s="78" t="s">
        <v>114</v>
      </c>
      <c r="CX70" s="26">
        <v>2013</v>
      </c>
      <c r="CY70" s="27">
        <v>553035.43000000005</v>
      </c>
      <c r="CZ70" s="35">
        <v>82.746737667094678</v>
      </c>
      <c r="DA70" s="36">
        <v>4576187.7646818906</v>
      </c>
      <c r="DB70" s="83" t="s">
        <v>196</v>
      </c>
      <c r="DC70" s="26">
        <v>2013</v>
      </c>
      <c r="DD70" s="27">
        <v>258648.13999999998</v>
      </c>
      <c r="DE70" s="35">
        <v>69.302282782967708</v>
      </c>
      <c r="DF70" s="36">
        <v>1792490.6539568622</v>
      </c>
      <c r="DG70" s="83" t="s">
        <v>4</v>
      </c>
      <c r="DH70" s="26">
        <v>2013</v>
      </c>
      <c r="DI70" s="27">
        <v>1830.96</v>
      </c>
      <c r="DJ70" s="35">
        <v>47.130731290359442</v>
      </c>
      <c r="DK70" s="36">
        <v>8629.4483763396529</v>
      </c>
      <c r="DL70" s="83" t="s">
        <v>3</v>
      </c>
      <c r="DM70" s="26">
        <v>2013</v>
      </c>
      <c r="DN70" s="27">
        <v>977.81999999999994</v>
      </c>
      <c r="DO70" s="35">
        <v>39.800179707843121</v>
      </c>
      <c r="DP70" s="36">
        <v>3891.7411721923154</v>
      </c>
      <c r="DQ70" s="83" t="s">
        <v>197</v>
      </c>
      <c r="DR70" s="26">
        <v>2013</v>
      </c>
      <c r="DS70" s="27">
        <v>1085.6300000000001</v>
      </c>
      <c r="DT70" s="35">
        <v>24.027100104295322</v>
      </c>
      <c r="DU70" s="36">
        <v>2608.4540686226132</v>
      </c>
      <c r="DV70" s="78" t="s">
        <v>199</v>
      </c>
      <c r="DW70" s="26">
        <v>2013</v>
      </c>
      <c r="DX70" s="27">
        <v>139629.27000000002</v>
      </c>
      <c r="DY70" s="35">
        <v>40.604097185171533</v>
      </c>
      <c r="DZ70" s="36">
        <v>566952.04489745561</v>
      </c>
      <c r="EA70" s="540"/>
      <c r="EB70" s="541"/>
      <c r="EC70" s="541"/>
      <c r="ED70" s="541"/>
      <c r="EE70" s="541"/>
      <c r="EF70" s="87" t="s">
        <v>116</v>
      </c>
      <c r="EG70" s="26">
        <v>2013</v>
      </c>
      <c r="EH70" s="44">
        <v>11.702841522766438</v>
      </c>
      <c r="EI70" s="34">
        <v>18.021786827782929</v>
      </c>
      <c r="EJ70" s="36">
        <v>1139409.2476576206</v>
      </c>
      <c r="EK70" s="78" t="s">
        <v>118</v>
      </c>
      <c r="EL70" s="26">
        <v>2013</v>
      </c>
      <c r="EM70" s="27">
        <v>6443.72</v>
      </c>
      <c r="EN70" s="34">
        <v>80.45904136344609</v>
      </c>
      <c r="EO70" s="36">
        <v>51845.553401446487</v>
      </c>
      <c r="EP70" s="25" t="s">
        <v>119</v>
      </c>
      <c r="EQ70" s="26">
        <v>2013</v>
      </c>
      <c r="ER70" s="27">
        <v>4896.87</v>
      </c>
      <c r="ES70" s="34">
        <v>331.95808213268401</v>
      </c>
      <c r="ET70" s="36">
        <v>162555.55736530764</v>
      </c>
      <c r="EU70" s="78" t="s">
        <v>115</v>
      </c>
      <c r="EV70" s="55">
        <v>2013</v>
      </c>
      <c r="EW70" s="27">
        <v>62348.130000000005</v>
      </c>
      <c r="EX70" s="35">
        <v>85.278395436973796</v>
      </c>
      <c r="EY70" s="36">
        <v>531694.84848958487</v>
      </c>
      <c r="EZ70" s="78" t="s">
        <v>120</v>
      </c>
      <c r="FA70" s="26">
        <v>2013</v>
      </c>
      <c r="FB70" s="27">
        <v>79926.819999999992</v>
      </c>
      <c r="FC70" s="34">
        <v>82.979885893341518</v>
      </c>
      <c r="FD70" s="36">
        <v>663231.84034176462</v>
      </c>
      <c r="FE70" s="78" t="s">
        <v>158</v>
      </c>
      <c r="FF70" s="26">
        <v>2013</v>
      </c>
      <c r="FG70" s="27">
        <v>591861.34</v>
      </c>
      <c r="FH70" s="35">
        <v>83.140969733834439</v>
      </c>
      <c r="FI70" s="36">
        <v>4920792.5755566694</v>
      </c>
      <c r="FJ70" s="83" t="s">
        <v>11</v>
      </c>
      <c r="FK70" s="26">
        <v>2013</v>
      </c>
      <c r="FL70" s="27">
        <v>31780.35</v>
      </c>
      <c r="FM70" s="35">
        <v>431.27772800000031</v>
      </c>
      <c r="FN70" s="36">
        <v>1370615.7143044809</v>
      </c>
      <c r="FO70" s="83" t="s">
        <v>10</v>
      </c>
      <c r="FP70" s="26">
        <v>2013</v>
      </c>
      <c r="FQ70" s="27">
        <v>70741.76999999999</v>
      </c>
      <c r="FR70" s="35">
        <v>428.95504199999988</v>
      </c>
      <c r="FS70" s="36">
        <v>3034503.8921504328</v>
      </c>
      <c r="FT70" s="94" t="s">
        <v>201</v>
      </c>
      <c r="FU70" s="63">
        <v>2013</v>
      </c>
      <c r="FV70" s="16">
        <v>740580.00999999989</v>
      </c>
      <c r="FW70" s="64">
        <v>83.280195718346036</v>
      </c>
      <c r="FX70" s="65">
        <v>6167564.8177894661</v>
      </c>
      <c r="FY70" s="96" t="s">
        <v>166</v>
      </c>
      <c r="FZ70" s="23">
        <v>2013</v>
      </c>
      <c r="GA70" s="39">
        <v>1879981.3000000003</v>
      </c>
      <c r="GB70" s="97" t="s">
        <v>202</v>
      </c>
      <c r="GC70" s="23">
        <v>2013</v>
      </c>
      <c r="GD70" s="39">
        <v>691600</v>
      </c>
      <c r="GE70" s="95" t="s">
        <v>167</v>
      </c>
      <c r="GF70" s="33">
        <v>2013</v>
      </c>
      <c r="GG70" s="98">
        <v>2620561.3100000005</v>
      </c>
      <c r="GH70" s="22" t="s">
        <v>171</v>
      </c>
      <c r="GI70" s="23">
        <v>2013</v>
      </c>
      <c r="GJ70" s="39">
        <v>2590904.64</v>
      </c>
    </row>
    <row r="71" spans="1:192" s="21" customFormat="1" ht="9">
      <c r="A71" s="78" t="s">
        <v>60</v>
      </c>
      <c r="B71" s="26">
        <v>2014</v>
      </c>
      <c r="C71" s="27">
        <v>405989.81999999995</v>
      </c>
      <c r="D71" s="57">
        <v>89.586309191803991</v>
      </c>
      <c r="E71" s="36">
        <v>3637112.9543244848</v>
      </c>
      <c r="F71" s="78" t="s">
        <v>117</v>
      </c>
      <c r="G71" s="26">
        <v>2014</v>
      </c>
      <c r="H71" s="27">
        <v>134984.18</v>
      </c>
      <c r="I71" s="34">
        <v>70.756907059277651</v>
      </c>
      <c r="J71" s="36">
        <v>955106.30787328049</v>
      </c>
      <c r="K71" s="78" t="s">
        <v>63</v>
      </c>
      <c r="L71" s="26">
        <v>2014</v>
      </c>
      <c r="M71" s="27">
        <v>140504.04</v>
      </c>
      <c r="N71" s="34">
        <v>79.677578970268115</v>
      </c>
      <c r="O71" s="36">
        <v>1119502.1742741712</v>
      </c>
      <c r="P71" s="78" t="s">
        <v>64</v>
      </c>
      <c r="Q71" s="26">
        <v>2014</v>
      </c>
      <c r="R71" s="27">
        <v>36330.26</v>
      </c>
      <c r="S71" s="34">
        <v>61.372755277624137</v>
      </c>
      <c r="T71" s="36">
        <v>222968.81561524569</v>
      </c>
      <c r="U71" s="78" t="s">
        <v>2</v>
      </c>
      <c r="V71" s="26">
        <v>2014</v>
      </c>
      <c r="W71" s="27">
        <v>9792.6200000000008</v>
      </c>
      <c r="X71" s="34">
        <v>50.173347380247442</v>
      </c>
      <c r="Y71" s="36">
        <v>49132.852502275877</v>
      </c>
      <c r="Z71" s="78" t="s">
        <v>189</v>
      </c>
      <c r="AA71" s="26">
        <v>2014</v>
      </c>
      <c r="AB71" s="27">
        <v>812926.3</v>
      </c>
      <c r="AC71" s="34">
        <v>81.284404349221802</v>
      </c>
      <c r="AD71" s="36">
        <v>6607823.0075316792</v>
      </c>
      <c r="AE71" s="78" t="s">
        <v>12</v>
      </c>
      <c r="AF71" s="26">
        <v>2014</v>
      </c>
      <c r="AG71" s="27">
        <v>101434.89</v>
      </c>
      <c r="AH71" s="34">
        <v>831.56817765522931</v>
      </c>
      <c r="AI71" s="36">
        <v>8435002.662795864</v>
      </c>
      <c r="AJ71" s="78" t="s">
        <v>5</v>
      </c>
      <c r="AK71" s="26">
        <v>2014</v>
      </c>
      <c r="AL71" s="27">
        <v>127068.1</v>
      </c>
      <c r="AM71" s="34">
        <v>42.318638390336901</v>
      </c>
      <c r="AN71" s="36">
        <v>537734.89748471684</v>
      </c>
      <c r="AO71" s="78" t="s">
        <v>111</v>
      </c>
      <c r="AP71" s="26">
        <v>2014</v>
      </c>
      <c r="AQ71" s="27">
        <v>80945.86</v>
      </c>
      <c r="AR71" s="34">
        <v>104.47494771809831</v>
      </c>
      <c r="AS71" s="36">
        <v>845681.44914965052</v>
      </c>
      <c r="AT71" s="78" t="s">
        <v>191</v>
      </c>
      <c r="AU71" s="26">
        <v>2014</v>
      </c>
      <c r="AV71" s="27">
        <v>522893.53</v>
      </c>
      <c r="AW71" s="34">
        <v>491.14635790767784</v>
      </c>
      <c r="AX71" s="36">
        <v>25681725.28329891</v>
      </c>
      <c r="AY71" s="537"/>
      <c r="AZ71" s="538"/>
      <c r="BA71" s="538"/>
      <c r="BB71" s="538"/>
      <c r="BC71" s="539"/>
      <c r="BD71" s="78" t="s">
        <v>112</v>
      </c>
      <c r="BE71" s="31">
        <v>2014</v>
      </c>
      <c r="BF71" s="27">
        <v>105297.04000000001</v>
      </c>
      <c r="BG71" s="34">
        <v>479.17363965426671</v>
      </c>
      <c r="BH71" s="36">
        <v>5045556.590162091</v>
      </c>
      <c r="BI71" s="78" t="s">
        <v>164</v>
      </c>
      <c r="BJ71" s="26">
        <v>2014</v>
      </c>
      <c r="BK71" s="27">
        <v>893872.16</v>
      </c>
      <c r="BL71" s="34">
        <v>83.384456863287127</v>
      </c>
      <c r="BM71" s="36">
        <v>7453504.4566813298</v>
      </c>
      <c r="BN71" s="78" t="s">
        <v>1</v>
      </c>
      <c r="BO71" s="26">
        <v>2014</v>
      </c>
      <c r="BP71" s="27">
        <v>79537.25</v>
      </c>
      <c r="BQ71" s="34">
        <v>74.508622637015804</v>
      </c>
      <c r="BR71" s="36">
        <v>592621.09458359855</v>
      </c>
      <c r="BS71" s="78" t="s">
        <v>61</v>
      </c>
      <c r="BT71" s="26">
        <v>2014</v>
      </c>
      <c r="BU71" s="27">
        <v>4412.84</v>
      </c>
      <c r="BV71" s="34">
        <v>55.638658434167247</v>
      </c>
      <c r="BW71" s="36">
        <v>24552.449748463063</v>
      </c>
      <c r="BX71" s="78" t="s">
        <v>162</v>
      </c>
      <c r="BY71" s="26">
        <v>2014</v>
      </c>
      <c r="BZ71" s="27">
        <v>410402.66</v>
      </c>
      <c r="CA71" s="34">
        <v>89.221288284850488</v>
      </c>
      <c r="CB71" s="36">
        <v>3661665.4040729478</v>
      </c>
      <c r="CC71" s="78" t="s">
        <v>163</v>
      </c>
      <c r="CD71" s="26">
        <v>2014</v>
      </c>
      <c r="CE71" s="27">
        <v>176834.30000000002</v>
      </c>
      <c r="CF71" s="34">
        <v>75.916888855240003</v>
      </c>
      <c r="CG71" s="36">
        <v>1342470.9898894168</v>
      </c>
      <c r="CH71" s="540"/>
      <c r="CI71" s="541"/>
      <c r="CJ71" s="541"/>
      <c r="CK71" s="541"/>
      <c r="CL71" s="542"/>
      <c r="CM71" s="78" t="s">
        <v>113</v>
      </c>
      <c r="CN71" s="26">
        <v>2014</v>
      </c>
      <c r="CO71" s="27">
        <v>1375.29</v>
      </c>
      <c r="CP71" s="35">
        <v>49.635775801173402</v>
      </c>
      <c r="CQ71" s="36">
        <v>6826.3586101595765</v>
      </c>
      <c r="CR71" s="540"/>
      <c r="CS71" s="541"/>
      <c r="CT71" s="541"/>
      <c r="CU71" s="541"/>
      <c r="CV71" s="542"/>
      <c r="CW71" s="78" t="s">
        <v>114</v>
      </c>
      <c r="CX71" s="26">
        <v>2014</v>
      </c>
      <c r="CY71" s="27">
        <v>545386.84</v>
      </c>
      <c r="CZ71" s="35">
        <v>84.651322205468475</v>
      </c>
      <c r="DA71" s="36">
        <v>4616771.7119462285</v>
      </c>
      <c r="DB71" s="83" t="s">
        <v>196</v>
      </c>
      <c r="DC71" s="26">
        <v>2014</v>
      </c>
      <c r="DD71" s="27">
        <v>267539.46000000002</v>
      </c>
      <c r="DE71" s="35">
        <v>74.420846015965282</v>
      </c>
      <c r="DF71" s="36">
        <v>1991051.2955854507</v>
      </c>
      <c r="DG71" s="83" t="s">
        <v>4</v>
      </c>
      <c r="DH71" s="26">
        <v>2014</v>
      </c>
      <c r="DI71" s="27">
        <v>2183.02</v>
      </c>
      <c r="DJ71" s="35">
        <v>57.266552665327836</v>
      </c>
      <c r="DK71" s="36">
        <v>12501.402979946397</v>
      </c>
      <c r="DL71" s="83" t="s">
        <v>3</v>
      </c>
      <c r="DM71" s="26">
        <v>2014</v>
      </c>
      <c r="DN71" s="27">
        <v>1518.86</v>
      </c>
      <c r="DO71" s="35">
        <v>48.061155418818984</v>
      </c>
      <c r="DP71" s="36">
        <v>7299.8166519427396</v>
      </c>
      <c r="DQ71" s="83" t="s">
        <v>197</v>
      </c>
      <c r="DR71" s="26">
        <v>2014</v>
      </c>
      <c r="DS71" s="27">
        <v>379.55</v>
      </c>
      <c r="DT71" s="35">
        <v>23.187766133159037</v>
      </c>
      <c r="DU71" s="36">
        <v>880.09166358405128</v>
      </c>
      <c r="DV71" s="78" t="s">
        <v>199</v>
      </c>
      <c r="DW71" s="26">
        <v>2014</v>
      </c>
      <c r="DX71" s="27">
        <v>127447.65000000001</v>
      </c>
      <c r="DY71" s="35">
        <v>42.261665016836389</v>
      </c>
      <c r="DZ71" s="36">
        <v>538614.98914830084</v>
      </c>
      <c r="EA71" s="540"/>
      <c r="EB71" s="541"/>
      <c r="EC71" s="541"/>
      <c r="ED71" s="541"/>
      <c r="EE71" s="541"/>
      <c r="EF71" s="87" t="s">
        <v>116</v>
      </c>
      <c r="EG71" s="26">
        <v>2014</v>
      </c>
      <c r="EH71" s="44">
        <v>14.818544925816193</v>
      </c>
      <c r="EI71" s="34">
        <v>17.820000000000007</v>
      </c>
      <c r="EJ71" s="36">
        <v>1503117.4745102236</v>
      </c>
      <c r="EK71" s="78" t="s">
        <v>118</v>
      </c>
      <c r="EL71" s="26">
        <v>2014</v>
      </c>
      <c r="EM71" s="27">
        <v>8022.6399999999994</v>
      </c>
      <c r="EN71" s="34">
        <v>99.91854707712028</v>
      </c>
      <c r="EO71" s="36">
        <v>80161.053252278813</v>
      </c>
      <c r="EP71" s="25" t="s">
        <v>119</v>
      </c>
      <c r="EQ71" s="26">
        <v>2014</v>
      </c>
      <c r="ER71" s="27">
        <v>2550.13</v>
      </c>
      <c r="ES71" s="34">
        <v>357.98052325322101</v>
      </c>
      <c r="ET71" s="36">
        <v>91289.687176373642</v>
      </c>
      <c r="EU71" s="78" t="s">
        <v>115</v>
      </c>
      <c r="EV71" s="55">
        <v>2014</v>
      </c>
      <c r="EW71" s="27">
        <v>56778.47</v>
      </c>
      <c r="EX71" s="35">
        <v>104.08739040212011</v>
      </c>
      <c r="EY71" s="36">
        <v>590992.27733250649</v>
      </c>
      <c r="EZ71" s="78" t="s">
        <v>120</v>
      </c>
      <c r="FA71" s="58">
        <v>2014</v>
      </c>
      <c r="FB71" s="27">
        <v>68553.399999999994</v>
      </c>
      <c r="FC71" s="34">
        <v>97.054510533064317</v>
      </c>
      <c r="FD71" s="36">
        <v>665341.66823773703</v>
      </c>
      <c r="FE71" s="78" t="s">
        <v>158</v>
      </c>
      <c r="FF71" s="26">
        <v>2014</v>
      </c>
      <c r="FG71" s="27">
        <v>628652.41</v>
      </c>
      <c r="FH71" s="35">
        <v>93.976775211848235</v>
      </c>
      <c r="FI71" s="36">
        <v>5907872.622095665</v>
      </c>
      <c r="FJ71" s="83" t="s">
        <v>11</v>
      </c>
      <c r="FK71" s="26">
        <v>2014</v>
      </c>
      <c r="FL71" s="27">
        <v>33450.44</v>
      </c>
      <c r="FM71" s="35">
        <v>481.54617805888063</v>
      </c>
      <c r="FN71" s="36">
        <v>1610793.1536387904</v>
      </c>
      <c r="FO71" s="83" t="s">
        <v>10</v>
      </c>
      <c r="FP71" s="26">
        <v>2014</v>
      </c>
      <c r="FQ71" s="27">
        <v>71846.600000000006</v>
      </c>
      <c r="FR71" s="35">
        <v>478.06902992254345</v>
      </c>
      <c r="FS71" s="36">
        <v>3434763.4365233011</v>
      </c>
      <c r="FT71" s="94" t="s">
        <v>201</v>
      </c>
      <c r="FU71" s="63">
        <v>2014</v>
      </c>
      <c r="FV71" s="16">
        <v>762006.92</v>
      </c>
      <c r="FW71" s="64">
        <v>95.069577857878073</v>
      </c>
      <c r="FX71" s="65">
        <v>7244367.6209181873</v>
      </c>
      <c r="FY71" s="96" t="s">
        <v>166</v>
      </c>
      <c r="FZ71" s="23">
        <v>2014</v>
      </c>
      <c r="GA71" s="39">
        <v>1885496.29</v>
      </c>
      <c r="GB71" s="97" t="s">
        <v>202</v>
      </c>
      <c r="GC71" s="23">
        <v>2014</v>
      </c>
      <c r="GD71" s="39">
        <v>719300</v>
      </c>
      <c r="GE71" s="95" t="s">
        <v>167</v>
      </c>
      <c r="GF71" s="23">
        <v>2014</v>
      </c>
      <c r="GG71" s="98">
        <v>2647503.21</v>
      </c>
      <c r="GH71" s="22" t="s">
        <v>171</v>
      </c>
      <c r="GI71" s="23">
        <v>2014</v>
      </c>
      <c r="GJ71" s="39">
        <v>2625923.67</v>
      </c>
    </row>
    <row r="72" spans="1:192" s="21" customFormat="1" ht="9.75" thickBot="1">
      <c r="A72" s="78" t="s">
        <v>60</v>
      </c>
      <c r="B72" s="26">
        <v>2015</v>
      </c>
      <c r="C72" s="27">
        <v>426611.36</v>
      </c>
      <c r="D72" s="57">
        <v>88.083503259365415</v>
      </c>
      <c r="E72" s="36">
        <v>3757742.3119042316</v>
      </c>
      <c r="F72" s="78" t="s">
        <v>117</v>
      </c>
      <c r="G72" s="26">
        <v>2015</v>
      </c>
      <c r="H72" s="27">
        <v>135074.57</v>
      </c>
      <c r="I72" s="34">
        <v>71.240100163592516</v>
      </c>
      <c r="J72" s="36">
        <v>962272.58963541896</v>
      </c>
      <c r="K72" s="78" t="s">
        <v>63</v>
      </c>
      <c r="L72" s="26">
        <v>2015</v>
      </c>
      <c r="M72" s="27">
        <v>144383.82</v>
      </c>
      <c r="N72" s="34">
        <v>82.517090581376792</v>
      </c>
      <c r="O72" s="36">
        <v>1191413.2753425203</v>
      </c>
      <c r="P72" s="78" t="s">
        <v>64</v>
      </c>
      <c r="Q72" s="26">
        <v>2015</v>
      </c>
      <c r="R72" s="27">
        <v>44865.48</v>
      </c>
      <c r="S72" s="34">
        <v>59.031153329541276</v>
      </c>
      <c r="T72" s="36">
        <v>264846.10290834674</v>
      </c>
      <c r="U72" s="78" t="s">
        <v>2</v>
      </c>
      <c r="V72" s="26">
        <v>2015</v>
      </c>
      <c r="W72" s="27">
        <v>9535.9500000000007</v>
      </c>
      <c r="X72" s="34">
        <v>49.769530223955577</v>
      </c>
      <c r="Y72" s="36">
        <v>47459.975173912928</v>
      </c>
      <c r="Z72" s="78" t="s">
        <v>189</v>
      </c>
      <c r="AA72" s="26">
        <v>2015</v>
      </c>
      <c r="AB72" s="27">
        <v>849693.20000000019</v>
      </c>
      <c r="AC72" s="34">
        <v>80.656887433864682</v>
      </c>
      <c r="AD72" s="36">
        <v>6853360.8785720281</v>
      </c>
      <c r="AE72" s="78" t="s">
        <v>12</v>
      </c>
      <c r="AF72" s="26">
        <v>2015</v>
      </c>
      <c r="AG72" s="27">
        <v>87138.62</v>
      </c>
      <c r="AH72" s="34">
        <v>777.06838840396006</v>
      </c>
      <c r="AI72" s="36">
        <v>6771266.7011145083</v>
      </c>
      <c r="AJ72" s="78" t="s">
        <v>5</v>
      </c>
      <c r="AK72" s="26">
        <v>2015</v>
      </c>
      <c r="AL72" s="27">
        <v>118774.87</v>
      </c>
      <c r="AM72" s="34">
        <v>38.932652802591612</v>
      </c>
      <c r="AN72" s="36">
        <v>462422.07753829547</v>
      </c>
      <c r="AO72" s="78" t="s">
        <v>111</v>
      </c>
      <c r="AP72" s="26">
        <v>2015</v>
      </c>
      <c r="AQ72" s="27">
        <v>64501.5</v>
      </c>
      <c r="AR72" s="34">
        <v>102.43012003904744</v>
      </c>
      <c r="AS72" s="36">
        <v>660689.63876986189</v>
      </c>
      <c r="AT72" s="78" t="s">
        <v>191</v>
      </c>
      <c r="AU72" s="26">
        <v>2015</v>
      </c>
      <c r="AV72" s="27">
        <v>520064.1</v>
      </c>
      <c r="AW72" s="34">
        <v>487.88372896265707</v>
      </c>
      <c r="AX72" s="36">
        <v>25373081.240760818</v>
      </c>
      <c r="AY72" s="537"/>
      <c r="AZ72" s="538"/>
      <c r="BA72" s="538"/>
      <c r="BB72" s="538"/>
      <c r="BC72" s="539"/>
      <c r="BD72" s="78" t="s">
        <v>112</v>
      </c>
      <c r="BE72" s="31">
        <v>2015</v>
      </c>
      <c r="BF72" s="27">
        <v>105929.18</v>
      </c>
      <c r="BG72" s="34">
        <v>481.37457749551157</v>
      </c>
      <c r="BH72" s="36">
        <v>5099161.426694599</v>
      </c>
      <c r="BI72" s="78" t="s">
        <v>164</v>
      </c>
      <c r="BJ72" s="26">
        <v>2015</v>
      </c>
      <c r="BK72" s="27">
        <v>914194.70000000019</v>
      </c>
      <c r="BL72" s="34">
        <v>82.193109600634187</v>
      </c>
      <c r="BM72" s="36">
        <v>7514050.5173418904</v>
      </c>
      <c r="BN72" s="78" t="s">
        <v>1</v>
      </c>
      <c r="BO72" s="26">
        <v>2015</v>
      </c>
      <c r="BP72" s="27">
        <v>82790.41</v>
      </c>
      <c r="BQ72" s="34">
        <v>71.541335807285364</v>
      </c>
      <c r="BR72" s="36">
        <v>592293.65234328364</v>
      </c>
      <c r="BS72" s="78" t="s">
        <v>61</v>
      </c>
      <c r="BT72" s="26">
        <v>2015</v>
      </c>
      <c r="BU72" s="27">
        <v>5638.9</v>
      </c>
      <c r="BV72" s="34">
        <v>59.498912072247656</v>
      </c>
      <c r="BW72" s="36">
        <v>33550.841528419733</v>
      </c>
      <c r="BX72" s="78" t="s">
        <v>162</v>
      </c>
      <c r="BY72" s="26">
        <v>2015</v>
      </c>
      <c r="BZ72" s="27">
        <v>432250.26</v>
      </c>
      <c r="CA72" s="34">
        <v>87.710604348338663</v>
      </c>
      <c r="CB72" s="36">
        <v>3791293.1534326514</v>
      </c>
      <c r="CC72" s="78" t="s">
        <v>163</v>
      </c>
      <c r="CD72" s="26">
        <v>2015</v>
      </c>
      <c r="CE72" s="27">
        <v>189249.30000000002</v>
      </c>
      <c r="CF72" s="34">
        <v>76.949261014485501</v>
      </c>
      <c r="CG72" s="36">
        <v>1456259.3782508671</v>
      </c>
      <c r="CH72" s="540"/>
      <c r="CI72" s="541"/>
      <c r="CJ72" s="541"/>
      <c r="CK72" s="541"/>
      <c r="CL72" s="542"/>
      <c r="CM72" s="78" t="s">
        <v>113</v>
      </c>
      <c r="CN72" s="26">
        <v>2015</v>
      </c>
      <c r="CO72" s="27">
        <v>792.71</v>
      </c>
      <c r="CP72" s="35">
        <v>47.711391756047654</v>
      </c>
      <c r="CQ72" s="36">
        <v>3782.1297358936536</v>
      </c>
      <c r="CR72" s="540"/>
      <c r="CS72" s="541"/>
      <c r="CT72" s="541"/>
      <c r="CU72" s="541"/>
      <c r="CV72" s="542"/>
      <c r="CW72" s="78" t="s">
        <v>114</v>
      </c>
      <c r="CX72" s="26">
        <v>2015</v>
      </c>
      <c r="CY72" s="27">
        <v>567324.83000000007</v>
      </c>
      <c r="CZ72" s="35">
        <v>83.789136165044454</v>
      </c>
      <c r="DA72" s="36">
        <v>4753565.7430680702</v>
      </c>
      <c r="DB72" s="83" t="s">
        <v>196</v>
      </c>
      <c r="DC72" s="26">
        <v>2015</v>
      </c>
      <c r="DD72" s="27">
        <v>282368.37000000005</v>
      </c>
      <c r="DE72" s="35">
        <v>74.363680872045165</v>
      </c>
      <c r="DF72" s="36">
        <v>2099795.1355039575</v>
      </c>
      <c r="DG72" s="83" t="s">
        <v>4</v>
      </c>
      <c r="DH72" s="26">
        <v>2015</v>
      </c>
      <c r="DI72" s="27">
        <v>4305.25</v>
      </c>
      <c r="DJ72" s="35">
        <v>44.520517223838155</v>
      </c>
      <c r="DK72" s="36">
        <v>19167.195677792923</v>
      </c>
      <c r="DL72" s="83" t="s">
        <v>3</v>
      </c>
      <c r="DM72" s="26">
        <v>2015</v>
      </c>
      <c r="DN72" s="27">
        <v>2255.46</v>
      </c>
      <c r="DO72" s="35">
        <v>40.547000712821166</v>
      </c>
      <c r="DP72" s="36">
        <v>9145.2138227739633</v>
      </c>
      <c r="DQ72" s="83" t="s">
        <v>197</v>
      </c>
      <c r="DR72" s="26">
        <v>2015</v>
      </c>
      <c r="DS72" s="27">
        <v>537.63</v>
      </c>
      <c r="DT72" s="35">
        <v>19.905487405951256</v>
      </c>
      <c r="DU72" s="36">
        <v>1070.1787194061574</v>
      </c>
      <c r="DV72" s="78" t="s">
        <v>199</v>
      </c>
      <c r="DW72" s="26">
        <v>2015</v>
      </c>
      <c r="DX72" s="27">
        <v>119312.5</v>
      </c>
      <c r="DY72" s="35">
        <v>38.846915139461629</v>
      </c>
      <c r="DZ72" s="36">
        <v>463492.25625770161</v>
      </c>
      <c r="EA72" s="540"/>
      <c r="EB72" s="541"/>
      <c r="EC72" s="541"/>
      <c r="ED72" s="541"/>
      <c r="EE72" s="541"/>
      <c r="EF72" s="87" t="s">
        <v>116</v>
      </c>
      <c r="EG72" s="26">
        <v>2015</v>
      </c>
      <c r="EH72" s="44">
        <v>13.543198400747643</v>
      </c>
      <c r="EI72" s="34">
        <v>17.428579778627146</v>
      </c>
      <c r="EJ72" s="36">
        <v>1180135.6190273566</v>
      </c>
      <c r="EK72" s="78" t="s">
        <v>118</v>
      </c>
      <c r="EL72" s="26">
        <v>2015</v>
      </c>
      <c r="EM72" s="27">
        <v>8980.26</v>
      </c>
      <c r="EN72" s="34">
        <v>74.663293827649269</v>
      </c>
      <c r="EO72" s="36">
        <v>67049.579102868563</v>
      </c>
      <c r="EP72" s="25" t="s">
        <v>119</v>
      </c>
      <c r="EQ72" s="26">
        <v>2015</v>
      </c>
      <c r="ER72" s="27">
        <v>3308.3999999999996</v>
      </c>
      <c r="ES72" s="34">
        <v>340.45</v>
      </c>
      <c r="ET72" s="36">
        <v>112634.47799999999</v>
      </c>
      <c r="EU72" s="78" t="s">
        <v>115</v>
      </c>
      <c r="EV72" s="55">
        <v>2015</v>
      </c>
      <c r="EW72" s="27">
        <v>57300.09</v>
      </c>
      <c r="EX72" s="35">
        <v>98.957228805171198</v>
      </c>
      <c r="EY72" s="36">
        <v>567025.81166869018</v>
      </c>
      <c r="EZ72" s="78" t="s">
        <v>120</v>
      </c>
      <c r="FA72" s="26">
        <v>2015</v>
      </c>
      <c r="FB72" s="27">
        <v>68113.55</v>
      </c>
      <c r="FC72" s="34">
        <v>89.172151808652387</v>
      </c>
      <c r="FD72" s="36">
        <v>607383.18208262348</v>
      </c>
      <c r="FE72" s="78" t="s">
        <v>158</v>
      </c>
      <c r="FF72" s="26">
        <v>2015</v>
      </c>
      <c r="FG72" s="27">
        <v>599266.68000000005</v>
      </c>
      <c r="FH72" s="35">
        <v>89.251079871230104</v>
      </c>
      <c r="FI72" s="36">
        <v>5348519.8320846893</v>
      </c>
      <c r="FJ72" s="93" t="s">
        <v>11</v>
      </c>
      <c r="FK72" s="66">
        <v>2015</v>
      </c>
      <c r="FL72" s="46">
        <v>35929.85</v>
      </c>
      <c r="FM72" s="47">
        <v>471.6820833068943</v>
      </c>
      <c r="FN72" s="48">
        <v>1694746.6500904213</v>
      </c>
      <c r="FO72" s="93" t="s">
        <v>10</v>
      </c>
      <c r="FP72" s="66">
        <v>2015</v>
      </c>
      <c r="FQ72" s="46">
        <v>69999.33</v>
      </c>
      <c r="FR72" s="47">
        <v>486.03467712201802</v>
      </c>
      <c r="FS72" s="48">
        <v>3402210.1755307592</v>
      </c>
      <c r="FT72" s="94" t="s">
        <v>201</v>
      </c>
      <c r="FU72" s="63">
        <v>2015</v>
      </c>
      <c r="FV72" s="16">
        <v>733660.58000000007</v>
      </c>
      <c r="FW72" s="64">
        <v>89.823258664638487</v>
      </c>
      <c r="FX72" s="65">
        <v>6589978.404938871</v>
      </c>
      <c r="FY72" s="96" t="s">
        <v>166</v>
      </c>
      <c r="FZ72" s="23">
        <v>2015</v>
      </c>
      <c r="GA72" s="39">
        <v>1899107.1100000003</v>
      </c>
      <c r="GB72" s="97" t="s">
        <v>202</v>
      </c>
      <c r="GC72" s="23">
        <v>2015</v>
      </c>
      <c r="GD72" s="39">
        <v>685600</v>
      </c>
      <c r="GE72" s="95" t="s">
        <v>167</v>
      </c>
      <c r="GF72" s="33">
        <v>2015</v>
      </c>
      <c r="GG72" s="98">
        <v>2632767.6900000004</v>
      </c>
      <c r="GH72" s="22" t="s">
        <v>171</v>
      </c>
      <c r="GI72" s="23">
        <v>2015</v>
      </c>
      <c r="GJ72" s="39">
        <v>2604660.08</v>
      </c>
    </row>
    <row r="73" spans="1:192" s="21" customFormat="1" ht="9.75" customHeight="1" thickTop="1">
      <c r="A73" s="78" t="s">
        <v>60</v>
      </c>
      <c r="B73" s="26">
        <v>2016</v>
      </c>
      <c r="C73" s="27">
        <v>404278.61</v>
      </c>
      <c r="D73" s="34">
        <v>83.3</v>
      </c>
      <c r="E73" s="36">
        <v>3369496.46</v>
      </c>
      <c r="F73" s="78" t="s">
        <v>117</v>
      </c>
      <c r="G73" s="26">
        <v>2016</v>
      </c>
      <c r="H73" s="27">
        <v>121390.2</v>
      </c>
      <c r="I73" s="34">
        <v>65.5</v>
      </c>
      <c r="J73" s="36">
        <v>794814.84</v>
      </c>
      <c r="K73" s="78" t="s">
        <v>63</v>
      </c>
      <c r="L73" s="26">
        <v>2016</v>
      </c>
      <c r="M73" s="27">
        <v>149049.51999999999</v>
      </c>
      <c r="N73" s="34">
        <v>74.099999999999994</v>
      </c>
      <c r="O73" s="36">
        <v>1103990.57</v>
      </c>
      <c r="P73" s="78" t="s">
        <v>64</v>
      </c>
      <c r="Q73" s="26">
        <v>2016</v>
      </c>
      <c r="R73" s="27">
        <v>49762.65</v>
      </c>
      <c r="S73" s="34">
        <v>57</v>
      </c>
      <c r="T73" s="36">
        <v>283660.59000000003</v>
      </c>
      <c r="U73" s="78" t="s">
        <v>2</v>
      </c>
      <c r="V73" s="26">
        <v>2016</v>
      </c>
      <c r="W73" s="27">
        <v>9867.1299999999992</v>
      </c>
      <c r="X73" s="34">
        <v>50.5</v>
      </c>
      <c r="Y73" s="36">
        <v>49793.919999999998</v>
      </c>
      <c r="Z73" s="78" t="s">
        <v>189</v>
      </c>
      <c r="AA73" s="26">
        <v>2016</v>
      </c>
      <c r="AB73" s="27">
        <v>822795.85</v>
      </c>
      <c r="AC73" s="34">
        <v>75.085814940520081</v>
      </c>
      <c r="AD73" s="36">
        <v>6178029.692692792</v>
      </c>
      <c r="AE73" s="78" t="s">
        <v>12</v>
      </c>
      <c r="AF73" s="26">
        <v>2016</v>
      </c>
      <c r="AG73" s="27">
        <v>86406.14</v>
      </c>
      <c r="AH73" s="34">
        <v>803.7</v>
      </c>
      <c r="AI73" s="36">
        <v>6944883.7400000002</v>
      </c>
      <c r="AJ73" s="78" t="s">
        <v>5</v>
      </c>
      <c r="AK73" s="26">
        <v>2016</v>
      </c>
      <c r="AL73" s="27">
        <v>121452.8</v>
      </c>
      <c r="AM73" s="34">
        <v>36.799999999999997</v>
      </c>
      <c r="AN73" s="36">
        <v>447534.74</v>
      </c>
      <c r="AO73" s="78" t="s">
        <v>111</v>
      </c>
      <c r="AP73" s="26">
        <v>2016</v>
      </c>
      <c r="AQ73" s="27">
        <v>64698.55</v>
      </c>
      <c r="AR73" s="34">
        <v>97.3</v>
      </c>
      <c r="AS73" s="36">
        <v>629757.51</v>
      </c>
      <c r="AT73" s="78" t="s">
        <v>191</v>
      </c>
      <c r="AU73" s="26">
        <v>2016</v>
      </c>
      <c r="AV73" s="27">
        <v>524682.51</v>
      </c>
      <c r="AW73" s="34">
        <v>465</v>
      </c>
      <c r="AX73" s="36">
        <v>24396700.469999999</v>
      </c>
      <c r="AY73" s="537"/>
      <c r="AZ73" s="538"/>
      <c r="BA73" s="538"/>
      <c r="BB73" s="538"/>
      <c r="BC73" s="539"/>
      <c r="BD73" s="78" t="s">
        <v>112</v>
      </c>
      <c r="BE73" s="31">
        <v>2016</v>
      </c>
      <c r="BF73" s="27">
        <v>107865.47</v>
      </c>
      <c r="BG73" s="34">
        <v>468</v>
      </c>
      <c r="BH73" s="36">
        <v>5047616.7699999996</v>
      </c>
      <c r="BI73" s="78" t="s">
        <v>164</v>
      </c>
      <c r="BJ73" s="26">
        <v>2016</v>
      </c>
      <c r="BK73" s="27">
        <v>887494.4</v>
      </c>
      <c r="BL73" s="34">
        <v>76.7</v>
      </c>
      <c r="BM73" s="36">
        <v>6807787.1500000004</v>
      </c>
      <c r="BN73" s="80" t="s">
        <v>1</v>
      </c>
      <c r="BO73" s="26">
        <v>2016</v>
      </c>
      <c r="BP73" s="27">
        <v>81253.91</v>
      </c>
      <c r="BQ73" s="34">
        <v>66.2</v>
      </c>
      <c r="BR73" s="36">
        <v>538253.19999999995</v>
      </c>
      <c r="BS73" s="78" t="s">
        <v>61</v>
      </c>
      <c r="BT73" s="26">
        <v>2016</v>
      </c>
      <c r="BU73" s="27">
        <v>6245.04</v>
      </c>
      <c r="BV73" s="34">
        <v>55.6</v>
      </c>
      <c r="BW73" s="36">
        <v>34732.980000000003</v>
      </c>
      <c r="BX73" s="78" t="s">
        <v>162</v>
      </c>
      <c r="BY73" s="26">
        <v>2016</v>
      </c>
      <c r="BZ73" s="27">
        <v>410523.65</v>
      </c>
      <c r="CA73" s="34">
        <v>82.9</v>
      </c>
      <c r="CB73" s="36">
        <v>3404229.44</v>
      </c>
      <c r="CC73" s="78" t="s">
        <v>163</v>
      </c>
      <c r="CD73" s="26">
        <v>2016</v>
      </c>
      <c r="CE73" s="27">
        <v>198812.17</v>
      </c>
      <c r="CF73" s="34">
        <v>69.8</v>
      </c>
      <c r="CG73" s="36">
        <v>1387651.16</v>
      </c>
      <c r="CH73" s="540"/>
      <c r="CI73" s="541"/>
      <c r="CJ73" s="541"/>
      <c r="CK73" s="541"/>
      <c r="CL73" s="542"/>
      <c r="CM73" s="78" t="s">
        <v>113</v>
      </c>
      <c r="CN73" s="26">
        <v>2016</v>
      </c>
      <c r="CO73" s="278" t="s">
        <v>160</v>
      </c>
      <c r="CP73" s="278" t="s">
        <v>160</v>
      </c>
      <c r="CQ73" s="278" t="s">
        <v>160</v>
      </c>
      <c r="CR73" s="540"/>
      <c r="CS73" s="541"/>
      <c r="CT73" s="541"/>
      <c r="CU73" s="541"/>
      <c r="CV73" s="542"/>
      <c r="CW73" s="78" t="s">
        <v>114</v>
      </c>
      <c r="CX73" s="26">
        <v>2016</v>
      </c>
      <c r="CY73" s="27">
        <v>531913.85</v>
      </c>
      <c r="CZ73" s="35">
        <v>78.942187766672959</v>
      </c>
      <c r="DA73" s="36">
        <v>4199044.302239391</v>
      </c>
      <c r="DB73" s="83" t="s">
        <v>196</v>
      </c>
      <c r="DC73" s="26">
        <v>2016</v>
      </c>
      <c r="DD73" s="27">
        <v>290882</v>
      </c>
      <c r="DE73" s="35">
        <v>68.0339583495103</v>
      </c>
      <c r="DF73" s="36">
        <v>1978985.3872622256</v>
      </c>
      <c r="DG73" s="83" t="s">
        <v>4</v>
      </c>
      <c r="DH73" s="26">
        <v>2016</v>
      </c>
      <c r="DI73" s="27">
        <v>5295.42</v>
      </c>
      <c r="DJ73" s="35">
        <v>42.4</v>
      </c>
      <c r="DK73" s="36">
        <v>22478.91</v>
      </c>
      <c r="DL73" s="83" t="s">
        <v>3</v>
      </c>
      <c r="DM73" s="26">
        <v>2016</v>
      </c>
      <c r="DN73" s="27">
        <v>2870.08</v>
      </c>
      <c r="DO73" s="35">
        <v>35.200000000000003</v>
      </c>
      <c r="DP73" s="36">
        <v>10102.540000000001</v>
      </c>
      <c r="DQ73" s="83" t="s">
        <v>197</v>
      </c>
      <c r="DR73" s="26">
        <v>2016</v>
      </c>
      <c r="DS73" s="74" t="s">
        <v>160</v>
      </c>
      <c r="DT73" s="74" t="s">
        <v>160</v>
      </c>
      <c r="DU73" s="313" t="s">
        <v>160</v>
      </c>
      <c r="DV73" s="78" t="s">
        <v>199</v>
      </c>
      <c r="DW73" s="26">
        <v>2016</v>
      </c>
      <c r="DX73" s="27">
        <v>122255.73</v>
      </c>
      <c r="DY73" s="35">
        <v>36.700000000000003</v>
      </c>
      <c r="DZ73" s="36">
        <v>448493.17</v>
      </c>
      <c r="EA73" s="540"/>
      <c r="EB73" s="541"/>
      <c r="EC73" s="541"/>
      <c r="ED73" s="541"/>
      <c r="EE73" s="541"/>
      <c r="EF73" s="543" t="s">
        <v>195</v>
      </c>
      <c r="EG73" s="544"/>
      <c r="EH73" s="544"/>
      <c r="EI73" s="544"/>
      <c r="EJ73" s="545"/>
      <c r="EK73" s="78" t="s">
        <v>118</v>
      </c>
      <c r="EL73" s="26">
        <v>2016</v>
      </c>
      <c r="EM73" s="27">
        <v>8927.76</v>
      </c>
      <c r="EN73" s="34">
        <v>80.400000000000006</v>
      </c>
      <c r="EO73" s="36">
        <v>71792.5</v>
      </c>
      <c r="EP73" s="25" t="s">
        <v>119</v>
      </c>
      <c r="EQ73" s="26">
        <v>2016</v>
      </c>
      <c r="ER73" s="27">
        <v>2214.94</v>
      </c>
      <c r="ES73" s="34">
        <v>335.4</v>
      </c>
      <c r="ET73" s="36">
        <v>74297.23</v>
      </c>
      <c r="EU73" s="78" t="s">
        <v>115</v>
      </c>
      <c r="EV73" s="55">
        <v>2016</v>
      </c>
      <c r="EW73" s="27">
        <v>59932.39</v>
      </c>
      <c r="EX73" s="34">
        <v>94.8</v>
      </c>
      <c r="EY73" s="36">
        <v>568328.71</v>
      </c>
      <c r="EZ73" s="78" t="s">
        <v>120</v>
      </c>
      <c r="FA73" s="58">
        <v>2016</v>
      </c>
      <c r="FB73" s="27">
        <v>77635.39</v>
      </c>
      <c r="FC73" s="34">
        <v>84.7</v>
      </c>
      <c r="FD73" s="36">
        <v>657571.7533000001</v>
      </c>
      <c r="FE73" s="78" t="s">
        <v>158</v>
      </c>
      <c r="FF73" s="26">
        <v>2016</v>
      </c>
      <c r="FG73" s="27">
        <v>594011.35</v>
      </c>
      <c r="FH73" s="34">
        <v>86.3</v>
      </c>
      <c r="FI73" s="36">
        <v>5127161.82</v>
      </c>
      <c r="FJ73" s="546" t="s">
        <v>200</v>
      </c>
      <c r="FK73" s="546"/>
      <c r="FL73" s="546"/>
      <c r="FM73" s="546"/>
      <c r="FN73" s="547"/>
      <c r="FO73" s="550" t="s">
        <v>200</v>
      </c>
      <c r="FP73" s="546"/>
      <c r="FQ73" s="546"/>
      <c r="FR73" s="546"/>
      <c r="FS73" s="547"/>
      <c r="FT73" s="272" t="s">
        <v>201</v>
      </c>
      <c r="FU73" s="273">
        <v>2016</v>
      </c>
      <c r="FV73" s="29">
        <v>740506.89</v>
      </c>
      <c r="FW73" s="285">
        <v>86.762930501564952</v>
      </c>
      <c r="FX73" s="36">
        <v>6424854.7833000002</v>
      </c>
      <c r="FY73" s="96" t="s">
        <v>166</v>
      </c>
      <c r="FZ73" s="33">
        <v>2016</v>
      </c>
      <c r="GA73" s="39">
        <v>1887766.55</v>
      </c>
      <c r="GB73" s="97" t="s">
        <v>202</v>
      </c>
      <c r="GC73" s="33">
        <v>2016</v>
      </c>
      <c r="GD73" s="39">
        <v>690945</v>
      </c>
      <c r="GE73" s="97" t="s">
        <v>167</v>
      </c>
      <c r="GF73" s="33">
        <v>2016</v>
      </c>
      <c r="GG73" s="98">
        <v>2628273.44</v>
      </c>
      <c r="GH73" s="276" t="s">
        <v>171</v>
      </c>
      <c r="GI73" s="33">
        <v>2016</v>
      </c>
      <c r="GJ73" s="39">
        <v>2598163.73</v>
      </c>
    </row>
    <row r="74" spans="1:192" s="21" customFormat="1" ht="9">
      <c r="A74" s="78" t="s">
        <v>60</v>
      </c>
      <c r="B74" s="26">
        <v>2017</v>
      </c>
      <c r="C74" s="27">
        <v>412328.79</v>
      </c>
      <c r="D74" s="57">
        <v>82.4</v>
      </c>
      <c r="E74" s="36">
        <v>3397582.66</v>
      </c>
      <c r="F74" s="78" t="s">
        <v>117</v>
      </c>
      <c r="G74" s="26">
        <v>2017</v>
      </c>
      <c r="H74" s="27">
        <v>118938.25</v>
      </c>
      <c r="I74" s="34">
        <v>62.3</v>
      </c>
      <c r="J74" s="36">
        <v>740512.38</v>
      </c>
      <c r="K74" s="78" t="s">
        <v>63</v>
      </c>
      <c r="L74" s="26">
        <v>2017</v>
      </c>
      <c r="M74" s="27">
        <v>143798.45000000001</v>
      </c>
      <c r="N74" s="34">
        <v>74.400000000000006</v>
      </c>
      <c r="O74" s="36">
        <v>1069761.24</v>
      </c>
      <c r="P74" s="78" t="s">
        <v>64</v>
      </c>
      <c r="Q74" s="26">
        <v>2017</v>
      </c>
      <c r="R74" s="27">
        <v>45925.7</v>
      </c>
      <c r="S74" s="34">
        <v>54</v>
      </c>
      <c r="T74" s="36">
        <v>248155.03</v>
      </c>
      <c r="U74" s="78" t="s">
        <v>2</v>
      </c>
      <c r="V74" s="26">
        <v>2017</v>
      </c>
      <c r="W74" s="27">
        <v>9969.19</v>
      </c>
      <c r="X74" s="34">
        <v>53.6</v>
      </c>
      <c r="Y74" s="36">
        <v>53410.28</v>
      </c>
      <c r="Z74" s="78" t="s">
        <v>189</v>
      </c>
      <c r="AA74" s="26">
        <v>2017</v>
      </c>
      <c r="AB74" s="27">
        <v>815080.8</v>
      </c>
      <c r="AC74" s="34">
        <v>74.020937433442199</v>
      </c>
      <c r="AD74" s="36">
        <v>6033304.4900000012</v>
      </c>
      <c r="AE74" s="78" t="s">
        <v>12</v>
      </c>
      <c r="AF74" s="26">
        <v>2017</v>
      </c>
      <c r="AG74" s="27">
        <v>102591.9</v>
      </c>
      <c r="AH74" s="34">
        <v>826.2</v>
      </c>
      <c r="AI74" s="36">
        <v>8475774.1500000004</v>
      </c>
      <c r="AJ74" s="78" t="s">
        <v>5</v>
      </c>
      <c r="AK74" s="26">
        <v>2017</v>
      </c>
      <c r="AL74" s="27">
        <v>121622.9</v>
      </c>
      <c r="AM74" s="34">
        <v>31.9</v>
      </c>
      <c r="AN74" s="36">
        <v>388566.8</v>
      </c>
      <c r="AO74" s="78" t="s">
        <v>111</v>
      </c>
      <c r="AP74" s="26">
        <v>2017</v>
      </c>
      <c r="AQ74" s="27">
        <v>74511.649999999994</v>
      </c>
      <c r="AR74" s="34">
        <v>103.5</v>
      </c>
      <c r="AS74" s="36">
        <v>771534.11</v>
      </c>
      <c r="AT74" s="78" t="s">
        <v>191</v>
      </c>
      <c r="AU74" s="26">
        <v>2017</v>
      </c>
      <c r="AV74" s="27">
        <v>494187.37</v>
      </c>
      <c r="AW74" s="34">
        <v>502.4</v>
      </c>
      <c r="AX74" s="36">
        <v>24825881.18</v>
      </c>
      <c r="AY74" s="537"/>
      <c r="AZ74" s="538"/>
      <c r="BA74" s="538"/>
      <c r="BB74" s="538"/>
      <c r="BC74" s="539"/>
      <c r="BD74" s="78" t="s">
        <v>112</v>
      </c>
      <c r="BE74" s="31">
        <v>2017</v>
      </c>
      <c r="BF74" s="27">
        <v>112291.01</v>
      </c>
      <c r="BG74" s="34">
        <v>485.3</v>
      </c>
      <c r="BH74" s="36">
        <v>5449196.6200000001</v>
      </c>
      <c r="BI74" s="78" t="s">
        <v>164</v>
      </c>
      <c r="BJ74" s="26">
        <v>2017</v>
      </c>
      <c r="BK74" s="27">
        <v>889592.46</v>
      </c>
      <c r="BL74" s="34">
        <v>76.5</v>
      </c>
      <c r="BM74" s="36">
        <v>6804838.6200000001</v>
      </c>
      <c r="BN74" s="80" t="s">
        <v>1</v>
      </c>
      <c r="BO74" s="26">
        <v>2017</v>
      </c>
      <c r="BP74" s="27">
        <v>78067.570000000007</v>
      </c>
      <c r="BQ74" s="34">
        <v>63</v>
      </c>
      <c r="BR74" s="36">
        <v>491666.12</v>
      </c>
      <c r="BS74" s="78" t="s">
        <v>61</v>
      </c>
      <c r="BT74" s="26">
        <v>2017</v>
      </c>
      <c r="BU74" s="27">
        <v>5379.57</v>
      </c>
      <c r="BV74" s="34">
        <v>55.9</v>
      </c>
      <c r="BW74" s="36">
        <v>30054.98</v>
      </c>
      <c r="BX74" s="78" t="s">
        <v>162</v>
      </c>
      <c r="BY74" s="26">
        <v>2017</v>
      </c>
      <c r="BZ74" s="27">
        <v>417708.36</v>
      </c>
      <c r="CA74" s="34">
        <v>82.1</v>
      </c>
      <c r="CB74" s="36">
        <v>3427637.65</v>
      </c>
      <c r="CC74" s="78" t="s">
        <v>163</v>
      </c>
      <c r="CD74" s="26">
        <v>2017</v>
      </c>
      <c r="CE74" s="27">
        <v>189724.15</v>
      </c>
      <c r="CF74" s="34">
        <v>69.5</v>
      </c>
      <c r="CG74" s="36">
        <v>1317916.27</v>
      </c>
      <c r="CH74" s="540"/>
      <c r="CI74" s="541"/>
      <c r="CJ74" s="541"/>
      <c r="CK74" s="541"/>
      <c r="CL74" s="542"/>
      <c r="CM74" s="78" t="s">
        <v>113</v>
      </c>
      <c r="CN74" s="26">
        <v>2017</v>
      </c>
      <c r="CO74" s="278" t="s">
        <v>160</v>
      </c>
      <c r="CP74" s="278" t="s">
        <v>160</v>
      </c>
      <c r="CQ74" s="278" t="s">
        <v>160</v>
      </c>
      <c r="CR74" s="540"/>
      <c r="CS74" s="541"/>
      <c r="CT74" s="541"/>
      <c r="CU74" s="541"/>
      <c r="CV74" s="542"/>
      <c r="CW74" s="78" t="s">
        <v>114</v>
      </c>
      <c r="CX74" s="26">
        <v>2017</v>
      </c>
      <c r="CY74" s="27">
        <v>536646.61</v>
      </c>
      <c r="CZ74" s="35">
        <v>77.7</v>
      </c>
      <c r="DA74" s="36">
        <v>4168150.03</v>
      </c>
      <c r="DB74" s="83" t="s">
        <v>196</v>
      </c>
      <c r="DC74" s="26">
        <v>2017</v>
      </c>
      <c r="DD74" s="27">
        <v>278434</v>
      </c>
      <c r="DE74" s="35">
        <v>67</v>
      </c>
      <c r="DF74" s="36">
        <v>1865154</v>
      </c>
      <c r="DG74" s="83" t="s">
        <v>4</v>
      </c>
      <c r="DH74" s="26">
        <v>2017</v>
      </c>
      <c r="DI74" s="27">
        <v>5540.3</v>
      </c>
      <c r="DJ74" s="35">
        <v>52.7</v>
      </c>
      <c r="DK74" s="36">
        <v>29210.720000000001</v>
      </c>
      <c r="DL74" s="83" t="s">
        <v>3</v>
      </c>
      <c r="DM74" s="26">
        <v>2017</v>
      </c>
      <c r="DN74" s="27">
        <v>2092.8000000000002</v>
      </c>
      <c r="DO74" s="35">
        <v>35.9</v>
      </c>
      <c r="DP74" s="36">
        <v>7514.95</v>
      </c>
      <c r="DQ74" s="83" t="s">
        <v>197</v>
      </c>
      <c r="DR74" s="26">
        <v>2017</v>
      </c>
      <c r="DS74" s="74" t="s">
        <v>160</v>
      </c>
      <c r="DT74" s="74" t="s">
        <v>160</v>
      </c>
      <c r="DU74" s="313" t="s">
        <v>160</v>
      </c>
      <c r="DV74" s="78" t="s">
        <v>199</v>
      </c>
      <c r="DW74" s="26">
        <v>2017</v>
      </c>
      <c r="DX74" s="27">
        <v>122704.15</v>
      </c>
      <c r="DY74" s="35">
        <v>31.7</v>
      </c>
      <c r="DZ74" s="36">
        <v>389389.71</v>
      </c>
      <c r="EA74" s="540"/>
      <c r="EB74" s="541"/>
      <c r="EC74" s="541"/>
      <c r="ED74" s="541"/>
      <c r="EE74" s="541"/>
      <c r="EF74" s="543"/>
      <c r="EG74" s="544"/>
      <c r="EH74" s="544"/>
      <c r="EI74" s="544"/>
      <c r="EJ74" s="545"/>
      <c r="EK74" s="78" t="s">
        <v>118</v>
      </c>
      <c r="EL74" s="26">
        <v>2017</v>
      </c>
      <c r="EM74" s="27">
        <v>9209.44</v>
      </c>
      <c r="EN74" s="34">
        <v>92.5</v>
      </c>
      <c r="EO74" s="36">
        <v>85227.32</v>
      </c>
      <c r="EP74" s="25" t="s">
        <v>119</v>
      </c>
      <c r="EQ74" s="26">
        <v>2017</v>
      </c>
      <c r="ER74" s="27">
        <v>1309.03</v>
      </c>
      <c r="ES74" s="34">
        <v>325.3</v>
      </c>
      <c r="ET74" s="36">
        <v>42578.37</v>
      </c>
      <c r="EU74" s="78" t="s">
        <v>115</v>
      </c>
      <c r="EV74" s="55">
        <v>2017</v>
      </c>
      <c r="EW74" s="27">
        <v>61470.75</v>
      </c>
      <c r="EX74" s="34">
        <v>89.9</v>
      </c>
      <c r="EY74" s="36">
        <v>552664.84</v>
      </c>
      <c r="EZ74" s="78" t="s">
        <v>120</v>
      </c>
      <c r="FA74" s="26">
        <v>2017</v>
      </c>
      <c r="FB74" s="27">
        <v>53652.77</v>
      </c>
      <c r="FC74" s="34">
        <v>75.099999999999994</v>
      </c>
      <c r="FD74" s="36">
        <v>402967.09</v>
      </c>
      <c r="FE74" s="78" t="s">
        <v>158</v>
      </c>
      <c r="FF74" s="26">
        <v>2017</v>
      </c>
      <c r="FG74" s="27">
        <v>596958.39</v>
      </c>
      <c r="FH74" s="34">
        <v>75.900000000000006</v>
      </c>
      <c r="FI74" s="36">
        <v>4532417.33</v>
      </c>
      <c r="FJ74" s="548"/>
      <c r="FK74" s="548"/>
      <c r="FL74" s="548"/>
      <c r="FM74" s="548"/>
      <c r="FN74" s="549"/>
      <c r="FO74" s="551"/>
      <c r="FP74" s="548"/>
      <c r="FQ74" s="548"/>
      <c r="FR74" s="548"/>
      <c r="FS74" s="549"/>
      <c r="FT74" s="272" t="s">
        <v>201</v>
      </c>
      <c r="FU74" s="273">
        <v>2017</v>
      </c>
      <c r="FV74" s="29">
        <v>721291.35</v>
      </c>
      <c r="FW74" s="285">
        <v>77.268035725092219</v>
      </c>
      <c r="FX74" s="36">
        <v>5573276.5800000001</v>
      </c>
      <c r="FY74" s="96" t="s">
        <v>166</v>
      </c>
      <c r="FZ74" s="33">
        <v>2017</v>
      </c>
      <c r="GA74" s="39">
        <v>1887766.55</v>
      </c>
      <c r="GB74" s="97" t="s">
        <v>202</v>
      </c>
      <c r="GC74" s="33">
        <v>2017</v>
      </c>
      <c r="GD74" s="39">
        <v>688548.97</v>
      </c>
      <c r="GE74" s="97" t="s">
        <v>167</v>
      </c>
      <c r="GF74" s="33">
        <v>2017</v>
      </c>
      <c r="GG74" s="98">
        <v>2609057.9</v>
      </c>
      <c r="GH74" s="276" t="s">
        <v>171</v>
      </c>
      <c r="GI74" s="33">
        <v>2017</v>
      </c>
      <c r="GJ74" s="39">
        <v>2598163.73</v>
      </c>
    </row>
    <row r="75" spans="1:192" s="72" customFormat="1" ht="9">
      <c r="A75" s="84" t="s">
        <v>60</v>
      </c>
      <c r="B75" s="55">
        <v>2018</v>
      </c>
      <c r="C75" s="69">
        <v>345497.53</v>
      </c>
      <c r="D75" s="282">
        <v>70.5</v>
      </c>
      <c r="E75" s="70">
        <v>2437202.79</v>
      </c>
      <c r="F75" s="84" t="s">
        <v>117</v>
      </c>
      <c r="G75" s="55">
        <v>2018</v>
      </c>
      <c r="H75" s="69">
        <v>107889.32</v>
      </c>
      <c r="I75" s="73">
        <v>50</v>
      </c>
      <c r="J75" s="70">
        <v>539768.11</v>
      </c>
      <c r="K75" s="84" t="s">
        <v>63</v>
      </c>
      <c r="L75" s="55">
        <v>2018</v>
      </c>
      <c r="M75" s="69">
        <v>135102.89000000001</v>
      </c>
      <c r="N75" s="73">
        <v>59.7</v>
      </c>
      <c r="O75" s="70">
        <v>805974.92</v>
      </c>
      <c r="P75" s="84" t="s">
        <v>64</v>
      </c>
      <c r="Q75" s="55">
        <v>2018</v>
      </c>
      <c r="R75" s="69">
        <v>85269.39</v>
      </c>
      <c r="S75" s="73">
        <v>50.5</v>
      </c>
      <c r="T75" s="70">
        <v>430487.52</v>
      </c>
      <c r="U75" s="84" t="s">
        <v>2</v>
      </c>
      <c r="V75" s="55">
        <v>2018</v>
      </c>
      <c r="W75" s="69">
        <v>15803.24</v>
      </c>
      <c r="X75" s="73">
        <v>45.3</v>
      </c>
      <c r="Y75" s="70">
        <v>71629.36</v>
      </c>
      <c r="Z75" s="84" t="s">
        <v>189</v>
      </c>
      <c r="AA75" s="55">
        <v>2018</v>
      </c>
      <c r="AB75" s="69">
        <v>780614.14</v>
      </c>
      <c r="AC75" s="73">
        <v>61.1</v>
      </c>
      <c r="AD75" s="70">
        <v>4769191.05</v>
      </c>
      <c r="AE75" s="84" t="s">
        <v>12</v>
      </c>
      <c r="AF75" s="26">
        <v>2018</v>
      </c>
      <c r="AG75" s="69">
        <v>103442.04</v>
      </c>
      <c r="AH75" s="73">
        <v>696.3</v>
      </c>
      <c r="AI75" s="70">
        <v>7202676.5300000003</v>
      </c>
      <c r="AJ75" s="84" t="s">
        <v>5</v>
      </c>
      <c r="AK75" s="55">
        <v>2018</v>
      </c>
      <c r="AL75" s="69">
        <v>104333.92</v>
      </c>
      <c r="AM75" s="73">
        <v>29.4</v>
      </c>
      <c r="AN75" s="70">
        <v>306771.99</v>
      </c>
      <c r="AO75" s="84" t="s">
        <v>111</v>
      </c>
      <c r="AP75" s="55">
        <v>2018</v>
      </c>
      <c r="AQ75" s="69">
        <v>80698.740000000005</v>
      </c>
      <c r="AR75" s="73">
        <v>66.5</v>
      </c>
      <c r="AS75" s="70">
        <v>536872.36</v>
      </c>
      <c r="AT75" s="84" t="s">
        <v>191</v>
      </c>
      <c r="AU75" s="55">
        <v>2018</v>
      </c>
      <c r="AV75" s="69">
        <v>532441.03</v>
      </c>
      <c r="AW75" s="73">
        <v>364.1</v>
      </c>
      <c r="AX75" s="70">
        <v>19387053.309999999</v>
      </c>
      <c r="AY75" s="537"/>
      <c r="AZ75" s="538"/>
      <c r="BA75" s="538"/>
      <c r="BB75" s="538"/>
      <c r="BC75" s="539"/>
      <c r="BD75" s="84" t="s">
        <v>112</v>
      </c>
      <c r="BE75" s="283">
        <v>2018</v>
      </c>
      <c r="BF75" s="69">
        <v>113903.06</v>
      </c>
      <c r="BG75" s="73">
        <v>365.4</v>
      </c>
      <c r="BH75" s="70">
        <v>4161641.16</v>
      </c>
      <c r="BI75" s="84" t="s">
        <v>164</v>
      </c>
      <c r="BJ75" s="55">
        <v>2018</v>
      </c>
      <c r="BK75" s="69">
        <v>861312.88</v>
      </c>
      <c r="BL75" s="73">
        <v>61.6</v>
      </c>
      <c r="BM75" s="70">
        <v>5306063.41</v>
      </c>
      <c r="BN75" s="84" t="s">
        <v>1</v>
      </c>
      <c r="BO75" s="55">
        <v>2018</v>
      </c>
      <c r="BP75" s="69">
        <v>66755.12</v>
      </c>
      <c r="BQ75" s="73">
        <v>53.6</v>
      </c>
      <c r="BR75" s="70">
        <v>358021.6</v>
      </c>
      <c r="BS75" s="84" t="s">
        <v>61</v>
      </c>
      <c r="BT75" s="55">
        <v>2018</v>
      </c>
      <c r="BU75" s="69">
        <v>22984.31</v>
      </c>
      <c r="BV75" s="73">
        <v>53.1</v>
      </c>
      <c r="BW75" s="70">
        <v>122083.68</v>
      </c>
      <c r="BX75" s="84" t="s">
        <v>162</v>
      </c>
      <c r="BY75" s="55">
        <v>2018</v>
      </c>
      <c r="BZ75" s="69">
        <v>368481.84</v>
      </c>
      <c r="CA75" s="73">
        <v>69.5</v>
      </c>
      <c r="CB75" s="70">
        <v>2559286.4700000002</v>
      </c>
      <c r="CC75" s="84" t="s">
        <v>163</v>
      </c>
      <c r="CD75" s="55">
        <v>2018</v>
      </c>
      <c r="CE75" s="69">
        <v>220372.27</v>
      </c>
      <c r="CF75" s="73">
        <v>56.1</v>
      </c>
      <c r="CG75" s="70">
        <v>1236462.44</v>
      </c>
      <c r="CH75" s="540"/>
      <c r="CI75" s="541"/>
      <c r="CJ75" s="541"/>
      <c r="CK75" s="541"/>
      <c r="CL75" s="542"/>
      <c r="CM75" s="84" t="s">
        <v>113</v>
      </c>
      <c r="CN75" s="55">
        <v>2018</v>
      </c>
      <c r="CO75" s="69">
        <v>1312.35</v>
      </c>
      <c r="CP75" s="71">
        <v>30.7</v>
      </c>
      <c r="CQ75" s="70">
        <v>4023.07</v>
      </c>
      <c r="CR75" s="540"/>
      <c r="CS75" s="541"/>
      <c r="CT75" s="541"/>
      <c r="CU75" s="541"/>
      <c r="CV75" s="542"/>
      <c r="CW75" s="84" t="s">
        <v>114</v>
      </c>
      <c r="CX75" s="26">
        <v>2018</v>
      </c>
      <c r="CY75" s="69">
        <v>476371.16000000003</v>
      </c>
      <c r="CZ75" s="71">
        <v>65.055461795798053</v>
      </c>
      <c r="DA75" s="70">
        <v>3099054.58</v>
      </c>
      <c r="DB75" s="83" t="s">
        <v>196</v>
      </c>
      <c r="DC75" s="26">
        <v>2018</v>
      </c>
      <c r="DD75" s="69">
        <v>304242.98</v>
      </c>
      <c r="DE75" s="71">
        <v>54.89482353873867</v>
      </c>
      <c r="DF75" s="70">
        <v>1670136.4699999997</v>
      </c>
      <c r="DG75" s="83" t="s">
        <v>4</v>
      </c>
      <c r="DH75" s="55">
        <v>2018</v>
      </c>
      <c r="DI75" s="69">
        <v>6006.34</v>
      </c>
      <c r="DJ75" s="71">
        <v>39</v>
      </c>
      <c r="DK75" s="70">
        <v>23410.959999999999</v>
      </c>
      <c r="DL75" s="83" t="s">
        <v>3</v>
      </c>
      <c r="DM75" s="55">
        <v>2018</v>
      </c>
      <c r="DN75" s="69">
        <v>1680.94</v>
      </c>
      <c r="DO75" s="71">
        <v>34.799999999999997</v>
      </c>
      <c r="DP75" s="70">
        <v>5848.06</v>
      </c>
      <c r="DQ75" s="83" t="s">
        <v>197</v>
      </c>
      <c r="DR75" s="55">
        <v>2018</v>
      </c>
      <c r="DS75" s="69">
        <v>908.65</v>
      </c>
      <c r="DT75" s="71">
        <v>19.600000000000001</v>
      </c>
      <c r="DU75" s="313">
        <v>1779.7</v>
      </c>
      <c r="DV75" s="78" t="s">
        <v>199</v>
      </c>
      <c r="DW75" s="55">
        <v>2018</v>
      </c>
      <c r="DX75" s="69">
        <v>105242.58</v>
      </c>
      <c r="DY75" s="71">
        <v>29.3</v>
      </c>
      <c r="DZ75" s="70">
        <v>308551.69</v>
      </c>
      <c r="EA75" s="540"/>
      <c r="EB75" s="541"/>
      <c r="EC75" s="541"/>
      <c r="ED75" s="541"/>
      <c r="EE75" s="541"/>
      <c r="EF75" s="543"/>
      <c r="EG75" s="544"/>
      <c r="EH75" s="544"/>
      <c r="EI75" s="544"/>
      <c r="EJ75" s="545"/>
      <c r="EK75" s="78" t="s">
        <v>118</v>
      </c>
      <c r="EL75" s="26">
        <v>2018</v>
      </c>
      <c r="EM75" s="69">
        <v>11627.36</v>
      </c>
      <c r="EN75" s="73">
        <v>63.2</v>
      </c>
      <c r="EO75" s="70">
        <v>73442.69</v>
      </c>
      <c r="EP75" s="68" t="s">
        <v>119</v>
      </c>
      <c r="EQ75" s="55">
        <v>2018</v>
      </c>
      <c r="ER75" s="69">
        <v>923.02</v>
      </c>
      <c r="ES75" s="73">
        <v>248.6</v>
      </c>
      <c r="ET75" s="70">
        <v>22943.77</v>
      </c>
      <c r="EU75" s="84" t="s">
        <v>115</v>
      </c>
      <c r="EV75" s="55">
        <v>2018</v>
      </c>
      <c r="EW75" s="69">
        <v>61849.94</v>
      </c>
      <c r="EX75" s="73">
        <v>57</v>
      </c>
      <c r="EY75" s="70">
        <v>352705</v>
      </c>
      <c r="EZ75" s="84" t="s">
        <v>120</v>
      </c>
      <c r="FA75" s="58">
        <v>2018</v>
      </c>
      <c r="FB75" s="69">
        <v>59200.35</v>
      </c>
      <c r="FC75" s="73">
        <v>52.6</v>
      </c>
      <c r="FD75" s="70">
        <v>311211.09000000003</v>
      </c>
      <c r="FE75" s="84" t="s">
        <v>158</v>
      </c>
      <c r="FF75" s="26">
        <v>2018</v>
      </c>
      <c r="FG75" s="27">
        <v>598188.68999999994</v>
      </c>
      <c r="FH75" s="34">
        <v>53.5</v>
      </c>
      <c r="FI75" s="36">
        <v>3198623.77</v>
      </c>
      <c r="FJ75" s="548"/>
      <c r="FK75" s="548"/>
      <c r="FL75" s="548"/>
      <c r="FM75" s="548"/>
      <c r="FN75" s="549"/>
      <c r="FO75" s="551"/>
      <c r="FP75" s="548"/>
      <c r="FQ75" s="548"/>
      <c r="FR75" s="548"/>
      <c r="FS75" s="549"/>
      <c r="FT75" s="272" t="s">
        <v>201</v>
      </c>
      <c r="FU75" s="273">
        <v>2018</v>
      </c>
      <c r="FV75" s="274">
        <v>730866.34</v>
      </c>
      <c r="FW75" s="275">
        <v>53.853657427977872</v>
      </c>
      <c r="FX75" s="70">
        <v>3935982.55</v>
      </c>
      <c r="FY75" s="96" t="s">
        <v>166</v>
      </c>
      <c r="FZ75" s="33">
        <v>2018</v>
      </c>
      <c r="GA75" s="39">
        <v>1886697.74</v>
      </c>
      <c r="GB75" s="97" t="s">
        <v>202</v>
      </c>
      <c r="GC75" s="33">
        <v>2018</v>
      </c>
      <c r="GD75" s="39">
        <v>695623.46</v>
      </c>
      <c r="GE75" s="97" t="s">
        <v>167</v>
      </c>
      <c r="GF75" s="33">
        <v>2018</v>
      </c>
      <c r="GG75" s="98">
        <v>2582321.2000000002</v>
      </c>
      <c r="GH75" s="276" t="s">
        <v>171</v>
      </c>
      <c r="GI75" s="33">
        <v>2018</v>
      </c>
      <c r="GJ75" s="39">
        <v>2601336.0099999998</v>
      </c>
    </row>
    <row r="76" spans="1:192" s="72" customFormat="1" ht="9">
      <c r="A76" s="84" t="s">
        <v>60</v>
      </c>
      <c r="B76" s="55">
        <v>2019</v>
      </c>
      <c r="C76" s="69">
        <v>402444.02</v>
      </c>
      <c r="D76" s="282">
        <v>82.61088900258126</v>
      </c>
      <c r="E76" s="70">
        <v>3324625.8265972594</v>
      </c>
      <c r="F76" s="84" t="s">
        <v>117</v>
      </c>
      <c r="G76" s="55">
        <v>2019</v>
      </c>
      <c r="H76" s="69">
        <v>132964.26</v>
      </c>
      <c r="I76" s="73">
        <v>58.722289562015632</v>
      </c>
      <c r="J76" s="70">
        <v>780796.57771191339</v>
      </c>
      <c r="K76" s="84" t="s">
        <v>63</v>
      </c>
      <c r="L76" s="55">
        <v>2019</v>
      </c>
      <c r="M76" s="69">
        <v>158496.29</v>
      </c>
      <c r="N76" s="73">
        <v>72.299070500560575</v>
      </c>
      <c r="O76" s="70">
        <v>1145913.4444787293</v>
      </c>
      <c r="P76" s="84" t="s">
        <v>64</v>
      </c>
      <c r="Q76" s="55">
        <v>2019</v>
      </c>
      <c r="R76" s="69">
        <v>43440.06</v>
      </c>
      <c r="S76" s="73">
        <v>49.335189006157059</v>
      </c>
      <c r="T76" s="70">
        <v>214312.35705388029</v>
      </c>
      <c r="U76" s="84" t="s">
        <v>2</v>
      </c>
      <c r="V76" s="55">
        <v>2019</v>
      </c>
      <c r="W76" s="69">
        <v>10429.4</v>
      </c>
      <c r="X76" s="73">
        <v>45.428350834398771</v>
      </c>
      <c r="Y76" s="70">
        <v>47379.04421922785</v>
      </c>
      <c r="Z76" s="84" t="s">
        <v>189</v>
      </c>
      <c r="AA76" s="55">
        <v>2019</v>
      </c>
      <c r="AB76" s="69">
        <v>817973.67</v>
      </c>
      <c r="AC76" s="73">
        <v>72.629379198510676</v>
      </c>
      <c r="AD76" s="70">
        <v>5940891.9852827433</v>
      </c>
      <c r="AE76" s="84" t="s">
        <v>12</v>
      </c>
      <c r="AF76" s="26">
        <v>2019</v>
      </c>
      <c r="AG76" s="69">
        <v>103389.63</v>
      </c>
      <c r="AH76" s="73">
        <v>741.7</v>
      </c>
      <c r="AI76" s="70">
        <v>7668841.9199999999</v>
      </c>
      <c r="AJ76" s="84" t="s">
        <v>5</v>
      </c>
      <c r="AK76" s="55">
        <v>2019</v>
      </c>
      <c r="AL76" s="69">
        <v>72428.62</v>
      </c>
      <c r="AM76" s="73">
        <v>33.902416850928184</v>
      </c>
      <c r="AN76" s="70">
        <v>245550.52671774739</v>
      </c>
      <c r="AO76" s="84" t="s">
        <v>111</v>
      </c>
      <c r="AP76" s="55">
        <v>2019</v>
      </c>
      <c r="AQ76" s="69">
        <v>74448.19</v>
      </c>
      <c r="AR76" s="73">
        <v>68.400000000000006</v>
      </c>
      <c r="AS76" s="70">
        <v>509391.32</v>
      </c>
      <c r="AT76" s="84" t="s">
        <v>191</v>
      </c>
      <c r="AU76" s="55">
        <v>2019</v>
      </c>
      <c r="AV76" s="69">
        <v>506091.26</v>
      </c>
      <c r="AW76" s="73">
        <v>404</v>
      </c>
      <c r="AX76" s="70">
        <v>20447817.390000001</v>
      </c>
      <c r="AY76" s="537"/>
      <c r="AZ76" s="538"/>
      <c r="BA76" s="538"/>
      <c r="BB76" s="538"/>
      <c r="BC76" s="539"/>
      <c r="BD76" s="84" t="s">
        <v>112</v>
      </c>
      <c r="BE76" s="55">
        <v>2019</v>
      </c>
      <c r="BF76" s="69">
        <v>119688.93</v>
      </c>
      <c r="BG76" s="73">
        <v>390.18802216940645</v>
      </c>
      <c r="BH76" s="70">
        <v>4670118.6872272538</v>
      </c>
      <c r="BI76" s="84" t="s">
        <v>164</v>
      </c>
      <c r="BJ76" s="55">
        <v>2019</v>
      </c>
      <c r="BK76" s="69">
        <v>892421.85</v>
      </c>
      <c r="BL76" s="73">
        <v>72.3</v>
      </c>
      <c r="BM76" s="70">
        <v>6450283.3600000003</v>
      </c>
      <c r="BN76" s="84" t="s">
        <v>1</v>
      </c>
      <c r="BO76" s="55">
        <v>2019</v>
      </c>
      <c r="BP76" s="69">
        <v>65646.97</v>
      </c>
      <c r="BQ76" s="73">
        <v>62.034166273372605</v>
      </c>
      <c r="BR76" s="70">
        <v>407235.50523231033</v>
      </c>
      <c r="BS76" s="84" t="s">
        <v>61</v>
      </c>
      <c r="BT76" s="55">
        <v>2019</v>
      </c>
      <c r="BU76" s="69">
        <v>3878.86</v>
      </c>
      <c r="BV76" s="73">
        <v>47.154628166105923</v>
      </c>
      <c r="BW76" s="70">
        <v>18290.620100838161</v>
      </c>
      <c r="BX76" s="84" t="s">
        <v>162</v>
      </c>
      <c r="BY76" s="55">
        <v>2019</v>
      </c>
      <c r="BZ76" s="69">
        <v>406322.88</v>
      </c>
      <c r="CA76" s="73">
        <v>82.27241465452542</v>
      </c>
      <c r="CB76" s="70">
        <v>3342916.4466980975</v>
      </c>
      <c r="CC76" s="84" t="s">
        <v>163</v>
      </c>
      <c r="CD76" s="55">
        <v>2019</v>
      </c>
      <c r="CE76" s="69">
        <v>201936.35</v>
      </c>
      <c r="CF76" s="73">
        <v>67.359135763947876</v>
      </c>
      <c r="CG76" s="70">
        <v>1360225.8015326096</v>
      </c>
      <c r="CH76" s="540"/>
      <c r="CI76" s="541"/>
      <c r="CJ76" s="541"/>
      <c r="CK76" s="541"/>
      <c r="CL76" s="542"/>
      <c r="CM76" s="84" t="s">
        <v>113</v>
      </c>
      <c r="CN76" s="55">
        <v>2019</v>
      </c>
      <c r="CO76" s="69">
        <v>673.81</v>
      </c>
      <c r="CP76" s="73">
        <v>34.707260037480665</v>
      </c>
      <c r="CQ76" s="70">
        <v>2338.6098885854844</v>
      </c>
      <c r="CR76" s="540"/>
      <c r="CS76" s="541"/>
      <c r="CT76" s="541"/>
      <c r="CU76" s="541"/>
      <c r="CV76" s="542"/>
      <c r="CW76" s="84" t="s">
        <v>114</v>
      </c>
      <c r="CX76" s="26">
        <v>2019</v>
      </c>
      <c r="CY76" s="69">
        <v>539287.14</v>
      </c>
      <c r="CZ76" s="71">
        <v>76.465999623317757</v>
      </c>
      <c r="DA76" s="70">
        <v>4123713.0244100108</v>
      </c>
      <c r="DB76" s="83" t="s">
        <v>196</v>
      </c>
      <c r="DC76" s="26">
        <v>2019</v>
      </c>
      <c r="DD76" s="69">
        <v>278686.52999999997</v>
      </c>
      <c r="DE76" s="73">
        <v>65.205123118078234</v>
      </c>
      <c r="DF76" s="70">
        <v>1817178.95</v>
      </c>
      <c r="DG76" s="83" t="s">
        <v>4</v>
      </c>
      <c r="DH76" s="55">
        <v>2019</v>
      </c>
      <c r="DI76" s="69">
        <v>5013.66</v>
      </c>
      <c r="DJ76" s="71">
        <v>40.799999999999997</v>
      </c>
      <c r="DK76" s="70">
        <v>20479.310000000001</v>
      </c>
      <c r="DL76" s="83" t="s">
        <v>3</v>
      </c>
      <c r="DM76" s="55">
        <v>2019</v>
      </c>
      <c r="DN76" s="69">
        <v>2001.31</v>
      </c>
      <c r="DO76" s="71">
        <v>37.299999999999997</v>
      </c>
      <c r="DP76" s="70">
        <v>7458.26</v>
      </c>
      <c r="DQ76" s="83" t="s">
        <v>197</v>
      </c>
      <c r="DR76" s="55">
        <v>2019</v>
      </c>
      <c r="DS76" s="74" t="s">
        <v>160</v>
      </c>
      <c r="DT76" s="74" t="s">
        <v>160</v>
      </c>
      <c r="DU76" s="313" t="s">
        <v>160</v>
      </c>
      <c r="DV76" s="78" t="s">
        <v>199</v>
      </c>
      <c r="DW76" s="55">
        <v>2019</v>
      </c>
      <c r="DX76" s="69">
        <v>73474.69</v>
      </c>
      <c r="DY76" s="71">
        <v>33.6</v>
      </c>
      <c r="DZ76" s="70">
        <v>246861.77</v>
      </c>
      <c r="EA76" s="540"/>
      <c r="EB76" s="541"/>
      <c r="EC76" s="541"/>
      <c r="ED76" s="541"/>
      <c r="EE76" s="541"/>
      <c r="EF76" s="543"/>
      <c r="EG76" s="544"/>
      <c r="EH76" s="544"/>
      <c r="EI76" s="544"/>
      <c r="EJ76" s="545"/>
      <c r="EK76" s="78" t="s">
        <v>118</v>
      </c>
      <c r="EL76" s="26">
        <v>2019</v>
      </c>
      <c r="EM76" s="69">
        <v>12046</v>
      </c>
      <c r="EN76" s="73">
        <v>54.4</v>
      </c>
      <c r="EO76" s="70">
        <v>65484.25</v>
      </c>
      <c r="EP76" s="68" t="s">
        <v>119</v>
      </c>
      <c r="EQ76" s="55">
        <v>2019</v>
      </c>
      <c r="ER76" s="74" t="s">
        <v>160</v>
      </c>
      <c r="ES76" s="566">
        <v>334.5</v>
      </c>
      <c r="ET76" s="75" t="s">
        <v>160</v>
      </c>
      <c r="EU76" s="84" t="s">
        <v>115</v>
      </c>
      <c r="EV76" s="55">
        <v>2019</v>
      </c>
      <c r="EW76" s="69">
        <v>69722.27</v>
      </c>
      <c r="EX76" s="73">
        <v>68.099999999999994</v>
      </c>
      <c r="EY76" s="70">
        <v>474801.2</v>
      </c>
      <c r="EZ76" s="84" t="s">
        <v>120</v>
      </c>
      <c r="FA76" s="26">
        <v>2019</v>
      </c>
      <c r="FB76" s="69">
        <v>53279.71</v>
      </c>
      <c r="FC76" s="73">
        <v>65.2</v>
      </c>
      <c r="FD76" s="70">
        <v>347377.8</v>
      </c>
      <c r="FE76" s="84" t="s">
        <v>158</v>
      </c>
      <c r="FF76" s="26">
        <v>2019</v>
      </c>
      <c r="FG76" s="27">
        <v>596169.34</v>
      </c>
      <c r="FH76" s="34">
        <v>65.400000000000006</v>
      </c>
      <c r="FI76" s="36">
        <v>3898416.28</v>
      </c>
      <c r="FJ76" s="548"/>
      <c r="FK76" s="548"/>
      <c r="FL76" s="548"/>
      <c r="FM76" s="548"/>
      <c r="FN76" s="549"/>
      <c r="FO76" s="551"/>
      <c r="FP76" s="548"/>
      <c r="FQ76" s="548"/>
      <c r="FR76" s="548"/>
      <c r="FS76" s="549"/>
      <c r="FT76" s="272" t="s">
        <v>201</v>
      </c>
      <c r="FU76" s="273">
        <v>2019</v>
      </c>
      <c r="FV76" s="274">
        <v>731217.32</v>
      </c>
      <c r="FW76" s="275">
        <v>65.453585399208009</v>
      </c>
      <c r="FX76" s="70">
        <v>4786079.53</v>
      </c>
      <c r="FY76" s="96" t="s">
        <v>166</v>
      </c>
      <c r="FZ76" s="33">
        <v>2019</v>
      </c>
      <c r="GA76" s="39">
        <v>1870772.68</v>
      </c>
      <c r="GB76" s="97" t="s">
        <v>202</v>
      </c>
      <c r="GC76" s="33">
        <v>2019</v>
      </c>
      <c r="GD76" s="39">
        <v>690207.83</v>
      </c>
      <c r="GE76" s="97" t="s">
        <v>167</v>
      </c>
      <c r="GF76" s="33">
        <v>2019</v>
      </c>
      <c r="GG76" s="98">
        <v>2560980.5099999998</v>
      </c>
      <c r="GH76" s="276" t="s">
        <v>171</v>
      </c>
      <c r="GI76" s="33">
        <v>2019</v>
      </c>
      <c r="GJ76" s="76">
        <v>2579946.16</v>
      </c>
    </row>
    <row r="77" spans="1:192" s="72" customFormat="1" ht="9">
      <c r="A77" s="84" t="s">
        <v>60</v>
      </c>
      <c r="B77" s="55">
        <v>2020</v>
      </c>
      <c r="C77" s="69">
        <v>340604</v>
      </c>
      <c r="D77" s="282">
        <v>79.8</v>
      </c>
      <c r="E77" s="70">
        <v>2719319.32</v>
      </c>
      <c r="F77" s="84" t="s">
        <v>117</v>
      </c>
      <c r="G77" s="55">
        <v>2020</v>
      </c>
      <c r="H77" s="69">
        <v>140988.89000000001</v>
      </c>
      <c r="I77" s="73">
        <v>60.1</v>
      </c>
      <c r="J77" s="70">
        <v>847831.47</v>
      </c>
      <c r="K77" s="84" t="s">
        <v>63</v>
      </c>
      <c r="L77" s="55">
        <v>2020</v>
      </c>
      <c r="M77" s="69">
        <v>155183.48000000001</v>
      </c>
      <c r="N77" s="73">
        <v>69.3</v>
      </c>
      <c r="O77" s="70">
        <v>1074794.26</v>
      </c>
      <c r="P77" s="84" t="s">
        <v>64</v>
      </c>
      <c r="Q77" s="55">
        <v>2020</v>
      </c>
      <c r="R77" s="69">
        <v>43217.74</v>
      </c>
      <c r="S77" s="73">
        <v>55.2</v>
      </c>
      <c r="T77" s="70">
        <v>238459.11</v>
      </c>
      <c r="U77" s="84" t="s">
        <v>2</v>
      </c>
      <c r="V77" s="55">
        <v>2020</v>
      </c>
      <c r="W77" s="69">
        <v>13996.19</v>
      </c>
      <c r="X77" s="73">
        <v>50.265241494120126</v>
      </c>
      <c r="Y77" s="70">
        <v>70352.179999999993</v>
      </c>
      <c r="Z77" s="84" t="s">
        <v>189</v>
      </c>
      <c r="AA77" s="55">
        <v>2020</v>
      </c>
      <c r="AB77" s="69">
        <v>759230.7</v>
      </c>
      <c r="AC77" s="73">
        <v>70.3</v>
      </c>
      <c r="AD77" s="70">
        <v>5335704.8099999996</v>
      </c>
      <c r="AE77" s="84" t="s">
        <v>12</v>
      </c>
      <c r="AF77" s="26">
        <v>2020</v>
      </c>
      <c r="AG77" s="69">
        <v>99313.12</v>
      </c>
      <c r="AH77" s="73">
        <v>791.6</v>
      </c>
      <c r="AI77" s="70">
        <v>7861910.0199999996</v>
      </c>
      <c r="AJ77" s="84" t="s">
        <v>5</v>
      </c>
      <c r="AK77" s="55">
        <v>2020</v>
      </c>
      <c r="AL77" s="69">
        <v>78280.210000000006</v>
      </c>
      <c r="AM77" s="73">
        <v>35.1</v>
      </c>
      <c r="AN77" s="70">
        <v>274783.34000000003</v>
      </c>
      <c r="AO77" s="84" t="s">
        <v>111</v>
      </c>
      <c r="AP77" s="55">
        <v>2020</v>
      </c>
      <c r="AQ77" s="69">
        <v>69305.77</v>
      </c>
      <c r="AR77" s="73">
        <v>91.3</v>
      </c>
      <c r="AS77" s="70">
        <v>632614.96</v>
      </c>
      <c r="AT77" s="84" t="s">
        <v>191</v>
      </c>
      <c r="AU77" s="55">
        <v>2020</v>
      </c>
      <c r="AV77" s="69">
        <v>543639.22</v>
      </c>
      <c r="AW77" s="73">
        <v>458.8</v>
      </c>
      <c r="AX77" s="70">
        <v>24940348.399999999</v>
      </c>
      <c r="AY77" s="537"/>
      <c r="AZ77" s="538"/>
      <c r="BA77" s="538"/>
      <c r="BB77" s="538"/>
      <c r="BC77" s="539"/>
      <c r="BD77" s="84" t="s">
        <v>112</v>
      </c>
      <c r="BE77" s="55">
        <v>2020</v>
      </c>
      <c r="BF77" s="69">
        <v>122161.98</v>
      </c>
      <c r="BG77" s="73">
        <v>452.8</v>
      </c>
      <c r="BH77" s="70">
        <v>5531874.9900000002</v>
      </c>
      <c r="BI77" s="84" t="s">
        <v>164</v>
      </c>
      <c r="BJ77" s="55">
        <v>2020</v>
      </c>
      <c r="BK77" s="29">
        <v>828536.47</v>
      </c>
      <c r="BL77" s="73">
        <v>72</v>
      </c>
      <c r="BM77" s="29">
        <v>5968319.7699999996</v>
      </c>
      <c r="BN77" s="83" t="s">
        <v>1</v>
      </c>
      <c r="BO77" s="55">
        <v>2020</v>
      </c>
      <c r="BP77" s="69">
        <v>58760.12</v>
      </c>
      <c r="BQ77" s="73">
        <v>60.1</v>
      </c>
      <c r="BR77" s="70">
        <v>352947.24</v>
      </c>
      <c r="BS77" s="84" t="s">
        <v>61</v>
      </c>
      <c r="BT77" s="55">
        <v>2020</v>
      </c>
      <c r="BU77" s="69">
        <v>5630.11</v>
      </c>
      <c r="BV77" s="73">
        <v>51.9</v>
      </c>
      <c r="BW77" s="70">
        <v>29221.53</v>
      </c>
      <c r="BX77" s="84" t="s">
        <v>162</v>
      </c>
      <c r="BY77" s="55">
        <v>2020</v>
      </c>
      <c r="BZ77" s="69">
        <v>346244.86</v>
      </c>
      <c r="CA77" s="73">
        <v>79.400000000000006</v>
      </c>
      <c r="CB77" s="70">
        <v>2748596.54</v>
      </c>
      <c r="CC77" s="84" t="s">
        <v>163</v>
      </c>
      <c r="CD77" s="55">
        <v>2020</v>
      </c>
      <c r="CE77" s="69">
        <v>198401.22</v>
      </c>
      <c r="CF77" s="73">
        <v>66.2</v>
      </c>
      <c r="CG77" s="70">
        <v>1313253.3700000001</v>
      </c>
      <c r="CH77" s="540"/>
      <c r="CI77" s="541"/>
      <c r="CJ77" s="541"/>
      <c r="CK77" s="541"/>
      <c r="CL77" s="542"/>
      <c r="CM77" s="84" t="s">
        <v>113</v>
      </c>
      <c r="CN77" s="55">
        <v>2020</v>
      </c>
      <c r="CO77" s="69">
        <v>839.42</v>
      </c>
      <c r="CP77" s="73">
        <v>32.5</v>
      </c>
      <c r="CQ77" s="70">
        <v>2724</v>
      </c>
      <c r="CR77" s="540"/>
      <c r="CS77" s="541"/>
      <c r="CT77" s="541"/>
      <c r="CU77" s="541"/>
      <c r="CV77" s="542"/>
      <c r="CW77" s="83" t="s">
        <v>114</v>
      </c>
      <c r="CX77" s="26">
        <v>2020</v>
      </c>
      <c r="CY77" s="69">
        <f>BZ77+H77</f>
        <v>487233.75</v>
      </c>
      <c r="CZ77" s="73">
        <v>73.813195617093427</v>
      </c>
      <c r="DA77" s="69">
        <f>CB77+J77</f>
        <v>3596428.01</v>
      </c>
      <c r="DB77" s="83" t="s">
        <v>196</v>
      </c>
      <c r="DC77" s="26">
        <v>2020</v>
      </c>
      <c r="DD77" s="69">
        <f>W77+BP77+CE77+CO77</f>
        <v>271996.95</v>
      </c>
      <c r="DE77" s="73">
        <f>DF77*10/DD77</f>
        <v>63.944716659506653</v>
      </c>
      <c r="DF77" s="77">
        <f>Y77+BR77+CG77+CQ77</f>
        <v>1739276.79</v>
      </c>
      <c r="DG77" s="83" t="s">
        <v>4</v>
      </c>
      <c r="DH77" s="55">
        <v>2020</v>
      </c>
      <c r="DI77" s="69">
        <v>6246.25</v>
      </c>
      <c r="DJ77" s="73">
        <v>45.5</v>
      </c>
      <c r="DK77" s="70">
        <v>28414.67</v>
      </c>
      <c r="DL77" s="83" t="s">
        <v>3</v>
      </c>
      <c r="DM77" s="55">
        <v>2020</v>
      </c>
      <c r="DN77" s="69">
        <v>2020.32</v>
      </c>
      <c r="DO77" s="73">
        <v>41.4</v>
      </c>
      <c r="DP77" s="70">
        <v>8372.27</v>
      </c>
      <c r="DQ77" s="83" t="s">
        <v>197</v>
      </c>
      <c r="DR77" s="55">
        <v>2020</v>
      </c>
      <c r="DS77" s="69">
        <v>1043.49</v>
      </c>
      <c r="DT77" s="73">
        <v>16.2</v>
      </c>
      <c r="DU77" s="70">
        <v>1688.94</v>
      </c>
      <c r="DV77" s="78" t="s">
        <v>199</v>
      </c>
      <c r="DW77" s="55">
        <v>2020</v>
      </c>
      <c r="DX77" s="69">
        <v>79323.7</v>
      </c>
      <c r="DY77" s="73">
        <f>DZ77*10/DX77</f>
        <v>34.853679291308907</v>
      </c>
      <c r="DZ77" s="70">
        <v>276472.28000000003</v>
      </c>
      <c r="EA77" s="540"/>
      <c r="EB77" s="541"/>
      <c r="EC77" s="541"/>
      <c r="ED77" s="541"/>
      <c r="EE77" s="541"/>
      <c r="EF77" s="543"/>
      <c r="EG77" s="544"/>
      <c r="EH77" s="544"/>
      <c r="EI77" s="544"/>
      <c r="EJ77" s="545"/>
      <c r="EK77" s="78" t="s">
        <v>118</v>
      </c>
      <c r="EL77" s="26">
        <v>2020</v>
      </c>
      <c r="EM77" s="69">
        <v>16383.36</v>
      </c>
      <c r="EN77" s="73">
        <v>83</v>
      </c>
      <c r="EO77" s="70">
        <v>135991.44</v>
      </c>
      <c r="EP77" s="68" t="s">
        <v>119</v>
      </c>
      <c r="EQ77" s="55">
        <v>2020</v>
      </c>
      <c r="ER77" s="567">
        <v>1999.94</v>
      </c>
      <c r="ES77" s="566">
        <v>306.89999999999998</v>
      </c>
      <c r="ET77" s="568">
        <v>61388.15</v>
      </c>
      <c r="EU77" s="83" t="s">
        <v>115</v>
      </c>
      <c r="EV77" s="55">
        <v>2020</v>
      </c>
      <c r="EW77" s="69">
        <v>71714.75</v>
      </c>
      <c r="EX77" s="73">
        <v>86.3</v>
      </c>
      <c r="EY77" s="70">
        <v>618913.93000000005</v>
      </c>
      <c r="EZ77" s="84" t="s">
        <v>120</v>
      </c>
      <c r="FA77" s="58">
        <v>2020</v>
      </c>
      <c r="FB77" s="69">
        <v>55273.29</v>
      </c>
      <c r="FC77" s="73">
        <v>72.900000000000006</v>
      </c>
      <c r="FD77" s="70">
        <v>403139.72</v>
      </c>
      <c r="FE77" s="83" t="s">
        <v>158</v>
      </c>
      <c r="FF77" s="26">
        <v>2020</v>
      </c>
      <c r="FG77" s="27">
        <v>586983.14</v>
      </c>
      <c r="FH77" s="34">
        <v>72.400000000000006</v>
      </c>
      <c r="FI77" s="36">
        <v>4249276.0199999996</v>
      </c>
      <c r="FJ77" s="548"/>
      <c r="FK77" s="548"/>
      <c r="FL77" s="548"/>
      <c r="FM77" s="548"/>
      <c r="FN77" s="549"/>
      <c r="FO77" s="551"/>
      <c r="FP77" s="548"/>
      <c r="FQ77" s="548"/>
      <c r="FR77" s="548"/>
      <c r="FS77" s="549"/>
      <c r="FT77" s="272" t="s">
        <v>201</v>
      </c>
      <c r="FU77" s="273">
        <v>2020</v>
      </c>
      <c r="FV77" s="274">
        <v>730354.54</v>
      </c>
      <c r="FW77" s="275">
        <v>74.036934308644121</v>
      </c>
      <c r="FX77" s="70">
        <v>5407321.1099999994</v>
      </c>
      <c r="FY77" s="96" t="s">
        <v>166</v>
      </c>
      <c r="FZ77" s="33">
        <v>2020</v>
      </c>
      <c r="GA77" s="39">
        <v>1866906.41</v>
      </c>
      <c r="GB77" s="97" t="s">
        <v>202</v>
      </c>
      <c r="GC77" s="33">
        <v>2020</v>
      </c>
      <c r="GD77" s="39">
        <v>684714.11</v>
      </c>
      <c r="GE77" s="97" t="s">
        <v>167</v>
      </c>
      <c r="GF77" s="33">
        <v>2020</v>
      </c>
      <c r="GG77" s="98">
        <f t="shared" ref="GG77:GG82" si="0">GA77+GD77</f>
        <v>2551620.52</v>
      </c>
      <c r="GH77" s="276" t="s">
        <v>171</v>
      </c>
      <c r="GI77" s="33">
        <v>2020</v>
      </c>
      <c r="GJ77" s="76">
        <v>2571337.42</v>
      </c>
    </row>
    <row r="78" spans="1:192" s="277" customFormat="1" ht="9">
      <c r="A78" s="84" t="s">
        <v>60</v>
      </c>
      <c r="B78" s="55">
        <v>2021</v>
      </c>
      <c r="C78" s="69">
        <v>365451.58</v>
      </c>
      <c r="D78" s="282">
        <v>77</v>
      </c>
      <c r="E78" s="70">
        <v>2812428.39</v>
      </c>
      <c r="F78" s="84" t="s">
        <v>117</v>
      </c>
      <c r="G78" s="55">
        <v>2021</v>
      </c>
      <c r="H78" s="69">
        <v>145413.88</v>
      </c>
      <c r="I78" s="73">
        <v>62.2</v>
      </c>
      <c r="J78" s="70">
        <v>904330.83</v>
      </c>
      <c r="K78" s="84" t="s">
        <v>63</v>
      </c>
      <c r="L78" s="55">
        <v>2021</v>
      </c>
      <c r="M78" s="69">
        <v>148417.84</v>
      </c>
      <c r="N78" s="73">
        <v>70</v>
      </c>
      <c r="O78" s="70">
        <v>1038922.33</v>
      </c>
      <c r="P78" s="84" t="s">
        <v>64</v>
      </c>
      <c r="Q78" s="55">
        <v>2021</v>
      </c>
      <c r="R78" s="69">
        <v>30196.6</v>
      </c>
      <c r="S78" s="73">
        <v>50.6</v>
      </c>
      <c r="T78" s="70">
        <v>152728.71</v>
      </c>
      <c r="U78" s="84" t="s">
        <v>2</v>
      </c>
      <c r="V78" s="55">
        <v>2021</v>
      </c>
      <c r="W78" s="69">
        <v>14370.22</v>
      </c>
      <c r="X78" s="73">
        <v>46.8</v>
      </c>
      <c r="Y78" s="70">
        <v>67278.990000000005</v>
      </c>
      <c r="Z78" s="84" t="s">
        <v>189</v>
      </c>
      <c r="AA78" s="55">
        <v>2021</v>
      </c>
      <c r="AB78" s="69">
        <v>763643.06</v>
      </c>
      <c r="AC78" s="73">
        <v>69.8</v>
      </c>
      <c r="AD78" s="70">
        <v>5333632.7</v>
      </c>
      <c r="AE78" s="84" t="s">
        <v>12</v>
      </c>
      <c r="AF78" s="26">
        <v>2021</v>
      </c>
      <c r="AG78" s="69">
        <v>97598.2</v>
      </c>
      <c r="AH78" s="73">
        <v>816.2</v>
      </c>
      <c r="AI78" s="70">
        <v>7966082.2599999998</v>
      </c>
      <c r="AJ78" s="84" t="s">
        <v>5</v>
      </c>
      <c r="AK78" s="55">
        <v>2021</v>
      </c>
      <c r="AL78" s="69">
        <v>85331.74</v>
      </c>
      <c r="AM78" s="73">
        <v>36</v>
      </c>
      <c r="AN78" s="70">
        <v>306890.15000000002</v>
      </c>
      <c r="AO78" s="84" t="s">
        <v>111</v>
      </c>
      <c r="AP78" s="55">
        <v>2021</v>
      </c>
      <c r="AQ78" s="69">
        <v>70881.77</v>
      </c>
      <c r="AR78" s="73">
        <v>104.4</v>
      </c>
      <c r="AS78" s="70">
        <v>740005.69</v>
      </c>
      <c r="AT78" s="84" t="s">
        <v>191</v>
      </c>
      <c r="AU78" s="55">
        <v>2021</v>
      </c>
      <c r="AV78" s="69">
        <v>537838.91</v>
      </c>
      <c r="AW78" s="73">
        <v>491.5</v>
      </c>
      <c r="AX78" s="70">
        <v>26432963.57</v>
      </c>
      <c r="AY78" s="537"/>
      <c r="AZ78" s="538"/>
      <c r="BA78" s="538"/>
      <c r="BB78" s="538"/>
      <c r="BC78" s="539"/>
      <c r="BD78" s="84" t="s">
        <v>112</v>
      </c>
      <c r="BE78" s="55">
        <v>2021</v>
      </c>
      <c r="BF78" s="69">
        <v>115202.59</v>
      </c>
      <c r="BG78" s="73">
        <v>441.2</v>
      </c>
      <c r="BH78" s="70">
        <v>5082645.41</v>
      </c>
      <c r="BI78" s="84" t="s">
        <v>164</v>
      </c>
      <c r="BJ78" s="55">
        <v>2021</v>
      </c>
      <c r="BK78" s="29">
        <v>834524.84</v>
      </c>
      <c r="BL78" s="73">
        <v>72.8</v>
      </c>
      <c r="BM78" s="29">
        <v>6073638.3799999999</v>
      </c>
      <c r="BN78" s="83" t="s">
        <v>1</v>
      </c>
      <c r="BO78" s="55">
        <v>2021</v>
      </c>
      <c r="BP78" s="69">
        <v>55815.94</v>
      </c>
      <c r="BQ78" s="73">
        <v>61.1</v>
      </c>
      <c r="BR78" s="70">
        <v>341183.32</v>
      </c>
      <c r="BS78" s="84" t="s">
        <v>61</v>
      </c>
      <c r="BT78" s="55">
        <v>2021</v>
      </c>
      <c r="BU78" s="69">
        <v>3497.99</v>
      </c>
      <c r="BV78" s="73">
        <v>44.8</v>
      </c>
      <c r="BW78" s="70">
        <v>15688.12</v>
      </c>
      <c r="BX78" s="84" t="s">
        <v>162</v>
      </c>
      <c r="BY78" s="55">
        <v>2021</v>
      </c>
      <c r="BZ78" s="69">
        <v>368949.58</v>
      </c>
      <c r="CA78" s="73">
        <v>76.7</v>
      </c>
      <c r="CB78" s="70">
        <v>2828116.52</v>
      </c>
      <c r="CC78" s="84" t="s">
        <v>163</v>
      </c>
      <c r="CD78" s="55">
        <v>2021</v>
      </c>
      <c r="CE78" s="69">
        <v>178614.43</v>
      </c>
      <c r="CF78" s="73">
        <v>66.7</v>
      </c>
      <c r="CG78" s="70">
        <v>1191651.04</v>
      </c>
      <c r="CH78" s="540"/>
      <c r="CI78" s="541"/>
      <c r="CJ78" s="541"/>
      <c r="CK78" s="541"/>
      <c r="CL78" s="542"/>
      <c r="CM78" s="84" t="s">
        <v>113</v>
      </c>
      <c r="CN78" s="55">
        <v>2021</v>
      </c>
      <c r="CO78" s="278" t="s">
        <v>160</v>
      </c>
      <c r="CP78" s="278" t="s">
        <v>160</v>
      </c>
      <c r="CQ78" s="278" t="s">
        <v>160</v>
      </c>
      <c r="CR78" s="540"/>
      <c r="CS78" s="541"/>
      <c r="CT78" s="541"/>
      <c r="CU78" s="541"/>
      <c r="CV78" s="542"/>
      <c r="CW78" s="83" t="s">
        <v>114</v>
      </c>
      <c r="CX78" s="26">
        <v>2021</v>
      </c>
      <c r="CY78" s="69">
        <f>BZ78+H78</f>
        <v>514363.46</v>
      </c>
      <c r="CZ78" s="73">
        <v>72.599999999999994</v>
      </c>
      <c r="DA78" s="69">
        <f>CB78+J78</f>
        <v>3732447.35</v>
      </c>
      <c r="DB78" s="83" t="s">
        <v>196</v>
      </c>
      <c r="DC78" s="26">
        <v>2021</v>
      </c>
      <c r="DD78" s="69">
        <v>249279.6</v>
      </c>
      <c r="DE78" s="73">
        <v>64.2</v>
      </c>
      <c r="DF78" s="77">
        <v>1601185.35</v>
      </c>
      <c r="DG78" s="83" t="s">
        <v>4</v>
      </c>
      <c r="DH78" s="55">
        <v>2021</v>
      </c>
      <c r="DI78" s="69">
        <v>7504.68</v>
      </c>
      <c r="DJ78" s="73">
        <v>46.7</v>
      </c>
      <c r="DK78" s="70">
        <v>35080.86</v>
      </c>
      <c r="DL78" s="83" t="s">
        <v>3</v>
      </c>
      <c r="DM78" s="55">
        <v>2021</v>
      </c>
      <c r="DN78" s="69">
        <v>2597.96</v>
      </c>
      <c r="DO78" s="73">
        <v>36.1</v>
      </c>
      <c r="DP78" s="70">
        <v>9366.52</v>
      </c>
      <c r="DQ78" s="83" t="s">
        <v>197</v>
      </c>
      <c r="DR78" s="55">
        <v>2021</v>
      </c>
      <c r="DS78" s="69">
        <v>1451.14</v>
      </c>
      <c r="DT78" s="73">
        <v>23.8</v>
      </c>
      <c r="DU78" s="70">
        <v>3451.64</v>
      </c>
      <c r="DV78" s="78" t="s">
        <v>199</v>
      </c>
      <c r="DW78" s="55">
        <v>2021</v>
      </c>
      <c r="DX78" s="69">
        <v>86782.88</v>
      </c>
      <c r="DY78" s="73">
        <v>35.799999999999997</v>
      </c>
      <c r="DZ78" s="70">
        <v>310341.8</v>
      </c>
      <c r="EA78" s="540"/>
      <c r="EB78" s="541"/>
      <c r="EC78" s="541"/>
      <c r="ED78" s="541"/>
      <c r="EE78" s="541"/>
      <c r="EF78" s="543"/>
      <c r="EG78" s="544"/>
      <c r="EH78" s="544"/>
      <c r="EI78" s="544"/>
      <c r="EJ78" s="545"/>
      <c r="EK78" s="78" t="s">
        <v>118</v>
      </c>
      <c r="EL78" s="55">
        <v>2021</v>
      </c>
      <c r="EM78" s="27">
        <v>14626.21</v>
      </c>
      <c r="EN78" s="73">
        <v>97.6</v>
      </c>
      <c r="EO78" s="56">
        <v>142727.34</v>
      </c>
      <c r="EP78" s="32" t="s">
        <v>119</v>
      </c>
      <c r="EQ78" s="55">
        <v>2021</v>
      </c>
      <c r="ER78" s="74" t="s">
        <v>160</v>
      </c>
      <c r="ES78" s="566">
        <v>334.7</v>
      </c>
      <c r="ET78" s="75" t="s">
        <v>160</v>
      </c>
      <c r="EU78" s="84" t="s">
        <v>115</v>
      </c>
      <c r="EV78" s="55">
        <v>2021</v>
      </c>
      <c r="EW78" s="69">
        <v>65022.11</v>
      </c>
      <c r="EX78" s="73">
        <v>101.7</v>
      </c>
      <c r="EY78" s="70">
        <v>661506.30000000005</v>
      </c>
      <c r="EZ78" s="83" t="s">
        <v>120</v>
      </c>
      <c r="FA78" s="26">
        <v>2021</v>
      </c>
      <c r="FB78" s="27">
        <v>54863.19</v>
      </c>
      <c r="FC78" s="34">
        <v>90.9</v>
      </c>
      <c r="FD78" s="36">
        <v>498817.46</v>
      </c>
      <c r="FE78" s="270" t="s">
        <v>158</v>
      </c>
      <c r="FF78" s="26">
        <v>2021</v>
      </c>
      <c r="FG78" s="27">
        <v>584765.43000000005</v>
      </c>
      <c r="FH78" s="271">
        <v>86.5</v>
      </c>
      <c r="FI78" s="289">
        <v>5055615.8099999996</v>
      </c>
      <c r="FJ78" s="548"/>
      <c r="FK78" s="548"/>
      <c r="FL78" s="548"/>
      <c r="FM78" s="548"/>
      <c r="FN78" s="549"/>
      <c r="FO78" s="551"/>
      <c r="FP78" s="548"/>
      <c r="FQ78" s="548"/>
      <c r="FR78" s="548"/>
      <c r="FS78" s="549"/>
      <c r="FT78" s="272" t="s">
        <v>201</v>
      </c>
      <c r="FU78" s="273">
        <v>2021</v>
      </c>
      <c r="FV78" s="274">
        <v>719276.93</v>
      </c>
      <c r="FW78" s="275">
        <v>88.4</v>
      </c>
      <c r="FX78" s="70">
        <v>6358666.9100000001</v>
      </c>
      <c r="FY78" s="96" t="s">
        <v>166</v>
      </c>
      <c r="FZ78" s="33">
        <v>2021</v>
      </c>
      <c r="GA78" s="39">
        <v>1861003</v>
      </c>
      <c r="GB78" s="97" t="s">
        <v>202</v>
      </c>
      <c r="GC78" s="33">
        <v>2021</v>
      </c>
      <c r="GD78" s="39">
        <v>687205</v>
      </c>
      <c r="GE78" s="97" t="s">
        <v>167</v>
      </c>
      <c r="GF78" s="33">
        <v>2021</v>
      </c>
      <c r="GG78" s="98">
        <f t="shared" si="0"/>
        <v>2548208</v>
      </c>
      <c r="GH78" s="276" t="s">
        <v>171</v>
      </c>
      <c r="GI78" s="33">
        <v>2021</v>
      </c>
      <c r="GJ78" s="76">
        <v>2568280</v>
      </c>
    </row>
    <row r="79" spans="1:192" s="270" customFormat="1" ht="11.25" customHeight="1">
      <c r="A79" s="84" t="s">
        <v>60</v>
      </c>
      <c r="B79" s="287">
        <v>2022</v>
      </c>
      <c r="C79" s="286">
        <v>364024.33</v>
      </c>
      <c r="D79" s="288">
        <v>84.5</v>
      </c>
      <c r="E79" s="289">
        <v>3074454.87</v>
      </c>
      <c r="F79" s="84" t="s">
        <v>117</v>
      </c>
      <c r="G79" s="287">
        <v>2022</v>
      </c>
      <c r="H79" s="286">
        <v>142020.99</v>
      </c>
      <c r="I79" s="284">
        <v>64.2</v>
      </c>
      <c r="J79" s="289">
        <v>911419.55</v>
      </c>
      <c r="K79" s="84" t="s">
        <v>63</v>
      </c>
      <c r="L79" s="287">
        <v>2022</v>
      </c>
      <c r="M79" s="286">
        <v>136566.09</v>
      </c>
      <c r="N79" s="284">
        <v>78</v>
      </c>
      <c r="O79" s="289">
        <v>1065437.1299999999</v>
      </c>
      <c r="P79" s="84" t="s">
        <v>64</v>
      </c>
      <c r="Q79" s="287">
        <v>2022</v>
      </c>
      <c r="R79" s="286">
        <v>41408.11</v>
      </c>
      <c r="S79" s="284">
        <v>61.6</v>
      </c>
      <c r="T79" s="289">
        <v>255177.44</v>
      </c>
      <c r="U79" s="84" t="s">
        <v>2</v>
      </c>
      <c r="V79" s="287">
        <v>2022</v>
      </c>
      <c r="W79" s="286">
        <v>14590.6</v>
      </c>
      <c r="X79" s="284">
        <v>51.5</v>
      </c>
      <c r="Y79" s="289">
        <v>75172.09</v>
      </c>
      <c r="Z79" s="84" t="s">
        <v>189</v>
      </c>
      <c r="AA79" s="287">
        <v>2022</v>
      </c>
      <c r="AB79" s="286">
        <v>761353.89</v>
      </c>
      <c r="AC79" s="284">
        <v>75.900000000000006</v>
      </c>
      <c r="AD79" s="289">
        <v>5775918.4400000004</v>
      </c>
      <c r="AE79" s="84" t="s">
        <v>12</v>
      </c>
      <c r="AF79" s="287">
        <v>2022</v>
      </c>
      <c r="AG79" s="286">
        <v>99140.18</v>
      </c>
      <c r="AH79" s="284">
        <v>745.5</v>
      </c>
      <c r="AI79" s="289">
        <v>7390750.8799999999</v>
      </c>
      <c r="AJ79" s="84" t="s">
        <v>5</v>
      </c>
      <c r="AK79" s="287">
        <v>2022</v>
      </c>
      <c r="AL79" s="286">
        <v>95745.63</v>
      </c>
      <c r="AM79" s="284">
        <v>43.9</v>
      </c>
      <c r="AN79" s="289">
        <v>420147.43</v>
      </c>
      <c r="AO79" s="84" t="s">
        <v>111</v>
      </c>
      <c r="AP79" s="287">
        <v>2022</v>
      </c>
      <c r="AQ79" s="286">
        <v>92397.4</v>
      </c>
      <c r="AR79" s="284">
        <v>76.8</v>
      </c>
      <c r="AS79" s="289">
        <v>709612.02</v>
      </c>
      <c r="AT79" s="84" t="s">
        <v>191</v>
      </c>
      <c r="AU79" s="287">
        <v>2022</v>
      </c>
      <c r="AV79" s="286">
        <v>497799.7</v>
      </c>
      <c r="AW79" s="284">
        <v>392.5</v>
      </c>
      <c r="AX79" s="289">
        <v>19539713.940000001</v>
      </c>
      <c r="AY79" s="537"/>
      <c r="AZ79" s="538"/>
      <c r="BA79" s="538"/>
      <c r="BB79" s="538"/>
      <c r="BC79" s="539"/>
      <c r="BD79" s="84" t="s">
        <v>112</v>
      </c>
      <c r="BE79" s="287">
        <v>2022</v>
      </c>
      <c r="BF79" s="286">
        <v>121241.62</v>
      </c>
      <c r="BG79" s="284">
        <v>435.8</v>
      </c>
      <c r="BH79" s="289">
        <v>5283642.1100000003</v>
      </c>
      <c r="BI79" s="84" t="s">
        <v>164</v>
      </c>
      <c r="BJ79" s="287">
        <v>2022</v>
      </c>
      <c r="BK79" s="80">
        <v>853751.29</v>
      </c>
      <c r="BL79" s="284">
        <v>76</v>
      </c>
      <c r="BM79" s="80">
        <v>6485530.46</v>
      </c>
      <c r="BN79" s="83" t="s">
        <v>1</v>
      </c>
      <c r="BO79" s="287">
        <v>2022</v>
      </c>
      <c r="BP79" s="286">
        <v>53618.99</v>
      </c>
      <c r="BQ79" s="284">
        <v>63.8</v>
      </c>
      <c r="BR79" s="289">
        <v>342205.01</v>
      </c>
      <c r="BS79" s="84" t="s">
        <v>61</v>
      </c>
      <c r="BT79" s="287">
        <v>2022</v>
      </c>
      <c r="BU79" s="286">
        <v>8144.32</v>
      </c>
      <c r="BV79" s="284">
        <v>60.6</v>
      </c>
      <c r="BW79" s="289">
        <v>49374.6</v>
      </c>
      <c r="BX79" s="84" t="s">
        <v>162</v>
      </c>
      <c r="BY79" s="287">
        <v>2022</v>
      </c>
      <c r="BZ79" s="286">
        <v>372168.65</v>
      </c>
      <c r="CA79" s="284">
        <v>83.9</v>
      </c>
      <c r="CB79" s="289">
        <v>3123829.47</v>
      </c>
      <c r="CC79" s="84" t="s">
        <v>163</v>
      </c>
      <c r="CD79" s="287">
        <v>2022</v>
      </c>
      <c r="CE79" s="286">
        <v>177974.2</v>
      </c>
      <c r="CF79" s="284">
        <v>74.2</v>
      </c>
      <c r="CG79" s="289">
        <v>1320614.57</v>
      </c>
      <c r="CH79" s="540"/>
      <c r="CI79" s="541"/>
      <c r="CJ79" s="541"/>
      <c r="CK79" s="541"/>
      <c r="CL79" s="542"/>
      <c r="CM79" s="84" t="s">
        <v>113</v>
      </c>
      <c r="CN79" s="287">
        <v>2022</v>
      </c>
      <c r="CO79" s="278" t="s">
        <v>160</v>
      </c>
      <c r="CP79" s="278" t="s">
        <v>160</v>
      </c>
      <c r="CQ79" s="290" t="s">
        <v>160</v>
      </c>
      <c r="CR79" s="540"/>
      <c r="CS79" s="541"/>
      <c r="CT79" s="541"/>
      <c r="CU79" s="541"/>
      <c r="CV79" s="542"/>
      <c r="CW79" s="83" t="s">
        <v>114</v>
      </c>
      <c r="CX79" s="291">
        <v>2022</v>
      </c>
      <c r="CY79" s="69">
        <f>BZ79+H79</f>
        <v>514189.64</v>
      </c>
      <c r="CZ79" s="284">
        <v>78.5</v>
      </c>
      <c r="DA79" s="69">
        <f>CB79+J79</f>
        <v>4035249.0200000005</v>
      </c>
      <c r="DB79" s="83" t="s">
        <v>196</v>
      </c>
      <c r="DC79" s="291">
        <v>2022</v>
      </c>
      <c r="DD79" s="286">
        <v>246183.79</v>
      </c>
      <c r="DE79" s="284">
        <v>70.599999999999994</v>
      </c>
      <c r="DF79" s="289">
        <v>1737991.6700000002</v>
      </c>
      <c r="DG79" s="83" t="s">
        <v>4</v>
      </c>
      <c r="DH79" s="292">
        <v>2022</v>
      </c>
      <c r="DI79" s="286">
        <v>9506.27</v>
      </c>
      <c r="DJ79" s="284">
        <v>42.1</v>
      </c>
      <c r="DK79" s="289">
        <v>40000.769999999997</v>
      </c>
      <c r="DL79" s="83" t="s">
        <v>3</v>
      </c>
      <c r="DM79" s="292">
        <v>2022</v>
      </c>
      <c r="DN79" s="286">
        <v>3189.12</v>
      </c>
      <c r="DO79" s="284">
        <v>35.299999999999997</v>
      </c>
      <c r="DP79" s="289">
        <v>11255.76</v>
      </c>
      <c r="DQ79" s="83" t="s">
        <v>197</v>
      </c>
      <c r="DR79" s="287">
        <v>2022</v>
      </c>
      <c r="DS79" s="286">
        <v>1858.04</v>
      </c>
      <c r="DT79" s="284">
        <v>22.4</v>
      </c>
      <c r="DU79" s="289">
        <v>4160.24</v>
      </c>
      <c r="DV79" s="78" t="s">
        <v>199</v>
      </c>
      <c r="DW79" s="287">
        <v>2022</v>
      </c>
      <c r="DX79" s="286">
        <v>97603.67</v>
      </c>
      <c r="DY79" s="284">
        <v>43.5</v>
      </c>
      <c r="DZ79" s="289">
        <v>424307.68</v>
      </c>
      <c r="EA79" s="540"/>
      <c r="EB79" s="541"/>
      <c r="EC79" s="541"/>
      <c r="ED79" s="541"/>
      <c r="EE79" s="541"/>
      <c r="EF79" s="543"/>
      <c r="EG79" s="544"/>
      <c r="EH79" s="544"/>
      <c r="EI79" s="544"/>
      <c r="EJ79" s="545"/>
      <c r="EK79" s="78" t="s">
        <v>118</v>
      </c>
      <c r="EL79" s="287">
        <v>2022</v>
      </c>
      <c r="EM79" s="80">
        <v>24025.95</v>
      </c>
      <c r="EN79" s="284">
        <v>69.599999999999994</v>
      </c>
      <c r="EO79" s="293">
        <v>167212.28</v>
      </c>
      <c r="EP79" s="83" t="s">
        <v>119</v>
      </c>
      <c r="EQ79" s="287">
        <v>2022</v>
      </c>
      <c r="ER79" s="569">
        <v>1346.78</v>
      </c>
      <c r="ES79" s="570">
        <v>316.10000000000002</v>
      </c>
      <c r="ET79" s="329">
        <v>42572.09</v>
      </c>
      <c r="EU79" s="84" t="s">
        <v>115</v>
      </c>
      <c r="EV79" s="287">
        <v>2022</v>
      </c>
      <c r="EW79" s="286">
        <v>57835.05</v>
      </c>
      <c r="EX79" s="284">
        <v>80.099999999999994</v>
      </c>
      <c r="EY79" s="289">
        <v>463051.16</v>
      </c>
      <c r="EZ79" s="83" t="s">
        <v>120</v>
      </c>
      <c r="FA79" s="291">
        <v>2022</v>
      </c>
      <c r="FB79" s="80">
        <v>77149.17</v>
      </c>
      <c r="FC79" s="294">
        <v>70.2</v>
      </c>
      <c r="FD79" s="295">
        <v>541551.63</v>
      </c>
      <c r="FE79" s="83" t="s">
        <v>158</v>
      </c>
      <c r="FF79" s="291">
        <v>2022</v>
      </c>
      <c r="FG79" s="80">
        <v>570622.74</v>
      </c>
      <c r="FH79" s="271">
        <v>69.2</v>
      </c>
      <c r="FI79" s="289">
        <v>3947867.69</v>
      </c>
      <c r="FJ79" s="548"/>
      <c r="FK79" s="548"/>
      <c r="FL79" s="548"/>
      <c r="FM79" s="548"/>
      <c r="FN79" s="549"/>
      <c r="FO79" s="551"/>
      <c r="FP79" s="548"/>
      <c r="FQ79" s="548"/>
      <c r="FR79" s="548"/>
      <c r="FS79" s="549"/>
      <c r="FT79" s="272" t="s">
        <v>201</v>
      </c>
      <c r="FU79" s="296">
        <v>2022</v>
      </c>
      <c r="FV79" s="286">
        <v>729632.92</v>
      </c>
      <c r="FW79" s="297">
        <v>70.2</v>
      </c>
      <c r="FX79" s="289">
        <v>5119682.75</v>
      </c>
      <c r="FY79" s="96" t="s">
        <v>166</v>
      </c>
      <c r="FZ79" s="280">
        <v>2022</v>
      </c>
      <c r="GA79" s="279">
        <v>1866314</v>
      </c>
      <c r="GB79" s="97" t="s">
        <v>202</v>
      </c>
      <c r="GC79" s="280">
        <v>2022</v>
      </c>
      <c r="GD79" s="279">
        <v>695627</v>
      </c>
      <c r="GE79" s="97" t="s">
        <v>167</v>
      </c>
      <c r="GF79" s="280">
        <v>2022</v>
      </c>
      <c r="GG79" s="279">
        <f t="shared" si="0"/>
        <v>2561941</v>
      </c>
      <c r="GH79" s="97" t="s">
        <v>171</v>
      </c>
      <c r="GI79" s="280">
        <v>2022</v>
      </c>
      <c r="GJ79" s="281">
        <v>2583992</v>
      </c>
    </row>
    <row r="80" spans="1:192" s="270" customFormat="1" ht="11.25" customHeight="1">
      <c r="A80" s="84" t="s">
        <v>60</v>
      </c>
      <c r="B80" s="287">
        <v>2023</v>
      </c>
      <c r="C80" s="286">
        <v>365500</v>
      </c>
      <c r="D80" s="288">
        <v>78.900000000000006</v>
      </c>
      <c r="E80" s="289">
        <v>2884500</v>
      </c>
      <c r="F80" s="84" t="s">
        <v>117</v>
      </c>
      <c r="G80" s="287">
        <v>2023</v>
      </c>
      <c r="H80" s="286">
        <v>156400</v>
      </c>
      <c r="I80" s="284">
        <v>57.3</v>
      </c>
      <c r="J80" s="289">
        <v>895600</v>
      </c>
      <c r="K80" s="84" t="s">
        <v>63</v>
      </c>
      <c r="L80" s="287">
        <v>2023</v>
      </c>
      <c r="M80" s="286">
        <v>151500</v>
      </c>
      <c r="N80" s="284">
        <v>74</v>
      </c>
      <c r="O80" s="289">
        <v>1120800</v>
      </c>
      <c r="P80" s="84" t="s">
        <v>64</v>
      </c>
      <c r="Q80" s="287">
        <v>2023</v>
      </c>
      <c r="R80" s="286">
        <v>33200</v>
      </c>
      <c r="S80" s="284">
        <v>40.4</v>
      </c>
      <c r="T80" s="289">
        <v>134100</v>
      </c>
      <c r="U80" s="84" t="s">
        <v>2</v>
      </c>
      <c r="V80" s="287">
        <v>2023</v>
      </c>
      <c r="W80" s="286">
        <v>10500</v>
      </c>
      <c r="X80" s="284">
        <v>36.6</v>
      </c>
      <c r="Y80" s="289">
        <v>38300</v>
      </c>
      <c r="Z80" s="84" t="s">
        <v>189</v>
      </c>
      <c r="AA80" s="287">
        <v>2023</v>
      </c>
      <c r="AB80" s="286">
        <v>768000</v>
      </c>
      <c r="AC80" s="284">
        <v>69.900000000000006</v>
      </c>
      <c r="AD80" s="289">
        <v>5366800</v>
      </c>
      <c r="AE80" s="84" t="s">
        <v>12</v>
      </c>
      <c r="AF80" s="287">
        <v>2023</v>
      </c>
      <c r="AG80" s="286">
        <v>101500</v>
      </c>
      <c r="AH80" s="284">
        <v>868.4</v>
      </c>
      <c r="AI80" s="289">
        <v>8813200</v>
      </c>
      <c r="AJ80" s="84" t="s">
        <v>5</v>
      </c>
      <c r="AK80" s="287">
        <v>2023</v>
      </c>
      <c r="AL80" s="286">
        <v>115000</v>
      </c>
      <c r="AM80" s="284">
        <v>35.4</v>
      </c>
      <c r="AN80" s="289">
        <v>407100</v>
      </c>
      <c r="AO80" s="84" t="s">
        <v>111</v>
      </c>
      <c r="AP80" s="287">
        <v>2023</v>
      </c>
      <c r="AQ80" s="286">
        <v>108900</v>
      </c>
      <c r="AR80" s="284">
        <v>104.1</v>
      </c>
      <c r="AS80" s="289">
        <v>1133600</v>
      </c>
      <c r="AT80" s="84" t="s">
        <v>191</v>
      </c>
      <c r="AU80" s="287">
        <v>2023</v>
      </c>
      <c r="AV80" s="286">
        <v>462400</v>
      </c>
      <c r="AW80" s="284">
        <v>484.5</v>
      </c>
      <c r="AX80" s="289">
        <v>22404400</v>
      </c>
      <c r="AY80" s="11"/>
      <c r="AZ80" s="11"/>
      <c r="BA80" s="11"/>
      <c r="BB80" s="11"/>
      <c r="BC80" s="289"/>
      <c r="BD80" s="84" t="s">
        <v>112</v>
      </c>
      <c r="BE80" s="287">
        <v>2023</v>
      </c>
      <c r="BF80" s="286">
        <v>120500</v>
      </c>
      <c r="BG80" s="284">
        <v>458</v>
      </c>
      <c r="BH80" s="289">
        <v>5519800</v>
      </c>
      <c r="BI80" s="84" t="s">
        <v>164</v>
      </c>
      <c r="BJ80" s="287">
        <v>2023</v>
      </c>
      <c r="BK80" s="80">
        <v>876900</v>
      </c>
      <c r="BL80" s="284">
        <v>74.099999999999994</v>
      </c>
      <c r="BM80" s="80">
        <v>6500400</v>
      </c>
      <c r="BN80" s="83" t="s">
        <v>1</v>
      </c>
      <c r="BO80" s="287">
        <v>2023</v>
      </c>
      <c r="BP80" s="286">
        <v>47300</v>
      </c>
      <c r="BQ80" s="284">
        <v>59.3</v>
      </c>
      <c r="BR80" s="289">
        <v>280200</v>
      </c>
      <c r="BS80" s="84" t="s">
        <v>61</v>
      </c>
      <c r="BT80" s="287">
        <v>2023</v>
      </c>
      <c r="BU80" s="286">
        <v>3300</v>
      </c>
      <c r="BV80" s="284">
        <v>36.700000000000003</v>
      </c>
      <c r="BW80" s="289">
        <v>12000</v>
      </c>
      <c r="BX80" s="84" t="s">
        <v>162</v>
      </c>
      <c r="BY80" s="287">
        <v>2023</v>
      </c>
      <c r="BZ80" s="286">
        <v>368700</v>
      </c>
      <c r="CA80" s="284">
        <v>78.599999999999994</v>
      </c>
      <c r="CB80" s="289">
        <v>2896500</v>
      </c>
      <c r="CC80" s="84" t="s">
        <v>163</v>
      </c>
      <c r="CD80" s="287">
        <v>2023</v>
      </c>
      <c r="CE80" s="286">
        <v>184700</v>
      </c>
      <c r="CF80" s="284">
        <v>67.900000000000006</v>
      </c>
      <c r="CG80" s="289">
        <v>1254900</v>
      </c>
      <c r="CH80" s="11"/>
      <c r="CI80" s="11"/>
      <c r="CJ80" s="11"/>
      <c r="CK80" s="11"/>
      <c r="CL80" s="289"/>
      <c r="CM80" s="84" t="s">
        <v>113</v>
      </c>
      <c r="CN80" s="287">
        <v>2023</v>
      </c>
      <c r="CO80" s="278" t="s">
        <v>160</v>
      </c>
      <c r="CP80" s="278" t="s">
        <v>160</v>
      </c>
      <c r="CQ80" s="290" t="s">
        <v>160</v>
      </c>
      <c r="CR80" s="11"/>
      <c r="CS80" s="11"/>
      <c r="CT80" s="11"/>
      <c r="CU80" s="11"/>
      <c r="CV80" s="11"/>
      <c r="CW80" s="83" t="s">
        <v>114</v>
      </c>
      <c r="CX80" s="291">
        <v>2023</v>
      </c>
      <c r="CY80" s="69">
        <v>525100</v>
      </c>
      <c r="CZ80" s="284">
        <v>72.210872245081049</v>
      </c>
      <c r="DA80" s="69">
        <v>3792100</v>
      </c>
      <c r="DB80" s="83" t="s">
        <v>196</v>
      </c>
      <c r="DC80" s="291">
        <v>2023</v>
      </c>
      <c r="DD80" s="286">
        <v>242800</v>
      </c>
      <c r="DE80" s="284">
        <f>DF80*10/DD80</f>
        <v>64.851729818780896</v>
      </c>
      <c r="DF80" s="289">
        <v>1574600</v>
      </c>
      <c r="DG80" s="83" t="s">
        <v>4</v>
      </c>
      <c r="DH80" s="292">
        <v>2023</v>
      </c>
      <c r="DI80" s="286">
        <v>7600</v>
      </c>
      <c r="DJ80" s="284">
        <v>33.4</v>
      </c>
      <c r="DK80" s="289">
        <v>25400</v>
      </c>
      <c r="DL80" s="83" t="s">
        <v>3</v>
      </c>
      <c r="DM80" s="292">
        <v>2023</v>
      </c>
      <c r="DN80" s="286">
        <v>4400</v>
      </c>
      <c r="DO80" s="284">
        <v>27.1</v>
      </c>
      <c r="DP80" s="289">
        <v>11900</v>
      </c>
      <c r="DQ80" s="83" t="s">
        <v>197</v>
      </c>
      <c r="DR80" s="287">
        <v>2023</v>
      </c>
      <c r="DS80" s="286">
        <v>900</v>
      </c>
      <c r="DT80" s="284">
        <v>24.9</v>
      </c>
      <c r="DU80" s="289">
        <v>2200</v>
      </c>
      <c r="DV80" s="78" t="s">
        <v>199</v>
      </c>
      <c r="DW80" s="287">
        <v>2023</v>
      </c>
      <c r="DX80" s="286">
        <v>115900</v>
      </c>
      <c r="DY80" s="284">
        <v>35.299999999999997</v>
      </c>
      <c r="DZ80" s="289">
        <v>409300</v>
      </c>
      <c r="EA80" s="11"/>
      <c r="EB80" s="11"/>
      <c r="EC80" s="11"/>
      <c r="ED80" s="11"/>
      <c r="EE80" s="289"/>
      <c r="EF80" s="11"/>
      <c r="EG80" s="11"/>
      <c r="EH80" s="11"/>
      <c r="EI80" s="11"/>
      <c r="EJ80" s="289"/>
      <c r="EK80" s="78" t="s">
        <v>118</v>
      </c>
      <c r="EL80" s="287">
        <v>2023</v>
      </c>
      <c r="EM80" s="80">
        <v>16000</v>
      </c>
      <c r="EN80" s="284">
        <v>89.3</v>
      </c>
      <c r="EO80" s="293">
        <v>143100</v>
      </c>
      <c r="EP80" s="83" t="s">
        <v>119</v>
      </c>
      <c r="EQ80" s="287">
        <v>2023</v>
      </c>
      <c r="ER80" s="569">
        <v>2200</v>
      </c>
      <c r="ES80" s="570">
        <v>290.8</v>
      </c>
      <c r="ET80" s="329">
        <v>63700</v>
      </c>
      <c r="EU80" s="84" t="s">
        <v>115</v>
      </c>
      <c r="EV80" s="287">
        <v>2023</v>
      </c>
      <c r="EW80" s="286">
        <v>56900</v>
      </c>
      <c r="EX80" s="284">
        <v>95</v>
      </c>
      <c r="EY80" s="289">
        <v>540400</v>
      </c>
      <c r="EZ80" s="83" t="s">
        <v>120</v>
      </c>
      <c r="FA80" s="291">
        <v>2023</v>
      </c>
      <c r="FB80" s="80">
        <v>94000</v>
      </c>
      <c r="FC80" s="294">
        <v>86.1</v>
      </c>
      <c r="FD80" s="295">
        <v>809100</v>
      </c>
      <c r="FE80" s="83" t="s">
        <v>158</v>
      </c>
      <c r="FF80" s="291">
        <v>2023</v>
      </c>
      <c r="FG80" s="80">
        <v>546700</v>
      </c>
      <c r="FH80" s="271">
        <v>73.8</v>
      </c>
      <c r="FI80" s="289">
        <v>4034700</v>
      </c>
      <c r="FJ80" s="11"/>
      <c r="FK80" s="11"/>
      <c r="FL80" s="11"/>
      <c r="FM80" s="11"/>
      <c r="FN80" s="11"/>
      <c r="FO80" s="11"/>
      <c r="FP80" s="11"/>
      <c r="FQ80" s="11"/>
      <c r="FR80" s="11"/>
      <c r="FS80" s="289"/>
      <c r="FT80" s="272" t="s">
        <v>201</v>
      </c>
      <c r="FU80" s="296">
        <v>2023</v>
      </c>
      <c r="FV80" s="286">
        <v>713600</v>
      </c>
      <c r="FW80" s="297">
        <v>77.5</v>
      </c>
      <c r="FX80" s="289">
        <v>5527400</v>
      </c>
      <c r="FY80" s="96" t="s">
        <v>166</v>
      </c>
      <c r="FZ80" s="280">
        <v>2023</v>
      </c>
      <c r="GA80" s="279">
        <v>1877800</v>
      </c>
      <c r="GB80" s="97" t="s">
        <v>202</v>
      </c>
      <c r="GC80" s="280">
        <v>2023</v>
      </c>
      <c r="GD80" s="279">
        <v>689500</v>
      </c>
      <c r="GE80" s="97" t="s">
        <v>167</v>
      </c>
      <c r="GF80" s="280">
        <v>2023</v>
      </c>
      <c r="GG80" s="279">
        <f t="shared" si="0"/>
        <v>2567300</v>
      </c>
      <c r="GH80" s="97" t="s">
        <v>171</v>
      </c>
      <c r="GI80" s="280">
        <v>2023</v>
      </c>
      <c r="GJ80" s="281">
        <v>2586900</v>
      </c>
    </row>
    <row r="81" spans="1:192" s="270" customFormat="1" ht="11.25" customHeight="1">
      <c r="A81" s="84" t="s">
        <v>60</v>
      </c>
      <c r="B81" s="287">
        <v>2024</v>
      </c>
      <c r="C81" s="286">
        <v>281100</v>
      </c>
      <c r="D81" s="288">
        <v>69.2</v>
      </c>
      <c r="E81" s="289">
        <v>1945300</v>
      </c>
      <c r="F81" s="84" t="s">
        <v>117</v>
      </c>
      <c r="G81" s="287">
        <v>2024</v>
      </c>
      <c r="H81" s="286">
        <v>119800</v>
      </c>
      <c r="I81" s="284">
        <v>55</v>
      </c>
      <c r="J81" s="289">
        <v>658700</v>
      </c>
      <c r="K81" s="84" t="s">
        <v>63</v>
      </c>
      <c r="L81" s="287">
        <v>2024</v>
      </c>
      <c r="M81" s="286">
        <v>149300</v>
      </c>
      <c r="N81" s="284">
        <v>67.900000000000006</v>
      </c>
      <c r="O81" s="289">
        <v>1014100</v>
      </c>
      <c r="P81" s="84" t="s">
        <v>64</v>
      </c>
      <c r="Q81" s="287">
        <v>2024</v>
      </c>
      <c r="R81" s="286">
        <v>58300</v>
      </c>
      <c r="S81" s="284">
        <v>53.6</v>
      </c>
      <c r="T81" s="289">
        <v>312700</v>
      </c>
      <c r="U81" s="84" t="s">
        <v>2</v>
      </c>
      <c r="V81" s="287">
        <v>2024</v>
      </c>
      <c r="W81" s="286">
        <v>15200</v>
      </c>
      <c r="X81" s="284">
        <v>50</v>
      </c>
      <c r="Y81" s="289">
        <v>76100</v>
      </c>
      <c r="Z81" s="84" t="s">
        <v>189</v>
      </c>
      <c r="AA81" s="287">
        <v>2024</v>
      </c>
      <c r="AB81" s="286">
        <v>674300</v>
      </c>
      <c r="AC81" s="284">
        <v>63.9</v>
      </c>
      <c r="AD81" s="289">
        <v>4311800</v>
      </c>
      <c r="AE81" s="84" t="s">
        <v>12</v>
      </c>
      <c r="AF81" s="287">
        <v>2024</v>
      </c>
      <c r="AG81" s="286">
        <v>118500</v>
      </c>
      <c r="AH81" s="284">
        <v>894.3</v>
      </c>
      <c r="AI81" s="289">
        <v>10599900</v>
      </c>
      <c r="AJ81" s="84" t="s">
        <v>5</v>
      </c>
      <c r="AK81" s="287">
        <v>2024</v>
      </c>
      <c r="AL81" s="286">
        <v>95700</v>
      </c>
      <c r="AM81" s="284">
        <v>31.9</v>
      </c>
      <c r="AN81" s="289">
        <v>304900</v>
      </c>
      <c r="AO81" s="84" t="s">
        <v>111</v>
      </c>
      <c r="AP81" s="287">
        <v>2024</v>
      </c>
      <c r="AQ81" s="286">
        <v>114400</v>
      </c>
      <c r="AR81" s="284">
        <v>102.9</v>
      </c>
      <c r="AS81" s="289">
        <v>1177500</v>
      </c>
      <c r="AT81" s="84" t="s">
        <v>191</v>
      </c>
      <c r="AU81" s="287">
        <v>2024</v>
      </c>
      <c r="AV81" s="286">
        <v>470000</v>
      </c>
      <c r="AW81" s="284">
        <v>474.3</v>
      </c>
      <c r="AX81" s="289">
        <v>22294700</v>
      </c>
      <c r="AY81" s="11"/>
      <c r="AZ81" s="11"/>
      <c r="BA81" s="11"/>
      <c r="BB81" s="11"/>
      <c r="BC81" s="289"/>
      <c r="BD81" s="84" t="s">
        <v>112</v>
      </c>
      <c r="BE81" s="287">
        <v>2024</v>
      </c>
      <c r="BF81" s="286">
        <v>133800</v>
      </c>
      <c r="BG81" s="284">
        <v>457.7</v>
      </c>
      <c r="BH81" s="289">
        <v>6124100</v>
      </c>
      <c r="BI81" s="84" t="s">
        <v>164</v>
      </c>
      <c r="BJ81" s="287">
        <v>2024</v>
      </c>
      <c r="BK81" s="80">
        <v>788799.68</v>
      </c>
      <c r="BL81" s="284">
        <v>69.599999999999994</v>
      </c>
      <c r="BM81" s="80">
        <v>5489300</v>
      </c>
      <c r="BN81" s="83" t="s">
        <v>1</v>
      </c>
      <c r="BO81" s="287">
        <v>2024</v>
      </c>
      <c r="BP81" s="286">
        <v>29800</v>
      </c>
      <c r="BQ81" s="284">
        <v>61.9</v>
      </c>
      <c r="BR81" s="289">
        <v>184300</v>
      </c>
      <c r="BS81" s="84" t="s">
        <v>61</v>
      </c>
      <c r="BT81" s="287">
        <v>2024</v>
      </c>
      <c r="BU81" s="286">
        <v>20000</v>
      </c>
      <c r="BV81" s="284">
        <v>58.8</v>
      </c>
      <c r="BW81" s="289">
        <v>118100</v>
      </c>
      <c r="BX81" s="84" t="s">
        <v>162</v>
      </c>
      <c r="BY81" s="287">
        <v>2024</v>
      </c>
      <c r="BZ81" s="286">
        <v>301100</v>
      </c>
      <c r="CA81" s="284">
        <v>68.5</v>
      </c>
      <c r="CB81" s="289">
        <v>2063400</v>
      </c>
      <c r="CC81" s="84" t="s">
        <v>163</v>
      </c>
      <c r="CD81" s="287">
        <v>2024</v>
      </c>
      <c r="CE81" s="286">
        <v>207700</v>
      </c>
      <c r="CF81" s="284">
        <v>63.9</v>
      </c>
      <c r="CG81" s="289">
        <v>1326900</v>
      </c>
      <c r="CH81" s="11"/>
      <c r="CI81" s="11"/>
      <c r="CJ81" s="11"/>
      <c r="CK81" s="11"/>
      <c r="CL81" s="289"/>
      <c r="CM81" s="84" t="s">
        <v>113</v>
      </c>
      <c r="CN81" s="287">
        <v>2024</v>
      </c>
      <c r="CO81" s="278">
        <v>710.13</v>
      </c>
      <c r="CP81" s="278">
        <v>31.5</v>
      </c>
      <c r="CQ81" s="290">
        <v>2240</v>
      </c>
      <c r="CR81" s="11"/>
      <c r="CS81" s="11"/>
      <c r="CT81" s="11"/>
      <c r="CU81" s="11"/>
      <c r="CV81" s="11"/>
      <c r="CW81" s="83" t="s">
        <v>114</v>
      </c>
      <c r="CX81" s="291">
        <v>2024</v>
      </c>
      <c r="CY81" s="69">
        <v>420900</v>
      </c>
      <c r="CZ81" s="284">
        <v>64.673319078165832</v>
      </c>
      <c r="DA81" s="69">
        <v>2722100</v>
      </c>
      <c r="DB81" s="83" t="s">
        <v>196</v>
      </c>
      <c r="DC81" s="291">
        <v>2024</v>
      </c>
      <c r="DD81" s="69">
        <v>253400</v>
      </c>
      <c r="DE81" s="284">
        <v>62.736704471466297</v>
      </c>
      <c r="DF81" s="69">
        <v>1589600</v>
      </c>
      <c r="DG81" s="83" t="s">
        <v>4</v>
      </c>
      <c r="DH81" s="292">
        <v>2024</v>
      </c>
      <c r="DI81" s="286">
        <v>8000</v>
      </c>
      <c r="DJ81" s="284">
        <v>37.4</v>
      </c>
      <c r="DK81" s="289">
        <v>30000</v>
      </c>
      <c r="DL81" s="83" t="s">
        <v>3</v>
      </c>
      <c r="DM81" s="292">
        <v>2024</v>
      </c>
      <c r="DN81" s="286">
        <v>6500</v>
      </c>
      <c r="DO81" s="284">
        <v>31.3</v>
      </c>
      <c r="DP81" s="289">
        <v>20400</v>
      </c>
      <c r="DQ81" s="83" t="s">
        <v>197</v>
      </c>
      <c r="DR81" s="287">
        <v>2024</v>
      </c>
      <c r="DS81" s="74" t="s">
        <v>160</v>
      </c>
      <c r="DT81" s="74" t="s">
        <v>160</v>
      </c>
      <c r="DU81" s="313" t="s">
        <v>160</v>
      </c>
      <c r="DV81" s="78" t="s">
        <v>199</v>
      </c>
      <c r="DW81" s="287">
        <v>2024</v>
      </c>
      <c r="DX81" s="286">
        <v>96300</v>
      </c>
      <c r="DY81" s="284">
        <v>31.8</v>
      </c>
      <c r="DZ81" s="289">
        <v>305900</v>
      </c>
      <c r="EA81" s="11"/>
      <c r="EB81" s="11"/>
      <c r="EC81" s="11"/>
      <c r="ED81" s="11"/>
      <c r="EE81" s="289"/>
      <c r="EF81" s="11"/>
      <c r="EG81" s="11"/>
      <c r="EH81" s="11"/>
      <c r="EI81" s="11"/>
      <c r="EJ81" s="289"/>
      <c r="EK81" s="78" t="s">
        <v>118</v>
      </c>
      <c r="EL81" s="287">
        <v>2024</v>
      </c>
      <c r="EM81" s="80">
        <v>18900</v>
      </c>
      <c r="EN81" s="284">
        <v>97.9</v>
      </c>
      <c r="EO81" s="293">
        <v>185000</v>
      </c>
      <c r="EP81" s="83" t="s">
        <v>119</v>
      </c>
      <c r="EQ81" s="287">
        <v>2024</v>
      </c>
      <c r="ER81" s="569" t="s">
        <v>160</v>
      </c>
      <c r="ES81" s="570">
        <v>291.7</v>
      </c>
      <c r="ET81" s="329" t="s">
        <v>160</v>
      </c>
      <c r="EU81" s="84" t="s">
        <v>115</v>
      </c>
      <c r="EV81" s="287">
        <v>2024</v>
      </c>
      <c r="EW81" s="286">
        <v>59600</v>
      </c>
      <c r="EX81" s="284">
        <v>95.6</v>
      </c>
      <c r="EY81" s="289">
        <v>569100</v>
      </c>
      <c r="EZ81" s="83" t="s">
        <v>120</v>
      </c>
      <c r="FA81" s="291">
        <v>2024</v>
      </c>
      <c r="FB81" s="80">
        <v>93700</v>
      </c>
      <c r="FC81" s="294">
        <v>80.900000000000006</v>
      </c>
      <c r="FD81" s="295">
        <v>757600</v>
      </c>
      <c r="FE81" s="83" t="s">
        <v>158</v>
      </c>
      <c r="FF81" s="291">
        <v>2024</v>
      </c>
      <c r="FG81" s="80">
        <v>527200</v>
      </c>
      <c r="FH81" s="271">
        <v>73.5</v>
      </c>
      <c r="FI81" s="289">
        <v>3876500</v>
      </c>
      <c r="FJ81" s="11"/>
      <c r="FK81" s="11"/>
      <c r="FL81" s="11"/>
      <c r="FM81" s="11"/>
      <c r="FN81" s="11"/>
      <c r="FO81" s="11"/>
      <c r="FP81" s="11"/>
      <c r="FQ81" s="11"/>
      <c r="FR81" s="11"/>
      <c r="FS81" s="289"/>
      <c r="FT81" s="272" t="s">
        <v>201</v>
      </c>
      <c r="FU81" s="296">
        <v>2024</v>
      </c>
      <c r="FV81" s="286">
        <v>699300</v>
      </c>
      <c r="FW81" s="297">
        <v>77</v>
      </c>
      <c r="FX81" s="289">
        <v>5387700</v>
      </c>
      <c r="FY81" s="96" t="s">
        <v>166</v>
      </c>
      <c r="FZ81" s="280">
        <v>2024</v>
      </c>
      <c r="GA81" s="279">
        <v>1879100</v>
      </c>
      <c r="GB81" s="97" t="s">
        <v>202</v>
      </c>
      <c r="GC81" s="280">
        <v>2024</v>
      </c>
      <c r="GD81" s="279">
        <v>680000</v>
      </c>
      <c r="GE81" s="97" t="s">
        <v>167</v>
      </c>
      <c r="GF81" s="280">
        <v>2024</v>
      </c>
      <c r="GG81" s="279">
        <f t="shared" si="0"/>
        <v>2559100</v>
      </c>
      <c r="GH81" s="276" t="s">
        <v>171</v>
      </c>
      <c r="GI81" s="33">
        <v>2024</v>
      </c>
      <c r="GJ81" s="76">
        <v>2578500</v>
      </c>
    </row>
    <row r="82" spans="1:192" s="270" customFormat="1" ht="11.25" customHeight="1">
      <c r="A82" s="84" t="s">
        <v>60</v>
      </c>
      <c r="B82" s="287">
        <v>2025</v>
      </c>
      <c r="C82" s="286">
        <v>378700</v>
      </c>
      <c r="D82" s="288">
        <v>83.7</v>
      </c>
      <c r="E82" s="289">
        <v>3170000</v>
      </c>
      <c r="F82" s="84" t="s">
        <v>117</v>
      </c>
      <c r="G82" s="287">
        <v>2025</v>
      </c>
      <c r="H82" s="286">
        <v>130300</v>
      </c>
      <c r="I82" s="284">
        <v>64.3</v>
      </c>
      <c r="J82" s="289">
        <v>837700</v>
      </c>
      <c r="K82" s="84" t="s">
        <v>63</v>
      </c>
      <c r="L82" s="287">
        <v>2025</v>
      </c>
      <c r="M82" s="286">
        <v>149000</v>
      </c>
      <c r="N82" s="284">
        <v>77.099999999999994</v>
      </c>
      <c r="O82" s="289">
        <v>1148400</v>
      </c>
      <c r="P82" s="84" t="s">
        <v>64</v>
      </c>
      <c r="Q82" s="287">
        <v>2025</v>
      </c>
      <c r="R82" s="286">
        <v>36500</v>
      </c>
      <c r="S82" s="284">
        <v>53.5</v>
      </c>
      <c r="T82" s="289">
        <v>195000</v>
      </c>
      <c r="U82" s="84" t="s">
        <v>2</v>
      </c>
      <c r="V82" s="287">
        <v>2025</v>
      </c>
      <c r="W82" s="286">
        <v>16400</v>
      </c>
      <c r="X82" s="284">
        <v>45.5</v>
      </c>
      <c r="Y82" s="289">
        <v>74800</v>
      </c>
      <c r="Z82" s="84" t="s">
        <v>189</v>
      </c>
      <c r="AA82" s="287">
        <v>2025</v>
      </c>
      <c r="AB82" s="286">
        <v>756800</v>
      </c>
      <c r="AC82" s="284">
        <v>75.599999999999994</v>
      </c>
      <c r="AD82" s="289">
        <v>5720300</v>
      </c>
      <c r="AE82" s="84" t="s">
        <v>12</v>
      </c>
      <c r="AF82" s="287">
        <v>2025</v>
      </c>
      <c r="AG82" s="286">
        <v>101300</v>
      </c>
      <c r="AH82" s="284">
        <v>858</v>
      </c>
      <c r="AI82" s="289">
        <v>8688100</v>
      </c>
      <c r="AJ82" s="84" t="s">
        <v>5</v>
      </c>
      <c r="AK82" s="287">
        <v>2025</v>
      </c>
      <c r="AL82" s="286">
        <v>97400</v>
      </c>
      <c r="AM82" s="284">
        <v>40.5</v>
      </c>
      <c r="AN82" s="289">
        <v>394200</v>
      </c>
      <c r="AO82" s="84" t="s">
        <v>111</v>
      </c>
      <c r="AP82" s="287">
        <v>2025</v>
      </c>
      <c r="AQ82" s="286">
        <v>101800</v>
      </c>
      <c r="AR82" s="284">
        <v>97.3</v>
      </c>
      <c r="AS82" s="289">
        <v>989700</v>
      </c>
      <c r="AT82" s="84" t="s">
        <v>248</v>
      </c>
      <c r="AU82" s="287">
        <v>2025</v>
      </c>
      <c r="AV82" s="286">
        <v>449200</v>
      </c>
      <c r="AW82" s="284">
        <v>476.2</v>
      </c>
      <c r="AX82" s="289">
        <v>21391300</v>
      </c>
      <c r="AY82" s="11"/>
      <c r="AZ82" s="11"/>
      <c r="BA82" s="11"/>
      <c r="BB82" s="11"/>
      <c r="BC82" s="289"/>
      <c r="BD82" s="84" t="s">
        <v>112</v>
      </c>
      <c r="BE82" s="287">
        <v>2025</v>
      </c>
      <c r="BF82" s="286">
        <v>139900</v>
      </c>
      <c r="BG82" s="284">
        <v>472.3</v>
      </c>
      <c r="BH82" s="289">
        <v>6608300</v>
      </c>
      <c r="BI82" s="84" t="s">
        <v>164</v>
      </c>
      <c r="BJ82" s="287">
        <v>2025</v>
      </c>
      <c r="BK82" s="80">
        <v>858500</v>
      </c>
      <c r="BL82" s="284">
        <v>78.2</v>
      </c>
      <c r="BM82" s="289">
        <v>6710000</v>
      </c>
      <c r="BN82" s="84" t="s">
        <v>1</v>
      </c>
      <c r="BO82" s="287">
        <v>2025</v>
      </c>
      <c r="BP82" s="286">
        <v>37600</v>
      </c>
      <c r="BQ82" s="284">
        <v>67.8</v>
      </c>
      <c r="BR82" s="289">
        <v>255000</v>
      </c>
      <c r="BS82" s="84" t="s">
        <v>61</v>
      </c>
      <c r="BT82" s="287">
        <v>2025</v>
      </c>
      <c r="BU82" s="286">
        <v>7900</v>
      </c>
      <c r="BV82" s="284">
        <v>48.5</v>
      </c>
      <c r="BW82" s="289">
        <v>38500</v>
      </c>
      <c r="BX82" s="84" t="s">
        <v>162</v>
      </c>
      <c r="BY82" s="287">
        <v>2025</v>
      </c>
      <c r="BZ82" s="286">
        <v>386600</v>
      </c>
      <c r="CA82" s="284">
        <v>83</v>
      </c>
      <c r="CB82" s="289">
        <v>3208500</v>
      </c>
      <c r="CC82" s="84" t="s">
        <v>163</v>
      </c>
      <c r="CD82" s="287">
        <v>2025</v>
      </c>
      <c r="CE82" s="286">
        <v>185400</v>
      </c>
      <c r="CF82" s="284">
        <v>72.5</v>
      </c>
      <c r="CG82" s="289">
        <v>1343500</v>
      </c>
      <c r="CH82" s="11"/>
      <c r="CI82" s="11"/>
      <c r="CJ82" s="11"/>
      <c r="CK82" s="11"/>
      <c r="CL82" s="289"/>
      <c r="CM82" s="84" t="s">
        <v>113</v>
      </c>
      <c r="CN82" s="287">
        <v>2025</v>
      </c>
      <c r="CO82" s="278">
        <v>397.75</v>
      </c>
      <c r="CP82" s="278" t="s">
        <v>160</v>
      </c>
      <c r="CQ82" s="289" t="s">
        <v>160</v>
      </c>
      <c r="CR82" s="11"/>
      <c r="CS82" s="11"/>
      <c r="CT82" s="11"/>
      <c r="CU82" s="11"/>
      <c r="CV82" s="289"/>
      <c r="CW82" s="84" t="s">
        <v>114</v>
      </c>
      <c r="CX82" s="291">
        <v>2025</v>
      </c>
      <c r="CY82" s="69">
        <v>516900</v>
      </c>
      <c r="CZ82" s="284">
        <v>78.282768978097863</v>
      </c>
      <c r="DA82" s="289">
        <v>4046200</v>
      </c>
      <c r="DB82" s="84" t="s">
        <v>196</v>
      </c>
      <c r="DC82" s="291">
        <v>2025</v>
      </c>
      <c r="DD82" s="69">
        <v>239900</v>
      </c>
      <c r="DE82" s="284">
        <v>69.788243905023577</v>
      </c>
      <c r="DF82" s="289">
        <v>1674100</v>
      </c>
      <c r="DG82" s="84" t="s">
        <v>4</v>
      </c>
      <c r="DH82" s="292">
        <v>2025</v>
      </c>
      <c r="DI82" s="286">
        <v>9100</v>
      </c>
      <c r="DJ82" s="284">
        <v>34.5</v>
      </c>
      <c r="DK82" s="289">
        <v>31300</v>
      </c>
      <c r="DL82" s="84" t="s">
        <v>3</v>
      </c>
      <c r="DM82" s="292">
        <v>2025</v>
      </c>
      <c r="DN82" s="286">
        <v>9200</v>
      </c>
      <c r="DO82" s="284">
        <v>38.9</v>
      </c>
      <c r="DP82" s="289">
        <v>35800</v>
      </c>
      <c r="DQ82" s="84" t="s">
        <v>197</v>
      </c>
      <c r="DR82" s="287">
        <v>2025</v>
      </c>
      <c r="DS82" s="74">
        <v>600</v>
      </c>
      <c r="DT82" s="74" t="s">
        <v>160</v>
      </c>
      <c r="DU82" s="329" t="s">
        <v>160</v>
      </c>
      <c r="DV82" s="78" t="s">
        <v>199</v>
      </c>
      <c r="DW82" s="287">
        <v>2025</v>
      </c>
      <c r="DX82" s="286">
        <v>97900</v>
      </c>
      <c r="DY82" s="284">
        <v>40.4</v>
      </c>
      <c r="DZ82" s="289">
        <v>395500</v>
      </c>
      <c r="EA82" s="11"/>
      <c r="EB82" s="11"/>
      <c r="EC82" s="11"/>
      <c r="ED82" s="11"/>
      <c r="EE82" s="289"/>
      <c r="EF82" s="11"/>
      <c r="EG82" s="11"/>
      <c r="EH82" s="11"/>
      <c r="EI82" s="11"/>
      <c r="EJ82" s="289"/>
      <c r="EK82" s="78" t="s">
        <v>118</v>
      </c>
      <c r="EL82" s="287">
        <v>2025</v>
      </c>
      <c r="EM82" s="80">
        <v>17000</v>
      </c>
      <c r="EN82" s="284">
        <v>83.3</v>
      </c>
      <c r="EO82" s="289">
        <v>141900</v>
      </c>
      <c r="EP82" s="84" t="s">
        <v>119</v>
      </c>
      <c r="EQ82" s="287">
        <v>2025</v>
      </c>
      <c r="ER82" s="569">
        <v>3200</v>
      </c>
      <c r="ES82" s="571">
        <v>287.8</v>
      </c>
      <c r="ET82" s="329">
        <v>93200</v>
      </c>
      <c r="EU82" s="84" t="s">
        <v>115</v>
      </c>
      <c r="EV82" s="287">
        <v>2025</v>
      </c>
      <c r="EW82" s="286">
        <v>60100</v>
      </c>
      <c r="EX82" s="284">
        <v>100.5</v>
      </c>
      <c r="EY82" s="289">
        <v>604600</v>
      </c>
      <c r="EZ82" s="84" t="s">
        <v>120</v>
      </c>
      <c r="FA82" s="291">
        <v>2025</v>
      </c>
      <c r="FB82" s="80">
        <v>96200</v>
      </c>
      <c r="FC82" s="294">
        <v>80</v>
      </c>
      <c r="FD82" s="289">
        <v>770000</v>
      </c>
      <c r="FE82" s="84" t="s">
        <v>158</v>
      </c>
      <c r="FF82" s="291">
        <v>2025</v>
      </c>
      <c r="FG82" s="80">
        <v>544500</v>
      </c>
      <c r="FH82" s="271">
        <v>73</v>
      </c>
      <c r="FI82" s="289">
        <v>3975800</v>
      </c>
      <c r="FJ82" s="11"/>
      <c r="FK82" s="11"/>
      <c r="FL82" s="11"/>
      <c r="FM82" s="11"/>
      <c r="FN82" s="11"/>
      <c r="FO82" s="11"/>
      <c r="FP82" s="11"/>
      <c r="FQ82" s="11"/>
      <c r="FR82" s="11"/>
      <c r="FS82" s="289"/>
      <c r="FT82" s="272" t="s">
        <v>201</v>
      </c>
      <c r="FU82" s="296">
        <v>2025</v>
      </c>
      <c r="FV82" s="286">
        <v>717900</v>
      </c>
      <c r="FW82" s="297">
        <v>76.5</v>
      </c>
      <c r="FX82" s="289">
        <v>5492300</v>
      </c>
      <c r="FY82" s="96" t="s">
        <v>166</v>
      </c>
      <c r="FZ82" s="280">
        <v>2025</v>
      </c>
      <c r="GA82" s="289">
        <v>1889500</v>
      </c>
      <c r="GB82" s="96" t="s">
        <v>202</v>
      </c>
      <c r="GC82" s="280">
        <v>2025</v>
      </c>
      <c r="GD82" s="289">
        <v>699100</v>
      </c>
      <c r="GE82" s="96" t="s">
        <v>167</v>
      </c>
      <c r="GF82" s="280">
        <v>2025</v>
      </c>
      <c r="GG82" s="289">
        <f t="shared" si="0"/>
        <v>2588600</v>
      </c>
      <c r="GH82" s="328" t="s">
        <v>171</v>
      </c>
      <c r="GI82" s="33">
        <v>2025</v>
      </c>
      <c r="GJ82" s="76">
        <v>2608100</v>
      </c>
    </row>
    <row r="83" spans="1:192" s="21" customFormat="1" ht="17.25" customHeight="1">
      <c r="A83" s="320" t="s">
        <v>238</v>
      </c>
      <c r="B83" s="320"/>
      <c r="C83" s="27"/>
      <c r="D83" s="320"/>
      <c r="E83" s="27"/>
      <c r="F83" s="319"/>
      <c r="G83" s="319"/>
      <c r="H83" s="27"/>
      <c r="I83" s="319"/>
      <c r="J83" s="27"/>
      <c r="K83" s="319"/>
      <c r="L83" s="319"/>
      <c r="M83" s="27"/>
      <c r="N83" s="319"/>
      <c r="O83" s="27"/>
      <c r="R83" s="27"/>
      <c r="T83" s="27"/>
      <c r="V83" s="27"/>
      <c r="W83" s="27"/>
      <c r="Y83" s="27"/>
      <c r="Z83" s="67"/>
      <c r="AB83" s="27"/>
      <c r="AD83" s="27"/>
      <c r="AG83" s="27"/>
      <c r="AI83" s="27"/>
      <c r="AL83" s="27"/>
      <c r="AN83" s="27"/>
      <c r="AQ83" s="27"/>
      <c r="AS83" s="27"/>
      <c r="AV83" s="27"/>
      <c r="AX83" s="27"/>
      <c r="BF83" s="27"/>
      <c r="BH83" s="27"/>
      <c r="BI83" s="21" t="s">
        <v>239</v>
      </c>
      <c r="BK83" s="27"/>
      <c r="BM83" s="27"/>
      <c r="BP83" s="27"/>
      <c r="BR83" s="27"/>
      <c r="BU83" s="27"/>
      <c r="BW83" s="27"/>
      <c r="BZ83" s="27"/>
      <c r="CB83" s="27"/>
      <c r="CE83" s="27"/>
      <c r="CG83" s="27"/>
      <c r="CY83" s="27"/>
      <c r="CZ83" s="67"/>
      <c r="DA83" s="27"/>
      <c r="DI83" s="27"/>
      <c r="DK83" s="27"/>
      <c r="DN83" s="27"/>
      <c r="DP83" s="27"/>
      <c r="DS83" s="27"/>
      <c r="DU83" s="27"/>
      <c r="DX83" s="27"/>
      <c r="DZ83" s="27"/>
      <c r="EM83" s="27"/>
      <c r="EO83" s="27"/>
      <c r="ER83" s="27"/>
      <c r="ET83" s="27"/>
      <c r="EW83" s="27"/>
      <c r="EY83" s="27"/>
      <c r="FB83" s="27"/>
      <c r="FD83" s="27"/>
      <c r="FG83" s="27"/>
      <c r="FI83" s="27"/>
      <c r="FV83" s="27"/>
      <c r="FX83" s="27"/>
      <c r="GA83" s="27"/>
      <c r="GD83" s="318"/>
      <c r="GG83" s="279"/>
    </row>
    <row r="84" spans="1:192" ht="12" customHeight="1">
      <c r="A84" s="536" t="s">
        <v>240</v>
      </c>
      <c r="B84" s="536"/>
      <c r="C84" s="536"/>
      <c r="D84" s="536"/>
      <c r="E84" s="536"/>
      <c r="CY84" s="12"/>
      <c r="CZ84" s="12"/>
      <c r="DA84" s="12"/>
      <c r="DB84" s="21"/>
      <c r="DC84" s="21"/>
      <c r="DD84" s="21"/>
      <c r="DE84" s="21"/>
      <c r="DF84" s="21"/>
      <c r="GG84" s="279"/>
    </row>
    <row r="85" spans="1:192" ht="21.6" customHeight="1">
      <c r="A85" s="536" t="s">
        <v>242</v>
      </c>
      <c r="B85" s="536"/>
      <c r="C85" s="536"/>
      <c r="D85" s="536"/>
      <c r="E85" s="536"/>
      <c r="DB85" s="21"/>
      <c r="DC85" s="21"/>
      <c r="DD85" s="21"/>
      <c r="DE85" s="21"/>
      <c r="DF85" s="21"/>
      <c r="FZ85" s="12"/>
      <c r="GA85" s="279"/>
      <c r="GB85" s="12"/>
      <c r="GC85" s="12"/>
      <c r="GD85" s="12"/>
      <c r="GE85" s="12"/>
      <c r="GF85" s="12"/>
      <c r="GG85" s="279"/>
      <c r="GH85" s="12"/>
      <c r="GI85" s="12"/>
      <c r="GJ85" s="12"/>
    </row>
  </sheetData>
  <mergeCells count="17">
    <mergeCell ref="FT3:GJ3"/>
    <mergeCell ref="CR65:CV79"/>
    <mergeCell ref="EF73:EJ79"/>
    <mergeCell ref="EA67:EE79"/>
    <mergeCell ref="FJ73:FN79"/>
    <mergeCell ref="FO73:FS79"/>
    <mergeCell ref="BX3:CV3"/>
    <mergeCell ref="CH67:CL79"/>
    <mergeCell ref="CW3:DU3"/>
    <mergeCell ref="DV3:ET3"/>
    <mergeCell ref="A3:Y3"/>
    <mergeCell ref="Z3:AX3"/>
    <mergeCell ref="AY3:BW3"/>
    <mergeCell ref="A85:E85"/>
    <mergeCell ref="EU3:FS3"/>
    <mergeCell ref="A84:E84"/>
    <mergeCell ref="AY67:BC79"/>
  </mergeCells>
  <conditionalFormatting sqref="GD83">
    <cfRule type="cellIs" dxfId="0" priority="4" stopIfTrue="1" operator="equal">
      <formula>" "</formula>
    </cfRule>
  </conditionalFormatting>
  <pageMargins left="0.7" right="0.7" top="0.78740157499999996" bottom="0.78740157499999996" header="0.3" footer="0.3"/>
  <pageSetup paperSize="9" orientation="portrait" r:id="rId1"/>
  <ignoredErrors>
    <ignoredError sqref="DE77" formula="1"/>
    <ignoredError sqref="B7:B1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HR67"/>
  <sheetViews>
    <sheetView zoomScaleNormal="100" workbookViewId="0">
      <pane xSplit="1" topLeftCell="B1" activePane="topRight" state="frozen"/>
      <selection pane="topRight"/>
    </sheetView>
  </sheetViews>
  <sheetFormatPr baseColWidth="10" defaultColWidth="8.28515625" defaultRowHeight="12"/>
  <cols>
    <col min="1" max="1" width="58.7109375" style="99" bestFit="1" customWidth="1"/>
    <col min="2" max="9" width="11.140625" style="128" bestFit="1" customWidth="1"/>
    <col min="10" max="16" width="11.140625" style="126" bestFit="1" customWidth="1"/>
    <col min="17" max="17" width="11.140625" style="360" bestFit="1" customWidth="1"/>
    <col min="18" max="42" width="11.140625" style="126" bestFit="1" customWidth="1"/>
    <col min="43" max="43" width="11.140625" style="360" bestFit="1" customWidth="1"/>
    <col min="44" max="45" width="11.140625" style="126" bestFit="1" customWidth="1"/>
    <col min="46" max="49" width="11.140625" style="361" bestFit="1" customWidth="1"/>
    <col min="50" max="87" width="11.140625" style="101" customWidth="1"/>
    <col min="88" max="90" width="11.140625" style="1" customWidth="1"/>
    <col min="91" max="91" width="11.140625" style="118" customWidth="1"/>
    <col min="92" max="97" width="11.140625" style="101" customWidth="1"/>
    <col min="98" max="98" width="11.7109375" style="101" bestFit="1" customWidth="1"/>
    <col min="99" max="137" width="6.7109375" style="101" customWidth="1"/>
    <col min="138" max="142" width="6.7109375" style="118" customWidth="1"/>
    <col min="143" max="145" width="7.28515625" style="118" customWidth="1"/>
    <col min="146" max="146" width="7.28515625" style="335" customWidth="1"/>
    <col min="147" max="153" width="7.7109375" style="100" customWidth="1"/>
    <col min="154" max="154" width="7.7109375" style="102" customWidth="1"/>
    <col min="155" max="158" width="7.7109375" style="100" customWidth="1"/>
    <col min="159" max="159" width="7.7109375" style="102" customWidth="1"/>
    <col min="160" max="160" width="7.7109375" style="100" customWidth="1"/>
    <col min="161" max="165" width="7.7109375" style="102" customWidth="1"/>
    <col min="166" max="190" width="7.7109375" style="100" customWidth="1"/>
    <col min="191" max="194" width="8.28515625" style="100" customWidth="1"/>
    <col min="195" max="195" width="8.28515625" style="101" customWidth="1"/>
    <col min="196" max="199" width="8.28515625" style="100" customWidth="1"/>
    <col min="200" max="200" width="8.28515625" style="102" customWidth="1"/>
    <col min="201" max="201" width="8.28515625" style="100" customWidth="1"/>
    <col min="202" max="208" width="8.28515625" style="102" customWidth="1"/>
    <col min="209" max="16384" width="8.28515625" style="100"/>
  </cols>
  <sheetData>
    <row r="1" spans="1:210" ht="14.25">
      <c r="A1" s="345" t="str">
        <f>HYPERLINK("#'Verzeichnis_der_Fruchtarten'!A1", "Gehe zum Verzeichnis_der_Fruchtarten")</f>
        <v>Gehe zum Verzeichnis_der_Fruchtarten</v>
      </c>
    </row>
    <row r="2" spans="1:210">
      <c r="A2" s="340"/>
    </row>
    <row r="3" spans="1:210" s="300" customFormat="1" ht="21" customHeight="1">
      <c r="A3" s="301" t="s">
        <v>81</v>
      </c>
      <c r="B3" s="202" t="s">
        <v>60</v>
      </c>
      <c r="C3" s="202" t="s">
        <v>60</v>
      </c>
      <c r="D3" s="202" t="s">
        <v>60</v>
      </c>
      <c r="E3" s="202" t="s">
        <v>60</v>
      </c>
      <c r="F3" s="202" t="s">
        <v>60</v>
      </c>
      <c r="G3" s="202" t="s">
        <v>60</v>
      </c>
      <c r="H3" s="202" t="s">
        <v>60</v>
      </c>
      <c r="I3" s="202" t="s">
        <v>60</v>
      </c>
      <c r="J3" s="202" t="s">
        <v>60</v>
      </c>
      <c r="K3" s="202" t="s">
        <v>60</v>
      </c>
      <c r="L3" s="202" t="s">
        <v>60</v>
      </c>
      <c r="M3" s="202" t="s">
        <v>60</v>
      </c>
      <c r="N3" s="202" t="s">
        <v>60</v>
      </c>
      <c r="O3" s="202" t="s">
        <v>60</v>
      </c>
      <c r="P3" s="202" t="s">
        <v>60</v>
      </c>
      <c r="Q3" s="202" t="s">
        <v>60</v>
      </c>
      <c r="R3" s="202" t="s">
        <v>60</v>
      </c>
      <c r="S3" s="202" t="s">
        <v>60</v>
      </c>
      <c r="T3" s="202" t="s">
        <v>60</v>
      </c>
      <c r="U3" s="202" t="s">
        <v>60</v>
      </c>
      <c r="V3" s="202" t="s">
        <v>60</v>
      </c>
      <c r="W3" s="202" t="s">
        <v>60</v>
      </c>
      <c r="X3" s="202" t="s">
        <v>60</v>
      </c>
      <c r="Y3" s="202" t="s">
        <v>60</v>
      </c>
      <c r="Z3" s="202" t="s">
        <v>60</v>
      </c>
      <c r="AA3" s="202" t="s">
        <v>60</v>
      </c>
      <c r="AB3" s="202" t="s">
        <v>60</v>
      </c>
      <c r="AC3" s="202" t="s">
        <v>60</v>
      </c>
      <c r="AD3" s="202" t="s">
        <v>60</v>
      </c>
      <c r="AE3" s="202" t="s">
        <v>60</v>
      </c>
      <c r="AF3" s="202" t="s">
        <v>60</v>
      </c>
      <c r="AG3" s="202" t="s">
        <v>60</v>
      </c>
      <c r="AH3" s="202" t="s">
        <v>60</v>
      </c>
      <c r="AI3" s="202" t="s">
        <v>60</v>
      </c>
      <c r="AJ3" s="202" t="s">
        <v>60</v>
      </c>
      <c r="AK3" s="202" t="s">
        <v>60</v>
      </c>
      <c r="AL3" s="202" t="s">
        <v>60</v>
      </c>
      <c r="AM3" s="202" t="s">
        <v>60</v>
      </c>
      <c r="AN3" s="202" t="s">
        <v>60</v>
      </c>
      <c r="AO3" s="202" t="s">
        <v>60</v>
      </c>
      <c r="AP3" s="202" t="s">
        <v>60</v>
      </c>
      <c r="AQ3" s="202" t="s">
        <v>60</v>
      </c>
      <c r="AR3" s="202" t="s">
        <v>60</v>
      </c>
      <c r="AS3" s="202" t="s">
        <v>60</v>
      </c>
      <c r="AT3" s="202" t="s">
        <v>60</v>
      </c>
      <c r="AU3" s="202" t="s">
        <v>60</v>
      </c>
      <c r="AV3" s="202" t="s">
        <v>60</v>
      </c>
      <c r="AW3" s="202" t="s">
        <v>60</v>
      </c>
      <c r="GO3" s="299"/>
    </row>
    <row r="4" spans="1:210" s="127" customFormat="1" ht="12" customHeight="1">
      <c r="A4" s="552" t="s">
        <v>205</v>
      </c>
      <c r="B4" s="302">
        <v>1978</v>
      </c>
      <c r="C4" s="302">
        <v>1979</v>
      </c>
      <c r="D4" s="302">
        <v>1980</v>
      </c>
      <c r="E4" s="302">
        <v>1981</v>
      </c>
      <c r="F4" s="302">
        <v>1982</v>
      </c>
      <c r="G4" s="302">
        <v>1983</v>
      </c>
      <c r="H4" s="302">
        <v>1984</v>
      </c>
      <c r="I4" s="302">
        <v>1985</v>
      </c>
      <c r="J4" s="302">
        <v>1986</v>
      </c>
      <c r="K4" s="302">
        <v>1987</v>
      </c>
      <c r="L4" s="302">
        <v>1988</v>
      </c>
      <c r="M4" s="302">
        <v>1989</v>
      </c>
      <c r="N4" s="302">
        <v>1990</v>
      </c>
      <c r="O4" s="302">
        <v>1991</v>
      </c>
      <c r="P4" s="302">
        <v>1992</v>
      </c>
      <c r="Q4" s="302">
        <v>1993</v>
      </c>
      <c r="R4" s="302">
        <v>1994</v>
      </c>
      <c r="S4" s="302">
        <v>1995</v>
      </c>
      <c r="T4" s="302">
        <v>1996</v>
      </c>
      <c r="U4" s="302">
        <v>1997</v>
      </c>
      <c r="V4" s="302">
        <v>1998</v>
      </c>
      <c r="W4" s="302">
        <v>1999</v>
      </c>
      <c r="X4" s="302">
        <v>2000</v>
      </c>
      <c r="Y4" s="302">
        <v>2001</v>
      </c>
      <c r="Z4" s="302">
        <v>2002</v>
      </c>
      <c r="AA4" s="302">
        <v>2003</v>
      </c>
      <c r="AB4" s="302">
        <v>2004</v>
      </c>
      <c r="AC4" s="302">
        <v>2005</v>
      </c>
      <c r="AD4" s="302">
        <v>2006</v>
      </c>
      <c r="AE4" s="302">
        <v>2007</v>
      </c>
      <c r="AF4" s="302">
        <v>2008</v>
      </c>
      <c r="AG4" s="302">
        <v>2009</v>
      </c>
      <c r="AH4" s="302">
        <v>2010</v>
      </c>
      <c r="AI4" s="30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238">
        <v>2020</v>
      </c>
      <c r="AS4" s="182">
        <v>2021</v>
      </c>
      <c r="AT4" s="238">
        <v>2022</v>
      </c>
      <c r="AU4" s="182">
        <v>2023</v>
      </c>
      <c r="AV4" s="238">
        <v>2024</v>
      </c>
      <c r="AW4" s="238">
        <v>2025</v>
      </c>
      <c r="GO4" s="126"/>
    </row>
    <row r="5" spans="1:210" s="127" customFormat="1" ht="25.5" customHeight="1" thickBot="1">
      <c r="A5" s="553"/>
      <c r="B5" s="129" t="s">
        <v>77</v>
      </c>
      <c r="C5" s="129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129" t="s">
        <v>77</v>
      </c>
      <c r="AD5" s="129" t="s">
        <v>77</v>
      </c>
      <c r="AE5" s="129" t="s">
        <v>77</v>
      </c>
      <c r="AF5" s="129" t="s">
        <v>77</v>
      </c>
      <c r="AG5" s="129" t="s">
        <v>77</v>
      </c>
      <c r="AH5" s="129" t="s">
        <v>77</v>
      </c>
      <c r="AI5" s="129" t="s">
        <v>77</v>
      </c>
      <c r="AJ5" s="129" t="s">
        <v>77</v>
      </c>
      <c r="AK5" s="129" t="s">
        <v>77</v>
      </c>
      <c r="AL5" s="129" t="s">
        <v>77</v>
      </c>
      <c r="AM5" s="129" t="s">
        <v>77</v>
      </c>
      <c r="AN5" s="129" t="s">
        <v>77</v>
      </c>
      <c r="AO5" s="129" t="s">
        <v>77</v>
      </c>
      <c r="AP5" s="129" t="s">
        <v>77</v>
      </c>
      <c r="AQ5" s="129" t="s">
        <v>77</v>
      </c>
      <c r="AR5" s="181" t="s">
        <v>77</v>
      </c>
      <c r="AS5" s="129" t="s">
        <v>77</v>
      </c>
      <c r="AT5" s="181" t="s">
        <v>77</v>
      </c>
      <c r="AU5" s="129" t="s">
        <v>77</v>
      </c>
      <c r="AV5" s="181" t="s">
        <v>77</v>
      </c>
      <c r="AW5" s="181" t="s">
        <v>77</v>
      </c>
      <c r="GO5" s="126"/>
    </row>
    <row r="6" spans="1:210" s="148" customFormat="1" ht="9.75" thickTop="1">
      <c r="A6" s="130" t="s">
        <v>14</v>
      </c>
      <c r="B6" s="362">
        <v>56</v>
      </c>
      <c r="C6" s="362">
        <v>57.2</v>
      </c>
      <c r="D6" s="362">
        <v>53.9</v>
      </c>
      <c r="E6" s="362">
        <v>53.6</v>
      </c>
      <c r="F6" s="362">
        <v>60.9</v>
      </c>
      <c r="G6" s="362">
        <v>58.8</v>
      </c>
      <c r="H6" s="362">
        <v>61</v>
      </c>
      <c r="I6" s="362">
        <v>57</v>
      </c>
      <c r="J6" s="362">
        <v>73.900000000000006</v>
      </c>
      <c r="K6" s="362">
        <v>67.177214586732362</v>
      </c>
      <c r="L6" s="362">
        <v>65.910529502877793</v>
      </c>
      <c r="M6" s="362">
        <v>49.3</v>
      </c>
      <c r="N6" s="362">
        <v>74.8</v>
      </c>
      <c r="O6" s="362">
        <v>78.599999999999994</v>
      </c>
      <c r="P6" s="363">
        <v>67.648454885790088</v>
      </c>
      <c r="Q6" s="363">
        <v>77.797300902963912</v>
      </c>
      <c r="R6" s="362">
        <v>76.882634235264092</v>
      </c>
      <c r="S6" s="363">
        <v>79.854510209347268</v>
      </c>
      <c r="T6" s="364">
        <v>79.087396802917439</v>
      </c>
      <c r="U6" s="365">
        <v>81.627154413151104</v>
      </c>
      <c r="V6" s="365">
        <v>80.143513951862374</v>
      </c>
      <c r="W6" s="366">
        <v>89.837856948032368</v>
      </c>
      <c r="X6" s="366">
        <v>82.905331420595431</v>
      </c>
      <c r="Y6" s="366">
        <v>89.277925526673158</v>
      </c>
      <c r="Z6" s="366">
        <v>70.990854355273086</v>
      </c>
      <c r="AA6" s="366">
        <v>65.644101358507712</v>
      </c>
      <c r="AB6" s="366">
        <v>86.581576682430168</v>
      </c>
      <c r="AC6" s="366">
        <v>78.688044869551987</v>
      </c>
      <c r="AD6" s="367">
        <v>80.595692958669531</v>
      </c>
      <c r="AE6" s="367">
        <v>70.868465182005551</v>
      </c>
      <c r="AF6" s="367">
        <v>91.933310444233825</v>
      </c>
      <c r="AG6" s="367">
        <v>85.79171438629956</v>
      </c>
      <c r="AH6" s="367">
        <v>80.730203406978234</v>
      </c>
      <c r="AI6" s="367">
        <v>71.935239381420445</v>
      </c>
      <c r="AJ6" s="367">
        <v>75.866409390863993</v>
      </c>
      <c r="AK6" s="367">
        <v>84.413113561607702</v>
      </c>
      <c r="AL6" s="367">
        <v>89.3966195780677</v>
      </c>
      <c r="AM6" s="367">
        <v>85.836120139036822</v>
      </c>
      <c r="AN6" s="367">
        <v>86.7</v>
      </c>
      <c r="AO6" s="367">
        <v>86.3</v>
      </c>
      <c r="AP6" s="367">
        <v>60.1</v>
      </c>
      <c r="AQ6" s="367">
        <v>83.8</v>
      </c>
      <c r="AR6" s="367">
        <v>77.099999999999994</v>
      </c>
      <c r="AS6" s="367">
        <v>79.5</v>
      </c>
      <c r="AT6" s="368">
        <v>80.099999999999994</v>
      </c>
      <c r="AU6" s="368">
        <v>76.5</v>
      </c>
      <c r="AV6" s="368">
        <v>69.400000000000006</v>
      </c>
      <c r="AW6" s="369">
        <v>78.599999999999994</v>
      </c>
      <c r="GO6" s="144"/>
      <c r="GT6" s="149"/>
      <c r="GV6" s="149"/>
      <c r="GW6" s="149"/>
      <c r="GX6" s="149"/>
      <c r="GY6" s="149"/>
      <c r="GZ6" s="149"/>
      <c r="HA6" s="149"/>
      <c r="HB6" s="149"/>
    </row>
    <row r="7" spans="1:210" s="148" customFormat="1" ht="9.75" customHeight="1">
      <c r="A7" s="130" t="s">
        <v>17</v>
      </c>
      <c r="B7" s="362">
        <v>60.9</v>
      </c>
      <c r="C7" s="362">
        <v>62.9</v>
      </c>
      <c r="D7" s="362">
        <v>59.1</v>
      </c>
      <c r="E7" s="362">
        <v>61.3</v>
      </c>
      <c r="F7" s="362">
        <v>68.3</v>
      </c>
      <c r="G7" s="362">
        <v>66.599999999999994</v>
      </c>
      <c r="H7" s="362">
        <v>67.599999999999994</v>
      </c>
      <c r="I7" s="362">
        <v>68.400000000000006</v>
      </c>
      <c r="J7" s="362">
        <v>82.3</v>
      </c>
      <c r="K7" s="362">
        <v>78.873247483529539</v>
      </c>
      <c r="L7" s="362">
        <v>78.212494797041657</v>
      </c>
      <c r="M7" s="362">
        <v>59</v>
      </c>
      <c r="N7" s="362">
        <v>87.9</v>
      </c>
      <c r="O7" s="362">
        <v>88</v>
      </c>
      <c r="P7" s="363">
        <v>81.627270007771756</v>
      </c>
      <c r="Q7" s="232">
        <v>93.435490449637996</v>
      </c>
      <c r="R7" s="362">
        <v>90.987388544140146</v>
      </c>
      <c r="S7" s="363">
        <v>91.500395785487768</v>
      </c>
      <c r="T7" s="364">
        <v>88.672522219201952</v>
      </c>
      <c r="U7" s="365">
        <v>93.282476438512873</v>
      </c>
      <c r="V7" s="365">
        <v>86.620419419315255</v>
      </c>
      <c r="W7" s="366">
        <v>99.536159515227624</v>
      </c>
      <c r="X7" s="366">
        <v>97.787272698187493</v>
      </c>
      <c r="Y7" s="366">
        <v>98.70834752334487</v>
      </c>
      <c r="Z7" s="366">
        <v>77.547662768389031</v>
      </c>
      <c r="AA7" s="366">
        <v>81.321706945968188</v>
      </c>
      <c r="AB7" s="366">
        <v>94.249271804874638</v>
      </c>
      <c r="AC7" s="366">
        <v>88.910496932459566</v>
      </c>
      <c r="AD7" s="367">
        <v>86.696980597522753</v>
      </c>
      <c r="AE7" s="367">
        <v>77.834173675568735</v>
      </c>
      <c r="AF7" s="367">
        <v>105.18572771885893</v>
      </c>
      <c r="AG7" s="367">
        <v>92.070572149047123</v>
      </c>
      <c r="AH7" s="367">
        <v>92.211242829469143</v>
      </c>
      <c r="AI7" s="367">
        <v>84.458762220829712</v>
      </c>
      <c r="AJ7" s="367">
        <v>79.797871046191446</v>
      </c>
      <c r="AK7" s="367">
        <v>91.436479769266825</v>
      </c>
      <c r="AL7" s="367">
        <v>93.516611350758609</v>
      </c>
      <c r="AM7" s="367">
        <v>95.902081411042744</v>
      </c>
      <c r="AN7" s="367">
        <v>94.6</v>
      </c>
      <c r="AO7" s="367">
        <v>92.4</v>
      </c>
      <c r="AP7" s="367">
        <v>79.900000000000006</v>
      </c>
      <c r="AQ7" s="367">
        <v>84.8</v>
      </c>
      <c r="AR7" s="367">
        <v>91.8</v>
      </c>
      <c r="AS7" s="367">
        <v>79.900000000000006</v>
      </c>
      <c r="AT7" s="368">
        <v>93.5</v>
      </c>
      <c r="AU7" s="368">
        <v>85.1</v>
      </c>
      <c r="AV7" s="368">
        <v>75.900000000000006</v>
      </c>
      <c r="AW7" s="369">
        <v>90.8</v>
      </c>
      <c r="GO7" s="144"/>
      <c r="GT7" s="149"/>
      <c r="GV7" s="149"/>
      <c r="GW7" s="149"/>
      <c r="GX7" s="149"/>
      <c r="GY7" s="149"/>
      <c r="GZ7" s="149"/>
      <c r="HA7" s="149"/>
      <c r="HB7" s="149"/>
    </row>
    <row r="8" spans="1:210" s="148" customFormat="1" ht="9.75" customHeight="1">
      <c r="A8" s="130" t="s">
        <v>18</v>
      </c>
      <c r="B8" s="362">
        <v>47.4</v>
      </c>
      <c r="C8" s="362" t="s">
        <v>15</v>
      </c>
      <c r="D8" s="362">
        <v>43.3</v>
      </c>
      <c r="E8" s="362">
        <v>45.5</v>
      </c>
      <c r="F8" s="362">
        <v>45.7</v>
      </c>
      <c r="G8" s="362">
        <v>42</v>
      </c>
      <c r="H8" s="362">
        <v>53</v>
      </c>
      <c r="I8" s="362">
        <v>48.2</v>
      </c>
      <c r="J8" s="362">
        <v>57.3</v>
      </c>
      <c r="K8" s="362">
        <v>63.978299606411774</v>
      </c>
      <c r="L8" s="362">
        <v>50.508068890672668</v>
      </c>
      <c r="M8" s="362">
        <v>37.1</v>
      </c>
      <c r="N8" s="362">
        <v>67.900000000000006</v>
      </c>
      <c r="O8" s="362">
        <v>72.900000000000006</v>
      </c>
      <c r="P8" s="363">
        <v>53.898536304154533</v>
      </c>
      <c r="Q8" s="232">
        <v>70.581976555575906</v>
      </c>
      <c r="R8" s="362">
        <v>71.213956029187287</v>
      </c>
      <c r="S8" s="363">
        <v>74.169809194527986</v>
      </c>
      <c r="T8" s="364">
        <v>76.366366109196477</v>
      </c>
      <c r="U8" s="365">
        <v>73.890221067301567</v>
      </c>
      <c r="V8" s="365">
        <v>72.238976109900818</v>
      </c>
      <c r="W8" s="366">
        <v>81.296995977087349</v>
      </c>
      <c r="X8" s="366">
        <v>66.7572430697589</v>
      </c>
      <c r="Y8" s="366">
        <v>80.18342181321357</v>
      </c>
      <c r="Z8" s="366">
        <v>67.497366728866993</v>
      </c>
      <c r="AA8" s="366">
        <v>52.878741491974502</v>
      </c>
      <c r="AB8" s="366">
        <v>84.847257829692623</v>
      </c>
      <c r="AC8" s="366">
        <v>69.831860565060452</v>
      </c>
      <c r="AD8" s="367">
        <v>70.96837722530644</v>
      </c>
      <c r="AE8" s="367">
        <v>69.183086276054496</v>
      </c>
      <c r="AF8" s="367">
        <v>78.537927512919723</v>
      </c>
      <c r="AG8" s="367">
        <v>81.60100593336972</v>
      </c>
      <c r="AH8" s="367">
        <v>64.319830464679356</v>
      </c>
      <c r="AI8" s="367">
        <v>66.308195579535578</v>
      </c>
      <c r="AJ8" s="367">
        <v>74.327739443055748</v>
      </c>
      <c r="AK8" s="367">
        <v>74.596658361103778</v>
      </c>
      <c r="AL8" s="367">
        <v>87.730182660434608</v>
      </c>
      <c r="AM8" s="367">
        <v>74.92793372726598</v>
      </c>
      <c r="AN8" s="367">
        <v>81.5</v>
      </c>
      <c r="AO8" s="367">
        <v>80.099999999999994</v>
      </c>
      <c r="AP8" s="367">
        <v>59.5</v>
      </c>
      <c r="AQ8" s="367">
        <v>76.3</v>
      </c>
      <c r="AR8" s="367">
        <v>76.2</v>
      </c>
      <c r="AS8" s="367">
        <v>72.599999999999994</v>
      </c>
      <c r="AT8" s="368">
        <v>71.3</v>
      </c>
      <c r="AU8" s="368">
        <v>69.900000000000006</v>
      </c>
      <c r="AV8" s="368" t="s">
        <v>160</v>
      </c>
      <c r="AW8" s="369">
        <v>77.5</v>
      </c>
      <c r="GO8" s="144"/>
      <c r="GT8" s="149"/>
      <c r="GV8" s="149"/>
      <c r="GW8" s="149"/>
      <c r="GX8" s="149"/>
      <c r="GY8" s="149"/>
      <c r="GZ8" s="149"/>
      <c r="HA8" s="149"/>
      <c r="HB8" s="149"/>
    </row>
    <row r="9" spans="1:210" s="148" customFormat="1" ht="9.75" customHeight="1">
      <c r="A9" s="130" t="s">
        <v>19</v>
      </c>
      <c r="B9" s="362">
        <v>47.4</v>
      </c>
      <c r="C9" s="362">
        <v>47.7</v>
      </c>
      <c r="D9" s="362">
        <v>47.9</v>
      </c>
      <c r="E9" s="362">
        <v>48.8</v>
      </c>
      <c r="F9" s="362">
        <v>54.1</v>
      </c>
      <c r="G9" s="362">
        <v>51.4</v>
      </c>
      <c r="H9" s="362">
        <v>56.1</v>
      </c>
      <c r="I9" s="362">
        <v>52.9</v>
      </c>
      <c r="J9" s="362">
        <v>65.599999999999994</v>
      </c>
      <c r="K9" s="362">
        <v>63.978299606411781</v>
      </c>
      <c r="L9" s="362">
        <v>59.509506910792553</v>
      </c>
      <c r="M9" s="362">
        <v>42.8</v>
      </c>
      <c r="N9" s="362">
        <v>61.1</v>
      </c>
      <c r="O9" s="362">
        <v>69.599999999999994</v>
      </c>
      <c r="P9" s="363">
        <v>60.401363716059684</v>
      </c>
      <c r="Q9" s="232">
        <v>68.478007712012356</v>
      </c>
      <c r="R9" s="362">
        <v>67.966381886882374</v>
      </c>
      <c r="S9" s="363">
        <v>71.291245979648437</v>
      </c>
      <c r="T9" s="364">
        <v>72.964099812229179</v>
      </c>
      <c r="U9" s="365">
        <v>75.94842922987813</v>
      </c>
      <c r="V9" s="365">
        <v>72.794780755415658</v>
      </c>
      <c r="W9" s="366">
        <v>80.687359114014711</v>
      </c>
      <c r="X9" s="366">
        <v>73.734624572694813</v>
      </c>
      <c r="Y9" s="366">
        <v>82.745169249740798</v>
      </c>
      <c r="Z9" s="366">
        <v>69.093897417411299</v>
      </c>
      <c r="AA9" s="366">
        <v>65.069372963591235</v>
      </c>
      <c r="AB9" s="366">
        <v>82.512867168298953</v>
      </c>
      <c r="AC9" s="366">
        <v>76.073844836029394</v>
      </c>
      <c r="AD9" s="367">
        <v>74.9338790811465</v>
      </c>
      <c r="AE9" s="367">
        <v>69.841940589350514</v>
      </c>
      <c r="AF9" s="367">
        <v>87.247518898244238</v>
      </c>
      <c r="AG9" s="367">
        <v>83.040582385907385</v>
      </c>
      <c r="AH9" s="367">
        <v>71.212797540261747</v>
      </c>
      <c r="AI9" s="367">
        <v>71.364732342539341</v>
      </c>
      <c r="AJ9" s="367">
        <v>76.474962793368007</v>
      </c>
      <c r="AK9" s="367">
        <v>82.263233905831157</v>
      </c>
      <c r="AL9" s="367">
        <v>90.367307151386839</v>
      </c>
      <c r="AM9" s="367">
        <v>83.34249654522084</v>
      </c>
      <c r="AN9" s="367">
        <v>84</v>
      </c>
      <c r="AO9" s="367">
        <v>81.099999999999994</v>
      </c>
      <c r="AP9" s="367">
        <v>63</v>
      </c>
      <c r="AQ9" s="367">
        <v>75.5</v>
      </c>
      <c r="AR9" s="367">
        <v>76.2</v>
      </c>
      <c r="AS9" s="367">
        <v>75.2</v>
      </c>
      <c r="AT9" s="368">
        <v>76.8</v>
      </c>
      <c r="AU9" s="368">
        <v>73.5</v>
      </c>
      <c r="AV9" s="368">
        <v>63.2</v>
      </c>
      <c r="AW9" s="369">
        <v>78.099999999999994</v>
      </c>
      <c r="GO9" s="144"/>
      <c r="GT9" s="149"/>
      <c r="GV9" s="149"/>
      <c r="GW9" s="149"/>
      <c r="GX9" s="149"/>
      <c r="GY9" s="149"/>
      <c r="GZ9" s="149"/>
      <c r="HA9" s="149"/>
      <c r="HB9" s="149"/>
    </row>
    <row r="10" spans="1:210" s="152" customFormat="1" ht="9.75" customHeight="1">
      <c r="A10" s="150" t="s">
        <v>225</v>
      </c>
      <c r="B10" s="370">
        <v>50</v>
      </c>
      <c r="C10" s="370">
        <v>49.6</v>
      </c>
      <c r="D10" s="370">
        <v>46.3</v>
      </c>
      <c r="E10" s="370">
        <v>49.6</v>
      </c>
      <c r="F10" s="370">
        <v>57.3</v>
      </c>
      <c r="G10" s="370">
        <v>55.5</v>
      </c>
      <c r="H10" s="370">
        <v>57.8</v>
      </c>
      <c r="I10" s="370">
        <v>55.7</v>
      </c>
      <c r="J10" s="370">
        <v>69.099999999999994</v>
      </c>
      <c r="K10" s="370">
        <v>65.37782491030201</v>
      </c>
      <c r="L10" s="370">
        <v>66.110561458880454</v>
      </c>
      <c r="M10" s="370">
        <v>53.6</v>
      </c>
      <c r="N10" s="370">
        <v>72.400000000000006</v>
      </c>
      <c r="O10" s="370">
        <v>74.599999999999994</v>
      </c>
      <c r="P10" s="370">
        <v>71.284012953313365</v>
      </c>
      <c r="Q10" s="371">
        <v>77.789591681028426</v>
      </c>
      <c r="R10" s="370">
        <v>76.006287764237726</v>
      </c>
      <c r="S10" s="370">
        <v>78.788873178631121</v>
      </c>
      <c r="T10" s="372">
        <v>79.629690703473756</v>
      </c>
      <c r="U10" s="373">
        <v>82.63936086706444</v>
      </c>
      <c r="V10" s="373">
        <v>76.503956515078656</v>
      </c>
      <c r="W10" s="374">
        <v>86.384149531221823</v>
      </c>
      <c r="X10" s="374">
        <v>81.864524717904928</v>
      </c>
      <c r="Y10" s="374">
        <v>88.141811989859931</v>
      </c>
      <c r="Z10" s="374">
        <v>73.142809357180298</v>
      </c>
      <c r="AA10" s="374">
        <v>73.431302810182117</v>
      </c>
      <c r="AB10" s="374">
        <v>87.163008921320483</v>
      </c>
      <c r="AC10" s="374">
        <v>81.818673003194604</v>
      </c>
      <c r="AD10" s="375">
        <v>82.627905157678114</v>
      </c>
      <c r="AE10" s="375">
        <v>75.048384152932954</v>
      </c>
      <c r="AF10" s="375">
        <v>91.168613942434902</v>
      </c>
      <c r="AG10" s="375">
        <v>88.344072058682059</v>
      </c>
      <c r="AH10" s="375">
        <v>83.385647545693104</v>
      </c>
      <c r="AI10" s="375">
        <v>82.753660937491958</v>
      </c>
      <c r="AJ10" s="375">
        <v>73.127785296028662</v>
      </c>
      <c r="AK10" s="375">
        <v>89.945758709676127</v>
      </c>
      <c r="AL10" s="375">
        <v>91.939586026231879</v>
      </c>
      <c r="AM10" s="375">
        <v>88.875574597472792</v>
      </c>
      <c r="AN10" s="375">
        <v>84.2</v>
      </c>
      <c r="AO10" s="375">
        <v>81.099999999999994</v>
      </c>
      <c r="AP10" s="375">
        <v>70.3</v>
      </c>
      <c r="AQ10" s="375">
        <v>85.6</v>
      </c>
      <c r="AR10" s="375">
        <v>79.7</v>
      </c>
      <c r="AS10" s="367">
        <v>75.7</v>
      </c>
      <c r="AT10" s="376">
        <v>83</v>
      </c>
      <c r="AU10" s="376">
        <v>80.5</v>
      </c>
      <c r="AV10" s="376">
        <v>70.7</v>
      </c>
      <c r="AW10" s="377">
        <v>86.3</v>
      </c>
      <c r="GO10" s="151"/>
      <c r="GT10" s="153"/>
      <c r="GV10" s="153"/>
      <c r="GW10" s="153"/>
      <c r="GX10" s="153"/>
      <c r="GY10" s="153"/>
      <c r="GZ10" s="153"/>
      <c r="HA10" s="153"/>
      <c r="HB10" s="153"/>
    </row>
    <row r="11" spans="1:210" s="148" customFormat="1" ht="9.75" customHeight="1">
      <c r="A11" s="130" t="s">
        <v>21</v>
      </c>
      <c r="B11" s="362">
        <v>53.5</v>
      </c>
      <c r="C11" s="362">
        <v>53</v>
      </c>
      <c r="D11" s="362">
        <v>54</v>
      </c>
      <c r="E11" s="362">
        <v>56.2</v>
      </c>
      <c r="F11" s="362">
        <v>64.900000000000006</v>
      </c>
      <c r="G11" s="362">
        <v>63.4</v>
      </c>
      <c r="H11" s="362">
        <v>62.5</v>
      </c>
      <c r="I11" s="362">
        <v>61</v>
      </c>
      <c r="J11" s="362">
        <v>80.599999999999994</v>
      </c>
      <c r="K11" s="362">
        <v>76.873925620829141</v>
      </c>
      <c r="L11" s="362">
        <v>71.711456226955036</v>
      </c>
      <c r="M11" s="362">
        <v>52.8</v>
      </c>
      <c r="N11" s="362">
        <v>83.2</v>
      </c>
      <c r="O11" s="362">
        <v>85.3</v>
      </c>
      <c r="P11" s="363">
        <v>71.671236759398965</v>
      </c>
      <c r="Q11" s="232">
        <v>85.018891038018836</v>
      </c>
      <c r="R11" s="362">
        <v>81.878093376867511</v>
      </c>
      <c r="S11" s="363">
        <v>83.966017738374674</v>
      </c>
      <c r="T11" s="364">
        <v>84.249883164142815</v>
      </c>
      <c r="U11" s="365">
        <v>86.517456451318694</v>
      </c>
      <c r="V11" s="365">
        <v>82.868839749689911</v>
      </c>
      <c r="W11" s="366">
        <v>91.730520790758646</v>
      </c>
      <c r="X11" s="366">
        <v>87.154944923440496</v>
      </c>
      <c r="Y11" s="366">
        <v>91.332095545900145</v>
      </c>
      <c r="Z11" s="366">
        <v>70.820754940053263</v>
      </c>
      <c r="AA11" s="366">
        <v>69.924165674130293</v>
      </c>
      <c r="AB11" s="366">
        <v>89.167388895823493</v>
      </c>
      <c r="AC11" s="366">
        <v>83.063285273866725</v>
      </c>
      <c r="AD11" s="367">
        <v>80.486708913166382</v>
      </c>
      <c r="AE11" s="367">
        <v>75.307932402200365</v>
      </c>
      <c r="AF11" s="367">
        <v>98.906917173768633</v>
      </c>
      <c r="AG11" s="367">
        <v>86.237147477933874</v>
      </c>
      <c r="AH11" s="367">
        <v>84.842077398416833</v>
      </c>
      <c r="AI11" s="367">
        <v>79.252016899626582</v>
      </c>
      <c r="AJ11" s="367">
        <v>74.330686520232859</v>
      </c>
      <c r="AK11" s="367">
        <v>88.058797554404748</v>
      </c>
      <c r="AL11" s="367">
        <v>90.982750583477511</v>
      </c>
      <c r="AM11" s="367">
        <v>88.481372866398488</v>
      </c>
      <c r="AN11" s="367">
        <v>88.4</v>
      </c>
      <c r="AO11" s="367">
        <v>86.5</v>
      </c>
      <c r="AP11" s="367">
        <v>73.599999999999994</v>
      </c>
      <c r="AQ11" s="367">
        <v>90.5</v>
      </c>
      <c r="AR11" s="367">
        <v>88.7</v>
      </c>
      <c r="AS11" s="367">
        <v>78.400000000000006</v>
      </c>
      <c r="AT11" s="368">
        <v>86.9</v>
      </c>
      <c r="AU11" s="368">
        <v>84.4</v>
      </c>
      <c r="AV11" s="368">
        <v>75.7</v>
      </c>
      <c r="AW11" s="369">
        <v>76</v>
      </c>
      <c r="GO11" s="144"/>
      <c r="GT11" s="149"/>
      <c r="GV11" s="149"/>
      <c r="GW11" s="149"/>
      <c r="GX11" s="149"/>
      <c r="GY11" s="149"/>
      <c r="GZ11" s="149"/>
      <c r="HA11" s="149"/>
      <c r="HB11" s="149"/>
    </row>
    <row r="12" spans="1:210" s="148" customFormat="1" ht="9.75" customHeight="1">
      <c r="A12" s="130" t="s">
        <v>22</v>
      </c>
      <c r="B12" s="362">
        <v>52.4</v>
      </c>
      <c r="C12" s="362">
        <v>56.5</v>
      </c>
      <c r="D12" s="362">
        <v>54.8</v>
      </c>
      <c r="E12" s="362">
        <v>57.2</v>
      </c>
      <c r="F12" s="362">
        <v>62.6</v>
      </c>
      <c r="G12" s="362">
        <v>58.3</v>
      </c>
      <c r="H12" s="362">
        <v>65.3</v>
      </c>
      <c r="I12" s="362">
        <v>64</v>
      </c>
      <c r="J12" s="362">
        <v>74.599999999999994</v>
      </c>
      <c r="K12" s="362">
        <v>72.375451429753326</v>
      </c>
      <c r="L12" s="362">
        <v>65.110401678867177</v>
      </c>
      <c r="M12" s="362">
        <v>46.6</v>
      </c>
      <c r="N12" s="362">
        <v>74.3</v>
      </c>
      <c r="O12" s="362">
        <v>79.599999999999994</v>
      </c>
      <c r="P12" s="363">
        <v>65.750009766026494</v>
      </c>
      <c r="Q12" s="232">
        <v>77.387790878308721</v>
      </c>
      <c r="R12" s="362">
        <v>78.30330962386391</v>
      </c>
      <c r="S12" s="363">
        <v>79.708924531399461</v>
      </c>
      <c r="T12" s="364">
        <v>78.771916973698339</v>
      </c>
      <c r="U12" s="365">
        <v>83.499091922648546</v>
      </c>
      <c r="V12" s="365">
        <v>80.790581286745947</v>
      </c>
      <c r="W12" s="366">
        <v>89.89321112590153</v>
      </c>
      <c r="X12" s="366">
        <v>83.915136037947647</v>
      </c>
      <c r="Y12" s="366">
        <v>88.586970264267848</v>
      </c>
      <c r="Z12" s="366">
        <v>68.303729835534341</v>
      </c>
      <c r="AA12" s="366">
        <v>67.656511840063416</v>
      </c>
      <c r="AB12" s="366">
        <v>86.039717901604604</v>
      </c>
      <c r="AC12" s="366">
        <v>78.558369509123153</v>
      </c>
      <c r="AD12" s="367">
        <v>79.255834570148849</v>
      </c>
      <c r="AE12" s="367">
        <v>71.427888496976095</v>
      </c>
      <c r="AF12" s="367">
        <v>89.145170621284777</v>
      </c>
      <c r="AG12" s="367">
        <v>86.475453338620312</v>
      </c>
      <c r="AH12" s="367">
        <v>76.993458504710091</v>
      </c>
      <c r="AI12" s="367">
        <v>73.826766438987676</v>
      </c>
      <c r="AJ12" s="367">
        <v>74.319139777232323</v>
      </c>
      <c r="AK12" s="367">
        <v>83.580535224874652</v>
      </c>
      <c r="AL12" s="367">
        <v>89.403296993511859</v>
      </c>
      <c r="AM12" s="367">
        <v>82.791212405859596</v>
      </c>
      <c r="AN12" s="367">
        <v>88.3</v>
      </c>
      <c r="AO12" s="367">
        <v>82.1</v>
      </c>
      <c r="AP12" s="367">
        <v>68.3</v>
      </c>
      <c r="AQ12" s="367">
        <v>82.4</v>
      </c>
      <c r="AR12" s="367">
        <v>75.5</v>
      </c>
      <c r="AS12" s="367">
        <v>76.5</v>
      </c>
      <c r="AT12" s="368">
        <v>71.099999999999994</v>
      </c>
      <c r="AU12" s="368">
        <v>79.599999999999994</v>
      </c>
      <c r="AV12" s="368">
        <v>70.599999999999994</v>
      </c>
      <c r="AW12" s="369">
        <v>78.8</v>
      </c>
      <c r="GO12" s="144"/>
      <c r="GT12" s="149"/>
      <c r="GV12" s="149"/>
      <c r="GW12" s="149"/>
      <c r="GX12" s="149"/>
      <c r="GY12" s="149"/>
      <c r="GZ12" s="149"/>
      <c r="HA12" s="149"/>
      <c r="HB12" s="149"/>
    </row>
    <row r="13" spans="1:210" s="148" customFormat="1" ht="9" customHeight="1">
      <c r="A13" s="130" t="s">
        <v>23</v>
      </c>
      <c r="B13" s="362">
        <v>50.4</v>
      </c>
      <c r="C13" s="362">
        <v>52.2</v>
      </c>
      <c r="D13" s="362">
        <v>47.4</v>
      </c>
      <c r="E13" s="362">
        <v>52.2</v>
      </c>
      <c r="F13" s="362">
        <v>60.7</v>
      </c>
      <c r="G13" s="362">
        <v>55.8</v>
      </c>
      <c r="H13" s="362">
        <v>57.5</v>
      </c>
      <c r="I13" s="362">
        <v>56.2</v>
      </c>
      <c r="J13" s="362">
        <v>71.400000000000006</v>
      </c>
      <c r="K13" s="362">
        <v>66.077587562247132</v>
      </c>
      <c r="L13" s="362">
        <v>67.110721238893788</v>
      </c>
      <c r="M13" s="362">
        <v>53.5</v>
      </c>
      <c r="N13" s="362">
        <v>70.3</v>
      </c>
      <c r="O13" s="362">
        <v>74.900000000000006</v>
      </c>
      <c r="P13" s="363">
        <v>72.109437406077092</v>
      </c>
      <c r="Q13" s="232">
        <v>79.707516167453107</v>
      </c>
      <c r="R13" s="362">
        <v>76.834867363740528</v>
      </c>
      <c r="S13" s="363">
        <v>79.841568763319117</v>
      </c>
      <c r="T13" s="364">
        <v>84.58613922223725</v>
      </c>
      <c r="U13" s="365">
        <v>85.510098278941015</v>
      </c>
      <c r="V13" s="365">
        <v>77.497994096136907</v>
      </c>
      <c r="W13" s="366">
        <v>89.566818079169821</v>
      </c>
      <c r="X13" s="366">
        <v>85.139690814713717</v>
      </c>
      <c r="Y13" s="366">
        <v>90.174185393042279</v>
      </c>
      <c r="Z13" s="366">
        <v>73.714100760644172</v>
      </c>
      <c r="AA13" s="366">
        <v>75.483619254880352</v>
      </c>
      <c r="AB13" s="366">
        <v>88.285026855007089</v>
      </c>
      <c r="AC13" s="366">
        <v>84.47829224534199</v>
      </c>
      <c r="AD13" s="367">
        <v>83.64626782843024</v>
      </c>
      <c r="AE13" s="367">
        <v>74.920664564230137</v>
      </c>
      <c r="AF13" s="367">
        <v>95.041557742497474</v>
      </c>
      <c r="AG13" s="367">
        <v>87.375841898075066</v>
      </c>
      <c r="AH13" s="367">
        <v>84.444490450741284</v>
      </c>
      <c r="AI13" s="367">
        <v>82.676430694989747</v>
      </c>
      <c r="AJ13" s="367">
        <v>71.816038020207898</v>
      </c>
      <c r="AK13" s="367">
        <v>89.737653699603328</v>
      </c>
      <c r="AL13" s="367">
        <v>91.340040270241687</v>
      </c>
      <c r="AM13" s="367">
        <v>90.17381708452568</v>
      </c>
      <c r="AN13" s="367">
        <v>87.8</v>
      </c>
      <c r="AO13" s="367">
        <v>85.2</v>
      </c>
      <c r="AP13" s="367">
        <v>77.2</v>
      </c>
      <c r="AQ13" s="367">
        <v>88.6</v>
      </c>
      <c r="AR13" s="367">
        <v>85.6</v>
      </c>
      <c r="AS13" s="367">
        <v>77.900000000000006</v>
      </c>
      <c r="AT13" s="368">
        <v>92.8</v>
      </c>
      <c r="AU13" s="368">
        <v>87.1</v>
      </c>
      <c r="AV13" s="368">
        <v>73.599999999999994</v>
      </c>
      <c r="AW13" s="369">
        <v>87.8</v>
      </c>
      <c r="GO13" s="144"/>
      <c r="GT13" s="149"/>
      <c r="GV13" s="149"/>
      <c r="GW13" s="149"/>
      <c r="GX13" s="149"/>
      <c r="GY13" s="149"/>
      <c r="GZ13" s="149"/>
      <c r="HA13" s="149"/>
      <c r="HB13" s="149"/>
    </row>
    <row r="14" spans="1:210" s="158" customFormat="1" ht="9.75" customHeight="1">
      <c r="A14" s="130" t="s">
        <v>224</v>
      </c>
      <c r="B14" s="362">
        <v>43.7</v>
      </c>
      <c r="C14" s="362">
        <v>42.4</v>
      </c>
      <c r="D14" s="362">
        <v>39.6</v>
      </c>
      <c r="E14" s="362">
        <v>45.9</v>
      </c>
      <c r="F14" s="362">
        <v>53.6</v>
      </c>
      <c r="G14" s="362">
        <v>49.1</v>
      </c>
      <c r="H14" s="362">
        <v>53.1</v>
      </c>
      <c r="I14" s="362">
        <v>51.9</v>
      </c>
      <c r="J14" s="362">
        <v>68.2</v>
      </c>
      <c r="K14" s="362">
        <v>59.179927135930896</v>
      </c>
      <c r="L14" s="362">
        <v>59.009427020785893</v>
      </c>
      <c r="M14" s="362">
        <v>46.9</v>
      </c>
      <c r="N14" s="362">
        <v>58.5</v>
      </c>
      <c r="O14" s="362">
        <v>68.7</v>
      </c>
      <c r="P14" s="362">
        <v>65.291333699191213</v>
      </c>
      <c r="Q14" s="354">
        <v>72.479228923644328</v>
      </c>
      <c r="R14" s="362">
        <v>74.97291067372781</v>
      </c>
      <c r="S14" s="362">
        <v>74.015564408386808</v>
      </c>
      <c r="T14" s="378">
        <v>76.422695635124597</v>
      </c>
      <c r="U14" s="379">
        <v>79.489326045233753</v>
      </c>
      <c r="V14" s="379">
        <v>66.48448756268462</v>
      </c>
      <c r="W14" s="380">
        <v>86.444108570907659</v>
      </c>
      <c r="X14" s="380">
        <v>81.715196634525398</v>
      </c>
      <c r="Y14" s="380">
        <v>85.331645353001591</v>
      </c>
      <c r="Z14" s="380">
        <v>69.733703862021557</v>
      </c>
      <c r="AA14" s="380">
        <v>72.521277672365613</v>
      </c>
      <c r="AB14" s="380">
        <v>81.257112491481891</v>
      </c>
      <c r="AC14" s="380">
        <v>81.721164076165721</v>
      </c>
      <c r="AD14" s="381">
        <v>81.905407577615648</v>
      </c>
      <c r="AE14" s="381">
        <v>71.84867917996003</v>
      </c>
      <c r="AF14" s="381">
        <v>89.278710427342673</v>
      </c>
      <c r="AG14" s="381">
        <v>83.659932949881892</v>
      </c>
      <c r="AH14" s="381">
        <v>82.343414919307008</v>
      </c>
      <c r="AI14" s="381">
        <v>77.259572726369854</v>
      </c>
      <c r="AJ14" s="381">
        <v>72.319740154739947</v>
      </c>
      <c r="AK14" s="381">
        <v>86.870243508247583</v>
      </c>
      <c r="AL14" s="381">
        <v>92.896725197166944</v>
      </c>
      <c r="AM14" s="381">
        <v>88.329657637387086</v>
      </c>
      <c r="AN14" s="381">
        <v>84.1</v>
      </c>
      <c r="AO14" s="367" t="s">
        <v>68</v>
      </c>
      <c r="AP14" s="367" t="s">
        <v>68</v>
      </c>
      <c r="AQ14" s="367" t="s">
        <v>68</v>
      </c>
      <c r="AR14" s="367" t="s">
        <v>68</v>
      </c>
      <c r="AS14" s="367" t="s">
        <v>68</v>
      </c>
      <c r="AT14" s="367" t="s">
        <v>68</v>
      </c>
      <c r="AU14" s="367" t="s">
        <v>68</v>
      </c>
      <c r="AV14" s="367" t="s">
        <v>68</v>
      </c>
      <c r="AW14" s="367" t="s">
        <v>68</v>
      </c>
      <c r="GO14" s="144"/>
      <c r="GT14" s="159"/>
      <c r="GV14" s="159"/>
      <c r="GW14" s="159"/>
      <c r="GX14" s="159"/>
      <c r="GY14" s="159"/>
      <c r="GZ14" s="159"/>
      <c r="HA14" s="159"/>
      <c r="HB14" s="159"/>
    </row>
    <row r="15" spans="1:210" s="148" customFormat="1" ht="9.75" customHeight="1">
      <c r="A15" s="130" t="s">
        <v>25</v>
      </c>
      <c r="B15" s="362">
        <v>54.5</v>
      </c>
      <c r="C15" s="362">
        <v>56.3</v>
      </c>
      <c r="D15" s="362">
        <v>53.9</v>
      </c>
      <c r="E15" s="362">
        <v>56.9</v>
      </c>
      <c r="F15" s="362">
        <v>63.8</v>
      </c>
      <c r="G15" s="362">
        <v>61.8</v>
      </c>
      <c r="H15" s="362">
        <v>61.6</v>
      </c>
      <c r="I15" s="362">
        <v>64.7</v>
      </c>
      <c r="J15" s="362">
        <v>80.2</v>
      </c>
      <c r="K15" s="362">
        <v>72.875281895428387</v>
      </c>
      <c r="L15" s="362">
        <v>73.411727852977691</v>
      </c>
      <c r="M15" s="362">
        <v>53.6</v>
      </c>
      <c r="N15" s="362">
        <v>74.3</v>
      </c>
      <c r="O15" s="362">
        <v>82.4</v>
      </c>
      <c r="P15" s="363">
        <v>75.206833209039644</v>
      </c>
      <c r="Q15" s="232">
        <v>82.989880078773339</v>
      </c>
      <c r="R15" s="362">
        <v>85.200063231734006</v>
      </c>
      <c r="S15" s="363">
        <v>87.487094153216901</v>
      </c>
      <c r="T15" s="364">
        <v>83.302238457909695</v>
      </c>
      <c r="U15" s="365">
        <v>87.410111573664196</v>
      </c>
      <c r="V15" s="365">
        <v>83.413448036703258</v>
      </c>
      <c r="W15" s="366">
        <v>92.82602511035337</v>
      </c>
      <c r="X15" s="366">
        <v>86.811910188894558</v>
      </c>
      <c r="Y15" s="366">
        <v>91.696305117902895</v>
      </c>
      <c r="Z15" s="366">
        <v>74.204461851097975</v>
      </c>
      <c r="AA15" s="366">
        <v>70.552656520381831</v>
      </c>
      <c r="AB15" s="366">
        <v>90.358360941127458</v>
      </c>
      <c r="AC15" s="366">
        <v>86.79269131215996</v>
      </c>
      <c r="AD15" s="367">
        <v>82.635420493865155</v>
      </c>
      <c r="AE15" s="367">
        <v>76.261410374604566</v>
      </c>
      <c r="AF15" s="367">
        <v>100.25261824115105</v>
      </c>
      <c r="AG15" s="367">
        <v>89.508123967639079</v>
      </c>
      <c r="AH15" s="367">
        <v>84.840643569451132</v>
      </c>
      <c r="AI15" s="367">
        <v>83.896582800949545</v>
      </c>
      <c r="AJ15" s="367">
        <v>79.151086067918129</v>
      </c>
      <c r="AK15" s="367">
        <v>89.366299404344389</v>
      </c>
      <c r="AL15" s="367">
        <v>92.542473463093856</v>
      </c>
      <c r="AM15" s="367">
        <v>92.772887665841495</v>
      </c>
      <c r="AN15" s="367">
        <v>90.1</v>
      </c>
      <c r="AO15" s="367">
        <v>88.5</v>
      </c>
      <c r="AP15" s="367">
        <v>75</v>
      </c>
      <c r="AQ15" s="367">
        <v>81</v>
      </c>
      <c r="AR15" s="367">
        <v>85.8</v>
      </c>
      <c r="AS15" s="367">
        <v>80.900000000000006</v>
      </c>
      <c r="AT15" s="368">
        <v>89.5</v>
      </c>
      <c r="AU15" s="368">
        <v>86.3</v>
      </c>
      <c r="AV15" s="368">
        <v>73.599999999999994</v>
      </c>
      <c r="AW15" s="369">
        <v>89.3</v>
      </c>
      <c r="GO15" s="144"/>
      <c r="GT15" s="149"/>
      <c r="GV15" s="149"/>
      <c r="GW15" s="149"/>
      <c r="GX15" s="149"/>
      <c r="GY15" s="149"/>
      <c r="GZ15" s="149"/>
      <c r="HA15" s="149"/>
      <c r="HB15" s="149"/>
    </row>
    <row r="16" spans="1:210" s="148" customFormat="1" ht="9.75" customHeight="1">
      <c r="A16" s="130" t="s">
        <v>26</v>
      </c>
      <c r="B16" s="362">
        <v>59.8</v>
      </c>
      <c r="C16" s="362">
        <v>60.3</v>
      </c>
      <c r="D16" s="362">
        <v>57.6</v>
      </c>
      <c r="E16" s="362">
        <v>58.7</v>
      </c>
      <c r="F16" s="362">
        <v>64.8</v>
      </c>
      <c r="G16" s="362">
        <v>64.3</v>
      </c>
      <c r="H16" s="362">
        <v>67.900000000000006</v>
      </c>
      <c r="I16" s="362">
        <v>64.599999999999994</v>
      </c>
      <c r="J16" s="362">
        <v>81.400000000000006</v>
      </c>
      <c r="K16" s="362">
        <v>76.773959527694188</v>
      </c>
      <c r="L16" s="362">
        <v>71.011344380945701</v>
      </c>
      <c r="M16" s="362">
        <v>56</v>
      </c>
      <c r="N16" s="362">
        <v>79.8</v>
      </c>
      <c r="O16" s="362">
        <v>83.6</v>
      </c>
      <c r="P16" s="363">
        <v>74.987423364359785</v>
      </c>
      <c r="Q16" s="232">
        <v>84.900756439825926</v>
      </c>
      <c r="R16" s="362">
        <v>87.317405023604579</v>
      </c>
      <c r="S16" s="363">
        <v>87.465301180759454</v>
      </c>
      <c r="T16" s="364">
        <v>84.810712552864899</v>
      </c>
      <c r="U16" s="365">
        <v>88.902149764907875</v>
      </c>
      <c r="V16" s="365">
        <v>83.89731723593043</v>
      </c>
      <c r="W16" s="366">
        <v>94.503651602812269</v>
      </c>
      <c r="X16" s="366">
        <v>87.853098433970587</v>
      </c>
      <c r="Y16" s="366">
        <v>93.920112022450354</v>
      </c>
      <c r="Z16" s="366">
        <v>73.280062645582149</v>
      </c>
      <c r="AA16" s="366">
        <v>74.450773852928151</v>
      </c>
      <c r="AB16" s="366">
        <v>89.763604679361023</v>
      </c>
      <c r="AC16" s="366">
        <v>85.348116999453268</v>
      </c>
      <c r="AD16" s="367">
        <v>83.1278756410087</v>
      </c>
      <c r="AE16" s="367">
        <v>74.897074110793227</v>
      </c>
      <c r="AF16" s="367">
        <v>100.6295985234059</v>
      </c>
      <c r="AG16" s="367">
        <v>90.489113864090328</v>
      </c>
      <c r="AH16" s="367">
        <v>83.926565350721958</v>
      </c>
      <c r="AI16" s="367">
        <v>74.645666446737991</v>
      </c>
      <c r="AJ16" s="367">
        <v>76.490541136114331</v>
      </c>
      <c r="AK16" s="367">
        <v>87.020833865882139</v>
      </c>
      <c r="AL16" s="367">
        <v>90.533559460010267</v>
      </c>
      <c r="AM16" s="367">
        <v>89.823059398840044</v>
      </c>
      <c r="AN16" s="367">
        <v>87.4</v>
      </c>
      <c r="AO16" s="367">
        <v>86.9</v>
      </c>
      <c r="AP16" s="367">
        <v>72.400000000000006</v>
      </c>
      <c r="AQ16" s="367">
        <v>90.1</v>
      </c>
      <c r="AR16" s="367">
        <v>80</v>
      </c>
      <c r="AS16" s="367">
        <v>77.099999999999994</v>
      </c>
      <c r="AT16" s="368">
        <v>86.8</v>
      </c>
      <c r="AU16" s="368">
        <v>82.1</v>
      </c>
      <c r="AV16" s="368">
        <v>72.5</v>
      </c>
      <c r="AW16" s="369">
        <v>86.5</v>
      </c>
      <c r="GO16" s="144"/>
      <c r="GT16" s="149"/>
      <c r="GV16" s="149"/>
      <c r="GW16" s="149"/>
      <c r="GX16" s="149"/>
      <c r="GY16" s="149"/>
      <c r="GZ16" s="149"/>
      <c r="HA16" s="149"/>
      <c r="HB16" s="149"/>
    </row>
    <row r="17" spans="1:210" s="148" customFormat="1" ht="9.75" customHeight="1">
      <c r="A17" s="130" t="s">
        <v>207</v>
      </c>
      <c r="B17" s="362">
        <v>55.5</v>
      </c>
      <c r="C17" s="362">
        <v>56.5</v>
      </c>
      <c r="D17" s="362">
        <v>54.9</v>
      </c>
      <c r="E17" s="362">
        <v>55.1</v>
      </c>
      <c r="F17" s="362">
        <v>64.5</v>
      </c>
      <c r="G17" s="362">
        <v>61.3</v>
      </c>
      <c r="H17" s="362">
        <v>63.3</v>
      </c>
      <c r="I17" s="362">
        <v>61.8</v>
      </c>
      <c r="J17" s="362">
        <v>78.3</v>
      </c>
      <c r="K17" s="362">
        <v>75.374434223803874</v>
      </c>
      <c r="L17" s="362">
        <v>71.511424270952404</v>
      </c>
      <c r="M17" s="362">
        <v>54</v>
      </c>
      <c r="N17" s="362">
        <v>71.900000000000006</v>
      </c>
      <c r="O17" s="362">
        <v>81.3</v>
      </c>
      <c r="P17" s="363">
        <v>75.323185949042227</v>
      </c>
      <c r="Q17" s="232">
        <v>82.907839632819417</v>
      </c>
      <c r="R17" s="362">
        <v>81.460922999334642</v>
      </c>
      <c r="S17" s="363">
        <v>84.203764247684461</v>
      </c>
      <c r="T17" s="364">
        <v>82.356482620951866</v>
      </c>
      <c r="U17" s="365">
        <v>88.50920378757796</v>
      </c>
      <c r="V17" s="365">
        <v>81.977015462850204</v>
      </c>
      <c r="W17" s="366">
        <v>93.548783541738544</v>
      </c>
      <c r="X17" s="366">
        <v>87.740817024332742</v>
      </c>
      <c r="Y17" s="366">
        <v>95.426192815104145</v>
      </c>
      <c r="Z17" s="366">
        <v>76.361570991608787</v>
      </c>
      <c r="AA17" s="366">
        <v>78.822820887629362</v>
      </c>
      <c r="AB17" s="366">
        <v>89.94141037564988</v>
      </c>
      <c r="AC17" s="366">
        <v>84.807048550273521</v>
      </c>
      <c r="AD17" s="367">
        <v>84.299301984475804</v>
      </c>
      <c r="AE17" s="367">
        <v>77.548947650801438</v>
      </c>
      <c r="AF17" s="367">
        <v>93.878518850598311</v>
      </c>
      <c r="AG17" s="367">
        <v>87.470141707636728</v>
      </c>
      <c r="AH17" s="367">
        <v>81.814725714696095</v>
      </c>
      <c r="AI17" s="367">
        <v>82.044528519869985</v>
      </c>
      <c r="AJ17" s="367">
        <v>78.182247001246665</v>
      </c>
      <c r="AK17" s="367">
        <v>87.448073690068924</v>
      </c>
      <c r="AL17" s="367">
        <v>91.763681023083166</v>
      </c>
      <c r="AM17" s="367">
        <v>91.629744734159601</v>
      </c>
      <c r="AN17" s="367">
        <v>88.7</v>
      </c>
      <c r="AO17" s="367">
        <v>85.9</v>
      </c>
      <c r="AP17" s="367">
        <v>74.2</v>
      </c>
      <c r="AQ17" s="367">
        <v>84</v>
      </c>
      <c r="AR17" s="367">
        <v>87.3</v>
      </c>
      <c r="AS17" s="367">
        <v>80.7</v>
      </c>
      <c r="AT17" s="368">
        <v>89.1</v>
      </c>
      <c r="AU17" s="368">
        <v>86</v>
      </c>
      <c r="AV17" s="368">
        <v>77.599999999999994</v>
      </c>
      <c r="AW17" s="369">
        <v>89.2</v>
      </c>
      <c r="GM17" s="148" t="s">
        <v>161</v>
      </c>
      <c r="GO17" s="144"/>
      <c r="GT17" s="149"/>
      <c r="GV17" s="149"/>
      <c r="GW17" s="149"/>
      <c r="GX17" s="149"/>
      <c r="GY17" s="149"/>
      <c r="GZ17" s="149"/>
      <c r="HA17" s="149"/>
      <c r="HB17" s="149"/>
    </row>
    <row r="18" spans="1:210" s="148" customFormat="1" ht="9.75" customHeight="1">
      <c r="A18" s="130" t="s">
        <v>27</v>
      </c>
      <c r="B18" s="362">
        <v>50.5</v>
      </c>
      <c r="C18" s="362">
        <v>51.9</v>
      </c>
      <c r="D18" s="362">
        <v>49.9</v>
      </c>
      <c r="E18" s="362">
        <v>50.2</v>
      </c>
      <c r="F18" s="362">
        <v>62</v>
      </c>
      <c r="G18" s="362">
        <v>57.2</v>
      </c>
      <c r="H18" s="362">
        <v>61.5</v>
      </c>
      <c r="I18" s="362">
        <v>57.6</v>
      </c>
      <c r="J18" s="362">
        <v>71</v>
      </c>
      <c r="K18" s="362">
        <v>71.175858312133101</v>
      </c>
      <c r="L18" s="362">
        <v>69.211056776921708</v>
      </c>
      <c r="M18" s="362">
        <v>57.5</v>
      </c>
      <c r="N18" s="362">
        <v>65.900000000000006</v>
      </c>
      <c r="O18" s="362">
        <v>76.3</v>
      </c>
      <c r="P18" s="363">
        <v>64.952679041507466</v>
      </c>
      <c r="Q18" s="232">
        <v>73.849294217669936</v>
      </c>
      <c r="R18" s="362">
        <v>76.08497909322692</v>
      </c>
      <c r="S18" s="363">
        <v>77.620875047324986</v>
      </c>
      <c r="T18" s="364">
        <v>74.678636273454231</v>
      </c>
      <c r="U18" s="365">
        <v>84.07296046942426</v>
      </c>
      <c r="V18" s="365">
        <v>74.833767298368002</v>
      </c>
      <c r="W18" s="366">
        <v>85.11426491161491</v>
      </c>
      <c r="X18" s="366">
        <v>83.316088927230652</v>
      </c>
      <c r="Y18" s="366">
        <v>87.97985019324264</v>
      </c>
      <c r="Z18" s="366">
        <v>68.884781336620804</v>
      </c>
      <c r="AA18" s="366">
        <v>75.541703534923002</v>
      </c>
      <c r="AB18" s="366">
        <v>81.242159846753992</v>
      </c>
      <c r="AC18" s="366">
        <v>82.758757507895226</v>
      </c>
      <c r="AD18" s="367">
        <v>80.740527922381361</v>
      </c>
      <c r="AE18" s="367">
        <v>72.232534353826239</v>
      </c>
      <c r="AF18" s="367">
        <v>86.850392261012018</v>
      </c>
      <c r="AG18" s="367">
        <v>83.114920251178788</v>
      </c>
      <c r="AH18" s="367">
        <v>74.426354324894092</v>
      </c>
      <c r="AI18" s="367">
        <v>75.714806571760235</v>
      </c>
      <c r="AJ18" s="367">
        <v>80.181600118674979</v>
      </c>
      <c r="AK18" s="367">
        <v>90.598007952450459</v>
      </c>
      <c r="AL18" s="367">
        <v>86.113017857603253</v>
      </c>
      <c r="AM18" s="367">
        <v>85.97184011704276</v>
      </c>
      <c r="AN18" s="367">
        <v>80.5</v>
      </c>
      <c r="AO18" s="367">
        <v>80.8</v>
      </c>
      <c r="AP18" s="367">
        <v>64</v>
      </c>
      <c r="AQ18" s="367">
        <v>76.7</v>
      </c>
      <c r="AR18" s="367">
        <v>75.400000000000006</v>
      </c>
      <c r="AS18" s="367">
        <v>75.099999999999994</v>
      </c>
      <c r="AT18" s="368">
        <v>80.599999999999994</v>
      </c>
      <c r="AU18" s="368">
        <v>75.599999999999994</v>
      </c>
      <c r="AV18" s="368">
        <v>63.8</v>
      </c>
      <c r="AW18" s="369">
        <v>80.3</v>
      </c>
      <c r="GM18" s="148" t="s">
        <v>161</v>
      </c>
      <c r="GO18" s="144"/>
      <c r="GT18" s="149"/>
      <c r="GV18" s="149"/>
      <c r="GW18" s="149"/>
      <c r="GX18" s="149"/>
      <c r="GY18" s="149"/>
      <c r="GZ18" s="149"/>
      <c r="HA18" s="149"/>
      <c r="HB18" s="149"/>
    </row>
    <row r="19" spans="1:210" s="148" customFormat="1" ht="9.75" customHeight="1">
      <c r="A19" s="130" t="s">
        <v>28</v>
      </c>
      <c r="B19" s="362">
        <v>51.5</v>
      </c>
      <c r="C19" s="362">
        <v>53.1</v>
      </c>
      <c r="D19" s="362">
        <v>51.1</v>
      </c>
      <c r="E19" s="362">
        <v>51</v>
      </c>
      <c r="F19" s="362">
        <v>59.3</v>
      </c>
      <c r="G19" s="362">
        <v>55.9</v>
      </c>
      <c r="H19" s="362">
        <v>57.1</v>
      </c>
      <c r="I19" s="362">
        <v>58.4</v>
      </c>
      <c r="J19" s="362">
        <v>73.900000000000006</v>
      </c>
      <c r="K19" s="362">
        <v>67.17721458673239</v>
      </c>
      <c r="L19" s="362">
        <v>69.51110471092575</v>
      </c>
      <c r="M19" s="362">
        <v>55.6</v>
      </c>
      <c r="N19" s="362">
        <v>73.3</v>
      </c>
      <c r="O19" s="362">
        <v>77.7</v>
      </c>
      <c r="P19" s="363">
        <v>74.404274786510555</v>
      </c>
      <c r="Q19" s="232">
        <v>79.379597621370451</v>
      </c>
      <c r="R19" s="362">
        <v>78.839897379042796</v>
      </c>
      <c r="S19" s="363">
        <v>80.389618732342768</v>
      </c>
      <c r="T19" s="364">
        <v>80.950115714895546</v>
      </c>
      <c r="U19" s="365">
        <v>84.674565769006406</v>
      </c>
      <c r="V19" s="365">
        <v>77.242066897302479</v>
      </c>
      <c r="W19" s="366">
        <v>91.029470690951939</v>
      </c>
      <c r="X19" s="366">
        <v>84.109551346420503</v>
      </c>
      <c r="Y19" s="366">
        <v>92.229999482585015</v>
      </c>
      <c r="Z19" s="366">
        <v>73.249879791730052</v>
      </c>
      <c r="AA19" s="366">
        <v>76.943031533315974</v>
      </c>
      <c r="AB19" s="366">
        <v>88.510811897036632</v>
      </c>
      <c r="AC19" s="366">
        <v>85.267632038858579</v>
      </c>
      <c r="AD19" s="367">
        <v>84.219821353296666</v>
      </c>
      <c r="AE19" s="367">
        <v>76.245191051509124</v>
      </c>
      <c r="AF19" s="367">
        <v>94.172852323646424</v>
      </c>
      <c r="AG19" s="367">
        <v>85.801879988503742</v>
      </c>
      <c r="AH19" s="367">
        <v>81.908909912372977</v>
      </c>
      <c r="AI19" s="367">
        <v>80.604607457500521</v>
      </c>
      <c r="AJ19" s="367">
        <v>73.924001846970157</v>
      </c>
      <c r="AK19" s="367">
        <v>88.928251723541564</v>
      </c>
      <c r="AL19" s="367">
        <v>89.613878153840275</v>
      </c>
      <c r="AM19" s="367">
        <v>93.587764227375828</v>
      </c>
      <c r="AN19" s="367">
        <v>87.5</v>
      </c>
      <c r="AO19" s="367">
        <v>83.1</v>
      </c>
      <c r="AP19" s="367">
        <v>76.7</v>
      </c>
      <c r="AQ19" s="367">
        <v>87.4</v>
      </c>
      <c r="AR19" s="367">
        <v>85.8</v>
      </c>
      <c r="AS19" s="367">
        <v>80</v>
      </c>
      <c r="AT19" s="368">
        <v>93.2</v>
      </c>
      <c r="AU19" s="368">
        <v>85.2</v>
      </c>
      <c r="AV19" s="368">
        <v>73.2</v>
      </c>
      <c r="AW19" s="369">
        <v>93.1</v>
      </c>
      <c r="GM19" s="148" t="s">
        <v>161</v>
      </c>
      <c r="GO19" s="144"/>
      <c r="GT19" s="149"/>
      <c r="GV19" s="149"/>
      <c r="GW19" s="149"/>
      <c r="GX19" s="149"/>
      <c r="GY19" s="149"/>
      <c r="GZ19" s="149"/>
      <c r="HA19" s="149"/>
      <c r="HB19" s="149"/>
    </row>
    <row r="20" spans="1:210" s="148" customFormat="1" ht="9.75" customHeight="1">
      <c r="A20" s="130" t="s">
        <v>29</v>
      </c>
      <c r="B20" s="362">
        <v>57.2</v>
      </c>
      <c r="C20" s="362">
        <v>59.3</v>
      </c>
      <c r="D20" s="362">
        <v>55.2</v>
      </c>
      <c r="E20" s="362">
        <v>56.4</v>
      </c>
      <c r="F20" s="362">
        <v>64.2</v>
      </c>
      <c r="G20" s="362">
        <v>63</v>
      </c>
      <c r="H20" s="362">
        <v>62.4</v>
      </c>
      <c r="I20" s="362">
        <v>62.8</v>
      </c>
      <c r="J20" s="362">
        <v>80.099999999999994</v>
      </c>
      <c r="K20" s="362">
        <v>76.07419687574901</v>
      </c>
      <c r="L20" s="362">
        <v>74.211855676988364</v>
      </c>
      <c r="M20" s="362">
        <v>55.3</v>
      </c>
      <c r="N20" s="362">
        <v>78.099999999999994</v>
      </c>
      <c r="O20" s="362">
        <v>83.6</v>
      </c>
      <c r="P20" s="363">
        <v>77.670303674238454</v>
      </c>
      <c r="Q20" s="232">
        <v>83.930629506711938</v>
      </c>
      <c r="R20" s="362">
        <v>83.109936403594915</v>
      </c>
      <c r="S20" s="363">
        <v>85.397446025978297</v>
      </c>
      <c r="T20" s="364">
        <v>86.006139432506714</v>
      </c>
      <c r="U20" s="365">
        <v>88.61785779545734</v>
      </c>
      <c r="V20" s="365">
        <v>83.814995646949754</v>
      </c>
      <c r="W20" s="366">
        <v>97.30519906748404</v>
      </c>
      <c r="X20" s="366">
        <v>89.530629951719533</v>
      </c>
      <c r="Y20" s="366">
        <v>95.292360457580983</v>
      </c>
      <c r="Z20" s="366">
        <v>76.339201787013536</v>
      </c>
      <c r="AA20" s="366">
        <v>78.193032040557625</v>
      </c>
      <c r="AB20" s="366">
        <v>91.215067059441623</v>
      </c>
      <c r="AC20" s="366">
        <v>89.156886811448501</v>
      </c>
      <c r="AD20" s="367">
        <v>87.25373418447829</v>
      </c>
      <c r="AE20" s="367">
        <v>79.727415374977582</v>
      </c>
      <c r="AF20" s="367">
        <v>99.000451354898289</v>
      </c>
      <c r="AG20" s="367">
        <v>89.340215070797115</v>
      </c>
      <c r="AH20" s="367">
        <v>87.408083512722371</v>
      </c>
      <c r="AI20" s="367">
        <v>85.221562092583042</v>
      </c>
      <c r="AJ20" s="367">
        <v>78.998813847907158</v>
      </c>
      <c r="AK20" s="367">
        <v>91.094982833723165</v>
      </c>
      <c r="AL20" s="367">
        <v>91.996988737388975</v>
      </c>
      <c r="AM20" s="367">
        <v>93.438211707714899</v>
      </c>
      <c r="AN20" s="367">
        <v>91.2</v>
      </c>
      <c r="AO20" s="367">
        <v>87.2</v>
      </c>
      <c r="AP20" s="367">
        <v>79.400000000000006</v>
      </c>
      <c r="AQ20" s="367">
        <v>85</v>
      </c>
      <c r="AR20" s="367">
        <v>88.5</v>
      </c>
      <c r="AS20" s="367">
        <v>82.1</v>
      </c>
      <c r="AT20" s="368">
        <v>92.7</v>
      </c>
      <c r="AU20" s="368">
        <v>85.6</v>
      </c>
      <c r="AV20" s="368">
        <v>78.900000000000006</v>
      </c>
      <c r="AW20" s="369">
        <v>90</v>
      </c>
      <c r="GM20" s="148" t="s">
        <v>161</v>
      </c>
      <c r="GO20" s="144"/>
      <c r="GT20" s="149"/>
      <c r="GV20" s="149"/>
      <c r="GW20" s="149"/>
      <c r="GX20" s="149"/>
      <c r="GY20" s="149"/>
      <c r="GZ20" s="149"/>
      <c r="HA20" s="149"/>
      <c r="HB20" s="149"/>
    </row>
    <row r="21" spans="1:210" s="148" customFormat="1" ht="9.75" customHeight="1">
      <c r="A21" s="130" t="s">
        <v>30</v>
      </c>
      <c r="B21" s="362">
        <v>47.8</v>
      </c>
      <c r="C21" s="362">
        <v>50.3</v>
      </c>
      <c r="D21" s="362">
        <v>46.5</v>
      </c>
      <c r="E21" s="362">
        <v>47.2</v>
      </c>
      <c r="F21" s="362">
        <v>55.8</v>
      </c>
      <c r="G21" s="362">
        <v>51.4</v>
      </c>
      <c r="H21" s="362">
        <v>56.4</v>
      </c>
      <c r="I21" s="362">
        <v>53.3</v>
      </c>
      <c r="J21" s="362">
        <v>71.7</v>
      </c>
      <c r="K21" s="362">
        <v>64.278197885816795</v>
      </c>
      <c r="L21" s="362">
        <v>63.910209942851168</v>
      </c>
      <c r="M21" s="362">
        <v>51.3</v>
      </c>
      <c r="N21" s="362">
        <v>69.400000000000006</v>
      </c>
      <c r="O21" s="362">
        <v>73.7</v>
      </c>
      <c r="P21" s="363">
        <v>69.11918522774404</v>
      </c>
      <c r="Q21" s="232">
        <v>78.590078068893419</v>
      </c>
      <c r="R21" s="362">
        <v>74.872553465511686</v>
      </c>
      <c r="S21" s="363">
        <v>79.744999200588879</v>
      </c>
      <c r="T21" s="364">
        <v>78.154929715399064</v>
      </c>
      <c r="U21" s="365">
        <v>84.020450867105737</v>
      </c>
      <c r="V21" s="365">
        <v>73.923682056967621</v>
      </c>
      <c r="W21" s="366">
        <v>88.905915061747478</v>
      </c>
      <c r="X21" s="366">
        <v>82.560849438452124</v>
      </c>
      <c r="Y21" s="366">
        <v>89.082134256839126</v>
      </c>
      <c r="Z21" s="366">
        <v>73.891402306202664</v>
      </c>
      <c r="AA21" s="366">
        <v>71.553569951234977</v>
      </c>
      <c r="AB21" s="366">
        <v>86.068244574382703</v>
      </c>
      <c r="AC21" s="366">
        <v>81.401613256941232</v>
      </c>
      <c r="AD21" s="367">
        <v>80.944382032034</v>
      </c>
      <c r="AE21" s="367">
        <v>73.789616429996769</v>
      </c>
      <c r="AF21" s="367">
        <v>93.385439982451032</v>
      </c>
      <c r="AG21" s="367">
        <v>86.19175942007324</v>
      </c>
      <c r="AH21" s="367">
        <v>79.98649655881762</v>
      </c>
      <c r="AI21" s="367">
        <v>80.095198919587205</v>
      </c>
      <c r="AJ21" s="367">
        <v>70.621896293780793</v>
      </c>
      <c r="AK21" s="367">
        <v>86.631712985050271</v>
      </c>
      <c r="AL21" s="367">
        <v>90.321608132375516</v>
      </c>
      <c r="AM21" s="367">
        <v>89.886552792224066</v>
      </c>
      <c r="AN21" s="367">
        <v>88.9</v>
      </c>
      <c r="AO21" s="367">
        <v>84.8</v>
      </c>
      <c r="AP21" s="367">
        <v>73.8</v>
      </c>
      <c r="AQ21" s="367">
        <v>86.9</v>
      </c>
      <c r="AR21" s="367">
        <v>87.4</v>
      </c>
      <c r="AS21" s="367">
        <v>78.7</v>
      </c>
      <c r="AT21" s="368">
        <v>91.1</v>
      </c>
      <c r="AU21" s="368">
        <v>87.4</v>
      </c>
      <c r="AV21" s="368">
        <v>71.400000000000006</v>
      </c>
      <c r="AW21" s="369">
        <v>85.9</v>
      </c>
      <c r="GM21" s="148" t="s">
        <v>161</v>
      </c>
      <c r="GO21" s="144"/>
      <c r="GT21" s="149"/>
      <c r="GV21" s="149"/>
      <c r="GW21" s="149"/>
      <c r="GX21" s="149"/>
      <c r="GY21" s="149"/>
      <c r="GZ21" s="149"/>
      <c r="HA21" s="149"/>
      <c r="HB21" s="149"/>
    </row>
    <row r="22" spans="1:210" s="148" customFormat="1" ht="9.75" customHeight="1">
      <c r="A22" s="130" t="s">
        <v>31</v>
      </c>
      <c r="B22" s="362">
        <v>52.3</v>
      </c>
      <c r="C22" s="362">
        <v>52.2</v>
      </c>
      <c r="D22" s="362">
        <v>50</v>
      </c>
      <c r="E22" s="362">
        <v>48.1</v>
      </c>
      <c r="F22" s="362">
        <v>55.3</v>
      </c>
      <c r="G22" s="362">
        <v>55.4</v>
      </c>
      <c r="H22" s="362">
        <v>62.8</v>
      </c>
      <c r="I22" s="362">
        <v>58.1</v>
      </c>
      <c r="J22" s="362">
        <v>68.599999999999994</v>
      </c>
      <c r="K22" s="362">
        <v>67.077248493597338</v>
      </c>
      <c r="L22" s="362">
        <v>63.110082118840538</v>
      </c>
      <c r="M22" s="362">
        <v>56.3</v>
      </c>
      <c r="N22" s="362">
        <v>59.3</v>
      </c>
      <c r="O22" s="362">
        <v>75.400000000000006</v>
      </c>
      <c r="P22" s="363">
        <v>65.396110049187385</v>
      </c>
      <c r="Q22" s="232">
        <v>72.075526370623166</v>
      </c>
      <c r="R22" s="362">
        <v>73.625485816238381</v>
      </c>
      <c r="S22" s="363">
        <v>76.910947978530146</v>
      </c>
      <c r="T22" s="364">
        <v>77.33398997051232</v>
      </c>
      <c r="U22" s="365">
        <v>85.13157830551512</v>
      </c>
      <c r="V22" s="365">
        <v>77.072188585861312</v>
      </c>
      <c r="W22" s="366">
        <v>86.365310139164777</v>
      </c>
      <c r="X22" s="366">
        <v>84.014346291524802</v>
      </c>
      <c r="Y22" s="366">
        <v>88.845714889560895</v>
      </c>
      <c r="Z22" s="366">
        <v>73.463299701472849</v>
      </c>
      <c r="AA22" s="366">
        <v>70.652523814753366</v>
      </c>
      <c r="AB22" s="366">
        <v>84.154195686699907</v>
      </c>
      <c r="AC22" s="366">
        <v>81.986865429561675</v>
      </c>
      <c r="AD22" s="367">
        <v>81.404091981382592</v>
      </c>
      <c r="AE22" s="367">
        <v>72.857631401456374</v>
      </c>
      <c r="AF22" s="367">
        <v>82.775117130561739</v>
      </c>
      <c r="AG22" s="367">
        <v>80.218310459920417</v>
      </c>
      <c r="AH22" s="367">
        <v>72.51918005280821</v>
      </c>
      <c r="AI22" s="367">
        <v>73.089459147494622</v>
      </c>
      <c r="AJ22" s="367">
        <v>74.348224392527825</v>
      </c>
      <c r="AK22" s="367">
        <v>88.941976950747417</v>
      </c>
      <c r="AL22" s="367">
        <v>85.938504894789318</v>
      </c>
      <c r="AM22" s="367">
        <v>85.335656674862932</v>
      </c>
      <c r="AN22" s="367">
        <v>85.1</v>
      </c>
      <c r="AO22" s="367">
        <v>80.099999999999994</v>
      </c>
      <c r="AP22" s="367">
        <v>66.2</v>
      </c>
      <c r="AQ22" s="367">
        <v>82.5</v>
      </c>
      <c r="AR22" s="367">
        <v>75.599999999999994</v>
      </c>
      <c r="AS22" s="367">
        <v>78.2</v>
      </c>
      <c r="AT22" s="368">
        <v>84.2</v>
      </c>
      <c r="AU22" s="368">
        <v>79.599999999999994</v>
      </c>
      <c r="AV22" s="368">
        <v>67.400000000000006</v>
      </c>
      <c r="AW22" s="369">
        <v>83.4</v>
      </c>
      <c r="GM22" s="148" t="s">
        <v>161</v>
      </c>
      <c r="GO22" s="144"/>
      <c r="GT22" s="149"/>
      <c r="GV22" s="149"/>
      <c r="GW22" s="149"/>
      <c r="GX22" s="149"/>
      <c r="GY22" s="149"/>
      <c r="GZ22" s="149"/>
      <c r="HA22" s="149"/>
      <c r="HB22" s="149"/>
    </row>
    <row r="23" spans="1:210" s="148" customFormat="1" ht="9.75" customHeight="1">
      <c r="A23" s="130" t="s">
        <v>32</v>
      </c>
      <c r="B23" s="362">
        <v>49.3</v>
      </c>
      <c r="C23" s="362">
        <v>49.5</v>
      </c>
      <c r="D23" s="362">
        <v>49.7</v>
      </c>
      <c r="E23" s="362">
        <v>48</v>
      </c>
      <c r="F23" s="362">
        <v>56.3</v>
      </c>
      <c r="G23" s="362">
        <v>54</v>
      </c>
      <c r="H23" s="362">
        <v>58.9</v>
      </c>
      <c r="I23" s="362">
        <v>57.1</v>
      </c>
      <c r="J23" s="362">
        <v>76.3</v>
      </c>
      <c r="K23" s="362">
        <v>68.776672076892638</v>
      </c>
      <c r="L23" s="362">
        <v>66.710657326888466</v>
      </c>
      <c r="M23" s="362">
        <v>51.3</v>
      </c>
      <c r="N23" s="362">
        <v>69</v>
      </c>
      <c r="O23" s="362">
        <v>78.5</v>
      </c>
      <c r="P23" s="363">
        <v>71.923056155841465</v>
      </c>
      <c r="Q23" s="232">
        <v>79.242261840666615</v>
      </c>
      <c r="R23" s="362">
        <v>77.745436488006732</v>
      </c>
      <c r="S23" s="363">
        <v>81.2951739516826</v>
      </c>
      <c r="T23" s="364">
        <v>82.330513173462862</v>
      </c>
      <c r="U23" s="365">
        <v>83.576485837190262</v>
      </c>
      <c r="V23" s="365">
        <v>77.059683463784438</v>
      </c>
      <c r="W23" s="366">
        <v>89.364530375636136</v>
      </c>
      <c r="X23" s="366">
        <v>85.145584443076501</v>
      </c>
      <c r="Y23" s="366">
        <v>90.042133994573248</v>
      </c>
      <c r="Z23" s="366">
        <v>74.505870646524755</v>
      </c>
      <c r="AA23" s="366">
        <v>78.626017966988044</v>
      </c>
      <c r="AB23" s="366">
        <v>87.075319974057479</v>
      </c>
      <c r="AC23" s="366">
        <v>85.76039514040734</v>
      </c>
      <c r="AD23" s="367">
        <v>85.410109158167472</v>
      </c>
      <c r="AE23" s="367">
        <v>75.204168957993588</v>
      </c>
      <c r="AF23" s="367">
        <v>94.291763061186927</v>
      </c>
      <c r="AG23" s="367">
        <v>85.895615611350948</v>
      </c>
      <c r="AH23" s="367">
        <v>82.402771149685563</v>
      </c>
      <c r="AI23" s="367">
        <v>85.258825135842599</v>
      </c>
      <c r="AJ23" s="367">
        <v>77.487058901772045</v>
      </c>
      <c r="AK23" s="367">
        <v>89.965054228110176</v>
      </c>
      <c r="AL23" s="367">
        <v>91.208013798242362</v>
      </c>
      <c r="AM23" s="367">
        <v>94.150958857252505</v>
      </c>
      <c r="AN23" s="367">
        <v>87.4</v>
      </c>
      <c r="AO23" s="367">
        <v>88.8</v>
      </c>
      <c r="AP23" s="367">
        <v>77.7</v>
      </c>
      <c r="AQ23" s="367">
        <v>87.3</v>
      </c>
      <c r="AR23" s="367">
        <v>85.5</v>
      </c>
      <c r="AS23" s="367">
        <v>78.7</v>
      </c>
      <c r="AT23" s="368">
        <v>92.6</v>
      </c>
      <c r="AU23" s="368">
        <v>87.2</v>
      </c>
      <c r="AV23" s="368">
        <v>69.900000000000006</v>
      </c>
      <c r="AW23" s="369">
        <v>95.5</v>
      </c>
      <c r="GM23" s="148" t="s">
        <v>161</v>
      </c>
      <c r="GO23" s="144"/>
      <c r="GT23" s="149"/>
      <c r="GV23" s="149"/>
      <c r="GW23" s="149"/>
      <c r="GX23" s="149"/>
      <c r="GY23" s="149"/>
      <c r="GZ23" s="149"/>
      <c r="HA23" s="149"/>
      <c r="HB23" s="149"/>
    </row>
    <row r="24" spans="1:210" s="148" customFormat="1" ht="9.75" customHeight="1">
      <c r="A24" s="130" t="s">
        <v>33</v>
      </c>
      <c r="B24" s="362">
        <v>44.2</v>
      </c>
      <c r="C24" s="362">
        <v>45.6</v>
      </c>
      <c r="D24" s="362">
        <v>42.4</v>
      </c>
      <c r="E24" s="362">
        <v>42.8</v>
      </c>
      <c r="F24" s="362">
        <v>48.8</v>
      </c>
      <c r="G24" s="362">
        <v>44.9</v>
      </c>
      <c r="H24" s="362">
        <v>52.7</v>
      </c>
      <c r="I24" s="362">
        <v>50.7</v>
      </c>
      <c r="J24" s="362">
        <v>62.4</v>
      </c>
      <c r="K24" s="362">
        <v>63.278536954466617</v>
      </c>
      <c r="L24" s="362">
        <v>63.610162008847134</v>
      </c>
      <c r="M24" s="362">
        <v>45.6</v>
      </c>
      <c r="N24" s="362">
        <v>60.7</v>
      </c>
      <c r="O24" s="362">
        <v>69.900000000000006</v>
      </c>
      <c r="P24" s="363">
        <v>58.57801693099541</v>
      </c>
      <c r="Q24" s="232">
        <v>68.256884595478624</v>
      </c>
      <c r="R24" s="362">
        <v>70.689799329094342</v>
      </c>
      <c r="S24" s="363">
        <v>73.792448965340753</v>
      </c>
      <c r="T24" s="364">
        <v>74.321407393928226</v>
      </c>
      <c r="U24" s="365">
        <v>73.316661419055393</v>
      </c>
      <c r="V24" s="365">
        <v>74.0934094783413</v>
      </c>
      <c r="W24" s="366">
        <v>81.626769431569784</v>
      </c>
      <c r="X24" s="366">
        <v>72.631522969997476</v>
      </c>
      <c r="Y24" s="366">
        <v>81.203816704414379</v>
      </c>
      <c r="Z24" s="366">
        <v>63.258206538928135</v>
      </c>
      <c r="AA24" s="366">
        <v>64.46446935927753</v>
      </c>
      <c r="AB24" s="366">
        <v>76.760809194118266</v>
      </c>
      <c r="AC24" s="366">
        <v>75.079105100102794</v>
      </c>
      <c r="AD24" s="367">
        <v>69.100170089710815</v>
      </c>
      <c r="AE24" s="367">
        <v>69.156254821728353</v>
      </c>
      <c r="AF24" s="367">
        <v>82.554956143488155</v>
      </c>
      <c r="AG24" s="367">
        <v>77.212481412770032</v>
      </c>
      <c r="AH24" s="367">
        <v>70.596888678215649</v>
      </c>
      <c r="AI24" s="367">
        <v>75.519443710604705</v>
      </c>
      <c r="AJ24" s="367">
        <v>80.723841833476072</v>
      </c>
      <c r="AK24" s="367">
        <v>80.306609151470383</v>
      </c>
      <c r="AL24" s="367">
        <v>90.792632715803791</v>
      </c>
      <c r="AM24" s="367">
        <v>83.49526882458963</v>
      </c>
      <c r="AN24" s="367">
        <v>75.400000000000006</v>
      </c>
      <c r="AO24" s="367">
        <v>75.099999999999994</v>
      </c>
      <c r="AP24" s="367">
        <v>62.4</v>
      </c>
      <c r="AQ24" s="367">
        <v>68.3</v>
      </c>
      <c r="AR24" s="367">
        <v>68.3</v>
      </c>
      <c r="AS24" s="367">
        <v>70.8</v>
      </c>
      <c r="AT24" s="368">
        <v>73.2</v>
      </c>
      <c r="AU24" s="368">
        <v>67.599999999999994</v>
      </c>
      <c r="AV24" s="368">
        <v>59.7</v>
      </c>
      <c r="AW24" s="369">
        <v>75.5</v>
      </c>
      <c r="GO24" s="144"/>
      <c r="GT24" s="149"/>
      <c r="GV24" s="149"/>
      <c r="GW24" s="149"/>
      <c r="GX24" s="149"/>
      <c r="GY24" s="149"/>
      <c r="GZ24" s="149"/>
      <c r="HA24" s="149"/>
      <c r="HB24" s="149"/>
    </row>
    <row r="25" spans="1:210" s="148" customFormat="1" ht="9.75" customHeight="1">
      <c r="A25" s="130" t="s">
        <v>34</v>
      </c>
      <c r="B25" s="362">
        <v>54.3</v>
      </c>
      <c r="C25" s="362">
        <v>47.3</v>
      </c>
      <c r="D25" s="362">
        <v>50</v>
      </c>
      <c r="E25" s="362">
        <v>51.6</v>
      </c>
      <c r="F25" s="362">
        <v>62</v>
      </c>
      <c r="G25" s="362">
        <v>54.5</v>
      </c>
      <c r="H25" s="362">
        <v>56</v>
      </c>
      <c r="I25" s="362">
        <v>52.1</v>
      </c>
      <c r="J25" s="362">
        <v>70.2</v>
      </c>
      <c r="K25" s="362">
        <v>64.678062258356903</v>
      </c>
      <c r="L25" s="362">
        <v>61.709858426821846</v>
      </c>
      <c r="M25" s="362">
        <v>60.9</v>
      </c>
      <c r="N25" s="362">
        <v>66.8</v>
      </c>
      <c r="O25" s="362">
        <v>73.5</v>
      </c>
      <c r="P25" s="363">
        <v>72.837335595017549</v>
      </c>
      <c r="Q25" s="232">
        <v>75.664273329398412</v>
      </c>
      <c r="R25" s="362">
        <v>72.638980502866829</v>
      </c>
      <c r="S25" s="363">
        <v>78.830128556459272</v>
      </c>
      <c r="T25" s="364">
        <v>78.574490428280427</v>
      </c>
      <c r="U25" s="365">
        <v>81.41743684316846</v>
      </c>
      <c r="V25" s="365">
        <v>72.437796394840774</v>
      </c>
      <c r="W25" s="366">
        <v>84.445199851096191</v>
      </c>
      <c r="X25" s="366">
        <v>82.122424347852217</v>
      </c>
      <c r="Y25" s="366">
        <v>86.549589243393314</v>
      </c>
      <c r="Z25" s="366">
        <v>70.098838405065308</v>
      </c>
      <c r="AA25" s="366">
        <v>79.317586327977864</v>
      </c>
      <c r="AB25" s="366">
        <v>80.005706772608221</v>
      </c>
      <c r="AC25" s="366">
        <v>84.263250407668167</v>
      </c>
      <c r="AD25" s="367">
        <v>80.226761774539625</v>
      </c>
      <c r="AE25" s="367">
        <v>71.86402566552762</v>
      </c>
      <c r="AF25" s="367">
        <v>87.770893128548892</v>
      </c>
      <c r="AG25" s="367">
        <v>84.08368774192715</v>
      </c>
      <c r="AH25" s="367">
        <v>83.288162218659764</v>
      </c>
      <c r="AI25" s="367">
        <v>76.081806045009358</v>
      </c>
      <c r="AJ25" s="367">
        <v>74.827716521091617</v>
      </c>
      <c r="AK25" s="367">
        <v>82.616329504746531</v>
      </c>
      <c r="AL25" s="367">
        <v>90.232069972350345</v>
      </c>
      <c r="AM25" s="367">
        <v>87.969400745956392</v>
      </c>
      <c r="AN25" s="367">
        <v>69.599999999999994</v>
      </c>
      <c r="AO25" s="367">
        <v>87.8</v>
      </c>
      <c r="AP25" s="367">
        <v>63.8</v>
      </c>
      <c r="AQ25" s="367">
        <v>89</v>
      </c>
      <c r="AR25" s="367">
        <v>82.8</v>
      </c>
      <c r="AS25" s="367">
        <v>79</v>
      </c>
      <c r="AT25" s="368">
        <v>84.8</v>
      </c>
      <c r="AU25" s="368">
        <v>71.3</v>
      </c>
      <c r="AV25" s="368">
        <v>64.599999999999994</v>
      </c>
      <c r="AW25" s="369">
        <v>83</v>
      </c>
      <c r="GO25" s="144"/>
      <c r="GT25" s="149"/>
      <c r="GV25" s="149"/>
      <c r="GW25" s="149"/>
      <c r="GX25" s="149"/>
      <c r="GY25" s="149"/>
      <c r="GZ25" s="149"/>
      <c r="HA25" s="149"/>
      <c r="HB25" s="149"/>
    </row>
    <row r="26" spans="1:210" s="148" customFormat="1" ht="9.75" customHeight="1">
      <c r="A26" s="130" t="s">
        <v>35</v>
      </c>
      <c r="B26" s="362">
        <v>49.5</v>
      </c>
      <c r="C26" s="362">
        <v>45</v>
      </c>
      <c r="D26" s="362">
        <v>46.5</v>
      </c>
      <c r="E26" s="362">
        <v>46.9</v>
      </c>
      <c r="F26" s="362">
        <v>55.1</v>
      </c>
      <c r="G26" s="362">
        <v>50.4</v>
      </c>
      <c r="H26" s="362">
        <v>54.9</v>
      </c>
      <c r="I26" s="362">
        <v>49.5</v>
      </c>
      <c r="J26" s="362">
        <v>63.4</v>
      </c>
      <c r="K26" s="362">
        <v>58.680096670255821</v>
      </c>
      <c r="L26" s="362">
        <v>58.909411042784576</v>
      </c>
      <c r="M26" s="362">
        <v>52.9</v>
      </c>
      <c r="N26" s="362">
        <v>60.8</v>
      </c>
      <c r="O26" s="362">
        <v>68.2</v>
      </c>
      <c r="P26" s="363">
        <v>54.546406811403045</v>
      </c>
      <c r="Q26" s="232">
        <v>65.779488825657438</v>
      </c>
      <c r="R26" s="362">
        <v>68.051027718134009</v>
      </c>
      <c r="S26" s="363">
        <v>70.859778912527091</v>
      </c>
      <c r="T26" s="364">
        <v>69.492562482384059</v>
      </c>
      <c r="U26" s="365">
        <v>74.326309980633837</v>
      </c>
      <c r="V26" s="365">
        <v>70.304863102926291</v>
      </c>
      <c r="W26" s="366">
        <v>78.735078963619031</v>
      </c>
      <c r="X26" s="366">
        <v>72.211124162360278</v>
      </c>
      <c r="Y26" s="366">
        <v>79.222077358774257</v>
      </c>
      <c r="Z26" s="366">
        <v>65.031443883818042</v>
      </c>
      <c r="AA26" s="366">
        <v>67.301481076147752</v>
      </c>
      <c r="AB26" s="366">
        <v>75.726294205706239</v>
      </c>
      <c r="AC26" s="366">
        <v>74.625607538564736</v>
      </c>
      <c r="AD26" s="367">
        <v>71.204932619052769</v>
      </c>
      <c r="AE26" s="367">
        <v>65.157356448513553</v>
      </c>
      <c r="AF26" s="367">
        <v>73.337678166186919</v>
      </c>
      <c r="AG26" s="367">
        <v>78.355539025853133</v>
      </c>
      <c r="AH26" s="367">
        <v>70.578117495541903</v>
      </c>
      <c r="AI26" s="367">
        <v>66.779266954635858</v>
      </c>
      <c r="AJ26" s="367">
        <v>73.424988600934228</v>
      </c>
      <c r="AK26" s="367">
        <v>80.861973979258622</v>
      </c>
      <c r="AL26" s="367">
        <v>86.009306864989497</v>
      </c>
      <c r="AM26" s="367">
        <v>82.309447779552968</v>
      </c>
      <c r="AN26" s="367">
        <v>70.099999999999994</v>
      </c>
      <c r="AO26" s="367">
        <v>71</v>
      </c>
      <c r="AP26" s="367">
        <v>51.9</v>
      </c>
      <c r="AQ26" s="367">
        <v>74.900000000000006</v>
      </c>
      <c r="AR26" s="367">
        <v>69.5</v>
      </c>
      <c r="AS26" s="367">
        <v>69.099999999999994</v>
      </c>
      <c r="AT26" s="368">
        <v>71.5</v>
      </c>
      <c r="AU26" s="368">
        <v>67.099999999999994</v>
      </c>
      <c r="AV26" s="368">
        <v>61</v>
      </c>
      <c r="AW26" s="369">
        <v>76.7</v>
      </c>
      <c r="GO26" s="144"/>
      <c r="GT26" s="149"/>
      <c r="GV26" s="149"/>
      <c r="GW26" s="149"/>
      <c r="GX26" s="149"/>
      <c r="GY26" s="149"/>
      <c r="GZ26" s="149"/>
      <c r="HA26" s="149"/>
      <c r="HB26" s="149"/>
    </row>
    <row r="27" spans="1:210" s="148" customFormat="1" ht="9.75" customHeight="1">
      <c r="A27" s="130" t="s">
        <v>213</v>
      </c>
      <c r="B27" s="362">
        <v>50.5</v>
      </c>
      <c r="C27" s="362">
        <v>45.8</v>
      </c>
      <c r="D27" s="362">
        <v>42.8</v>
      </c>
      <c r="E27" s="362">
        <v>43.8</v>
      </c>
      <c r="F27" s="362">
        <v>47</v>
      </c>
      <c r="G27" s="362">
        <v>46.2</v>
      </c>
      <c r="H27" s="362">
        <v>56.3</v>
      </c>
      <c r="I27" s="362">
        <v>50.3</v>
      </c>
      <c r="J27" s="362">
        <v>61.9</v>
      </c>
      <c r="K27" s="362">
        <v>61.779045557441371</v>
      </c>
      <c r="L27" s="362">
        <v>55.108803878733944</v>
      </c>
      <c r="M27" s="362">
        <v>43.4</v>
      </c>
      <c r="N27" s="362">
        <v>57.4</v>
      </c>
      <c r="O27" s="362">
        <v>63.8</v>
      </c>
      <c r="P27" s="363">
        <v>51.819043070792439</v>
      </c>
      <c r="Q27" s="232">
        <v>65.301436158947737</v>
      </c>
      <c r="R27" s="362">
        <v>62.994920754059883</v>
      </c>
      <c r="S27" s="363">
        <v>68.684286774780048</v>
      </c>
      <c r="T27" s="364">
        <v>69.953722968605234</v>
      </c>
      <c r="U27" s="365">
        <v>73.575099513310761</v>
      </c>
      <c r="V27" s="365">
        <v>68.913380578141982</v>
      </c>
      <c r="W27" s="366">
        <v>72.515520715806034</v>
      </c>
      <c r="X27" s="366">
        <v>67.594743331749925</v>
      </c>
      <c r="Y27" s="366">
        <v>79.48629604439455</v>
      </c>
      <c r="Z27" s="366">
        <v>64.095433891117494</v>
      </c>
      <c r="AA27" s="366">
        <v>58.074048874567126</v>
      </c>
      <c r="AB27" s="366">
        <v>76.129062608357415</v>
      </c>
      <c r="AC27" s="366">
        <v>71.351437595688537</v>
      </c>
      <c r="AD27" s="367">
        <v>68.23864934221217</v>
      </c>
      <c r="AE27" s="367">
        <v>63.722540111014979</v>
      </c>
      <c r="AF27" s="367">
        <v>73.30280794151723</v>
      </c>
      <c r="AG27" s="367">
        <v>77.859335550579289</v>
      </c>
      <c r="AH27" s="367">
        <v>68.364958313978406</v>
      </c>
      <c r="AI27" s="367">
        <v>68.286141888938417</v>
      </c>
      <c r="AJ27" s="367">
        <v>71.550250175354336</v>
      </c>
      <c r="AK27" s="367">
        <v>80.812081268756856</v>
      </c>
      <c r="AL27" s="367">
        <v>88.611852506666665</v>
      </c>
      <c r="AM27" s="367">
        <v>82.244694941839512</v>
      </c>
      <c r="AN27" s="367">
        <v>77.7</v>
      </c>
      <c r="AO27" s="367">
        <v>77.8</v>
      </c>
      <c r="AP27" s="367">
        <v>52.2</v>
      </c>
      <c r="AQ27" s="367">
        <v>69.400000000000006</v>
      </c>
      <c r="AR27" s="367">
        <v>68.900000000000006</v>
      </c>
      <c r="AS27" s="367">
        <v>66.900000000000006</v>
      </c>
      <c r="AT27" s="368">
        <v>65.2</v>
      </c>
      <c r="AU27" s="368">
        <v>60.2</v>
      </c>
      <c r="AV27" s="368">
        <v>52.7</v>
      </c>
      <c r="AW27" s="369">
        <v>71.7</v>
      </c>
      <c r="GO27" s="144"/>
      <c r="GT27" s="149"/>
      <c r="GV27" s="149"/>
      <c r="GW27" s="149"/>
      <c r="GX27" s="149"/>
      <c r="GY27" s="149"/>
      <c r="GZ27" s="149"/>
      <c r="HA27" s="149"/>
      <c r="HB27" s="149"/>
    </row>
    <row r="28" spans="1:210" s="148" customFormat="1" ht="9.75" customHeight="1">
      <c r="A28" s="130" t="s">
        <v>36</v>
      </c>
      <c r="B28" s="362">
        <v>52.9</v>
      </c>
      <c r="C28" s="362">
        <v>48.5</v>
      </c>
      <c r="D28" s="362">
        <v>47.1</v>
      </c>
      <c r="E28" s="362">
        <v>48.7</v>
      </c>
      <c r="F28" s="362">
        <v>56.2</v>
      </c>
      <c r="G28" s="362">
        <v>51.6</v>
      </c>
      <c r="H28" s="362">
        <v>59.2</v>
      </c>
      <c r="I28" s="362">
        <v>52.7</v>
      </c>
      <c r="J28" s="362">
        <v>69.7</v>
      </c>
      <c r="K28" s="362">
        <v>60.779384626091179</v>
      </c>
      <c r="L28" s="362">
        <v>56.709059526755269</v>
      </c>
      <c r="M28" s="362">
        <v>52.1</v>
      </c>
      <c r="N28" s="362">
        <v>67.099999999999994</v>
      </c>
      <c r="O28" s="362">
        <v>73.3</v>
      </c>
      <c r="P28" s="363">
        <v>58.109323215279225</v>
      </c>
      <c r="Q28" s="232">
        <v>67.330745721683556</v>
      </c>
      <c r="R28" s="362">
        <v>69.008105020638652</v>
      </c>
      <c r="S28" s="363">
        <v>68.837686978545364</v>
      </c>
      <c r="T28" s="364">
        <v>69.616741345615665</v>
      </c>
      <c r="U28" s="365">
        <v>74.161006004454563</v>
      </c>
      <c r="V28" s="365">
        <v>69.267355558539577</v>
      </c>
      <c r="W28" s="366">
        <v>79.57483404685037</v>
      </c>
      <c r="X28" s="366">
        <v>67.022774623540471</v>
      </c>
      <c r="Y28" s="366">
        <v>77.959420509148458</v>
      </c>
      <c r="Z28" s="366">
        <v>61.771159306747577</v>
      </c>
      <c r="AA28" s="366">
        <v>63.365497294755713</v>
      </c>
      <c r="AB28" s="366">
        <v>73.789270238279329</v>
      </c>
      <c r="AC28" s="366">
        <v>75.851954971661982</v>
      </c>
      <c r="AD28" s="367">
        <v>69.018430066723724</v>
      </c>
      <c r="AE28" s="367">
        <v>60.245395148101004</v>
      </c>
      <c r="AF28" s="367">
        <v>76.309443610915821</v>
      </c>
      <c r="AG28" s="367">
        <v>78.794554944061119</v>
      </c>
      <c r="AH28" s="367">
        <v>70.457733297918537</v>
      </c>
      <c r="AI28" s="367">
        <v>67.336816806333857</v>
      </c>
      <c r="AJ28" s="367">
        <v>70.170107920771272</v>
      </c>
      <c r="AK28" s="367">
        <v>79.628648951048561</v>
      </c>
      <c r="AL28" s="367">
        <v>87.465692893047333</v>
      </c>
      <c r="AM28" s="367">
        <v>82.964414865919252</v>
      </c>
      <c r="AN28" s="367">
        <v>76.900000000000006</v>
      </c>
      <c r="AO28" s="367">
        <v>68.599999999999994</v>
      </c>
      <c r="AP28" s="367">
        <v>52.9</v>
      </c>
      <c r="AQ28" s="367">
        <v>71.3</v>
      </c>
      <c r="AR28" s="367">
        <v>74.2</v>
      </c>
      <c r="AS28" s="367">
        <v>73.3</v>
      </c>
      <c r="AT28" s="368">
        <v>77.400000000000006</v>
      </c>
      <c r="AU28" s="368">
        <v>70.5</v>
      </c>
      <c r="AV28" s="368">
        <v>56.4</v>
      </c>
      <c r="AW28" s="369">
        <v>75.599999999999994</v>
      </c>
      <c r="GO28" s="144"/>
      <c r="GT28" s="149"/>
      <c r="GV28" s="149"/>
      <c r="GW28" s="149"/>
      <c r="GX28" s="149"/>
      <c r="GY28" s="149"/>
      <c r="GZ28" s="149"/>
      <c r="HA28" s="149"/>
      <c r="HB28" s="149"/>
    </row>
    <row r="29" spans="1:210" s="148" customFormat="1" ht="9.75" customHeight="1">
      <c r="A29" s="130" t="s">
        <v>37</v>
      </c>
      <c r="B29" s="362">
        <v>47.6</v>
      </c>
      <c r="C29" s="362">
        <v>45.9</v>
      </c>
      <c r="D29" s="362">
        <v>45.5</v>
      </c>
      <c r="E29" s="362">
        <v>46.8</v>
      </c>
      <c r="F29" s="362">
        <v>56</v>
      </c>
      <c r="G29" s="362">
        <v>55.4</v>
      </c>
      <c r="H29" s="362">
        <v>58.1</v>
      </c>
      <c r="I29" s="362">
        <v>56.5</v>
      </c>
      <c r="J29" s="362">
        <v>80.5</v>
      </c>
      <c r="K29" s="362">
        <v>60.079621974146036</v>
      </c>
      <c r="L29" s="362">
        <v>64.210257876855152</v>
      </c>
      <c r="M29" s="362">
        <v>52.8</v>
      </c>
      <c r="N29" s="362">
        <v>60.5</v>
      </c>
      <c r="O29" s="362">
        <v>74.7</v>
      </c>
      <c r="P29" s="363">
        <v>65.177839300983749</v>
      </c>
      <c r="Q29" s="232">
        <v>78.972420024069393</v>
      </c>
      <c r="R29" s="362">
        <v>63.829890967336624</v>
      </c>
      <c r="S29" s="363">
        <v>72.05739630544646</v>
      </c>
      <c r="T29" s="364">
        <v>72.296685129299107</v>
      </c>
      <c r="U29" s="365">
        <v>73.727000505316241</v>
      </c>
      <c r="V29" s="365">
        <v>67.960349216263978</v>
      </c>
      <c r="W29" s="366">
        <v>76.696372287121363</v>
      </c>
      <c r="X29" s="366">
        <v>75.754878659604231</v>
      </c>
      <c r="Y29" s="366">
        <v>80.406119338387384</v>
      </c>
      <c r="Z29" s="366">
        <v>67.057593989916057</v>
      </c>
      <c r="AA29" s="366">
        <v>66.816761394408459</v>
      </c>
      <c r="AB29" s="366">
        <v>77.610289169764627</v>
      </c>
      <c r="AC29" s="366">
        <v>78.793432210656476</v>
      </c>
      <c r="AD29" s="367">
        <v>72.813307667434557</v>
      </c>
      <c r="AE29" s="367">
        <v>56.879607850533674</v>
      </c>
      <c r="AF29" s="367">
        <v>72.747580364603124</v>
      </c>
      <c r="AG29" s="367">
        <v>75.032912667409121</v>
      </c>
      <c r="AH29" s="367">
        <v>67.682626238576148</v>
      </c>
      <c r="AI29" s="367">
        <v>68.342622863738882</v>
      </c>
      <c r="AJ29" s="367">
        <v>72.241157021942314</v>
      </c>
      <c r="AK29" s="367">
        <v>80.307979910045646</v>
      </c>
      <c r="AL29" s="367">
        <v>86.547426313766252</v>
      </c>
      <c r="AM29" s="367">
        <v>82.970986235914381</v>
      </c>
      <c r="AN29" s="367">
        <v>74.8</v>
      </c>
      <c r="AO29" s="367">
        <v>77.599999999999994</v>
      </c>
      <c r="AP29" s="367">
        <v>59</v>
      </c>
      <c r="AQ29" s="367">
        <v>81.900000000000006</v>
      </c>
      <c r="AR29" s="367">
        <v>74.2</v>
      </c>
      <c r="AS29" s="381" t="s">
        <v>15</v>
      </c>
      <c r="AT29" s="368">
        <v>67</v>
      </c>
      <c r="AU29" s="368">
        <v>57.9</v>
      </c>
      <c r="AV29" s="368" t="s">
        <v>160</v>
      </c>
      <c r="AW29" s="369">
        <v>74</v>
      </c>
      <c r="GO29" s="144"/>
      <c r="GT29" s="149"/>
      <c r="GV29" s="149"/>
      <c r="GW29" s="149"/>
      <c r="GX29" s="149"/>
      <c r="GY29" s="149"/>
      <c r="GZ29" s="149"/>
      <c r="HA29" s="149"/>
      <c r="HB29" s="149"/>
    </row>
    <row r="30" spans="1:210" s="148" customFormat="1" ht="9.75" customHeight="1">
      <c r="A30" s="130" t="s">
        <v>38</v>
      </c>
      <c r="B30" s="362">
        <v>51.3</v>
      </c>
      <c r="C30" s="362">
        <v>46.3</v>
      </c>
      <c r="D30" s="362">
        <v>43.8</v>
      </c>
      <c r="E30" s="362">
        <v>43.5</v>
      </c>
      <c r="F30" s="362">
        <v>47.4</v>
      </c>
      <c r="G30" s="362">
        <v>45.1</v>
      </c>
      <c r="H30" s="362">
        <v>46.5</v>
      </c>
      <c r="I30" s="362">
        <v>43.8</v>
      </c>
      <c r="J30" s="362">
        <v>58.2</v>
      </c>
      <c r="K30" s="362">
        <v>53.181961547829779</v>
      </c>
      <c r="L30" s="362">
        <v>48.107685418640713</v>
      </c>
      <c r="M30" s="362">
        <v>47.3</v>
      </c>
      <c r="N30" s="362">
        <v>52.2</v>
      </c>
      <c r="O30" s="362">
        <v>65.3</v>
      </c>
      <c r="P30" s="363">
        <v>47.925076015350889</v>
      </c>
      <c r="Q30" s="232">
        <v>57.521564094475131</v>
      </c>
      <c r="R30" s="362">
        <v>61.822007704705761</v>
      </c>
      <c r="S30" s="363">
        <v>65.779369893616888</v>
      </c>
      <c r="T30" s="364">
        <v>60.7886196772779</v>
      </c>
      <c r="U30" s="365">
        <v>68.11068266492498</v>
      </c>
      <c r="V30" s="365">
        <v>62.842925174780035</v>
      </c>
      <c r="W30" s="366">
        <v>71.921895665964414</v>
      </c>
      <c r="X30" s="366">
        <v>65.435222824097139</v>
      </c>
      <c r="Y30" s="366">
        <v>77.423003730766027</v>
      </c>
      <c r="Z30" s="366">
        <v>62.900845605075794</v>
      </c>
      <c r="AA30" s="366">
        <v>64.664893333089566</v>
      </c>
      <c r="AB30" s="366">
        <v>69.621230796050995</v>
      </c>
      <c r="AC30" s="366">
        <v>73.033331903915638</v>
      </c>
      <c r="AD30" s="367">
        <v>68.475596751905783</v>
      </c>
      <c r="AE30" s="367">
        <v>58.168360767898307</v>
      </c>
      <c r="AF30" s="367">
        <v>66.495510209132263</v>
      </c>
      <c r="AG30" s="367">
        <v>74.554608153622297</v>
      </c>
      <c r="AH30" s="367">
        <v>63.899302711521209</v>
      </c>
      <c r="AI30" s="367">
        <v>62.954100956760399</v>
      </c>
      <c r="AJ30" s="367">
        <v>72.097496320049757</v>
      </c>
      <c r="AK30" s="367">
        <v>78.750319896792647</v>
      </c>
      <c r="AL30" s="367">
        <v>86.882093911707656</v>
      </c>
      <c r="AM30" s="367">
        <v>79.867227517068983</v>
      </c>
      <c r="AN30" s="367">
        <v>71.7</v>
      </c>
      <c r="AO30" s="367">
        <v>74.099999999999994</v>
      </c>
      <c r="AP30" s="367">
        <v>41.1</v>
      </c>
      <c r="AQ30" s="367">
        <v>71.900000000000006</v>
      </c>
      <c r="AR30" s="367">
        <v>62.4</v>
      </c>
      <c r="AS30" s="367">
        <v>68.8</v>
      </c>
      <c r="AT30" s="368">
        <v>69.900000000000006</v>
      </c>
      <c r="AU30" s="368">
        <v>60.8</v>
      </c>
      <c r="AV30" s="368">
        <v>54.4</v>
      </c>
      <c r="AW30" s="369">
        <v>68.8</v>
      </c>
      <c r="GO30" s="144"/>
      <c r="GT30" s="149"/>
      <c r="GV30" s="149"/>
      <c r="GW30" s="149"/>
      <c r="GX30" s="149"/>
      <c r="GY30" s="149"/>
      <c r="GZ30" s="149"/>
      <c r="HA30" s="149"/>
      <c r="HB30" s="149"/>
    </row>
    <row r="31" spans="1:210" s="148" customFormat="1" ht="9.75" customHeight="1">
      <c r="A31" s="130" t="s">
        <v>208</v>
      </c>
      <c r="B31" s="362">
        <v>44.3</v>
      </c>
      <c r="C31" s="362">
        <v>48</v>
      </c>
      <c r="D31" s="362">
        <v>45.1</v>
      </c>
      <c r="E31" s="362">
        <v>41.4</v>
      </c>
      <c r="F31" s="362">
        <v>46</v>
      </c>
      <c r="G31" s="362">
        <v>46.9</v>
      </c>
      <c r="H31" s="362">
        <v>52.4</v>
      </c>
      <c r="I31" s="362">
        <v>49</v>
      </c>
      <c r="J31" s="362">
        <v>62.5</v>
      </c>
      <c r="K31" s="362">
        <v>59.579791508470969</v>
      </c>
      <c r="L31" s="362">
        <v>54.908771922731276</v>
      </c>
      <c r="M31" s="362">
        <v>40.799999999999997</v>
      </c>
      <c r="N31" s="362">
        <v>51.4</v>
      </c>
      <c r="O31" s="362">
        <v>63.1</v>
      </c>
      <c r="P31" s="363">
        <v>55.007682135314369</v>
      </c>
      <c r="Q31" s="232">
        <v>63.07431140506602</v>
      </c>
      <c r="R31" s="362">
        <v>62.428063661829512</v>
      </c>
      <c r="S31" s="363">
        <v>66.245223732086814</v>
      </c>
      <c r="T31" s="364">
        <v>68.561323117352757</v>
      </c>
      <c r="U31" s="365">
        <v>71.052056059236051</v>
      </c>
      <c r="V31" s="365">
        <v>68.909308790581861</v>
      </c>
      <c r="W31" s="366">
        <v>73.638789306858285</v>
      </c>
      <c r="X31" s="366">
        <v>67.348747794197635</v>
      </c>
      <c r="Y31" s="366">
        <v>77.693262957336387</v>
      </c>
      <c r="Z31" s="366">
        <v>61.064859044248948</v>
      </c>
      <c r="AA31" s="366">
        <v>58.858424441007877</v>
      </c>
      <c r="AB31" s="366">
        <v>72.264523069287861</v>
      </c>
      <c r="AC31" s="366">
        <v>74.045264222090537</v>
      </c>
      <c r="AD31" s="367">
        <v>67.958973775790994</v>
      </c>
      <c r="AE31" s="367">
        <v>61.902971021062854</v>
      </c>
      <c r="AF31" s="367">
        <v>70.722549982143519</v>
      </c>
      <c r="AG31" s="367">
        <v>77.601412233831027</v>
      </c>
      <c r="AH31" s="367">
        <v>63.996566551118427</v>
      </c>
      <c r="AI31" s="367">
        <v>66.819559963311306</v>
      </c>
      <c r="AJ31" s="367">
        <v>71.569216911744789</v>
      </c>
      <c r="AK31" s="367">
        <v>80.585097344550434</v>
      </c>
      <c r="AL31" s="367">
        <v>87.240782895109689</v>
      </c>
      <c r="AM31" s="367">
        <v>80.346385430888972</v>
      </c>
      <c r="AN31" s="367">
        <v>76.599999999999994</v>
      </c>
      <c r="AO31" s="367">
        <v>77.099999999999994</v>
      </c>
      <c r="AP31" s="367">
        <v>54</v>
      </c>
      <c r="AQ31" s="367">
        <v>68.400000000000006</v>
      </c>
      <c r="AR31" s="367">
        <v>64.3</v>
      </c>
      <c r="AS31" s="367">
        <v>70.7</v>
      </c>
      <c r="AT31" s="368">
        <v>78.099999999999994</v>
      </c>
      <c r="AU31" s="368">
        <v>62.6</v>
      </c>
      <c r="AV31" s="368">
        <v>53.5</v>
      </c>
      <c r="AW31" s="369">
        <v>74.5</v>
      </c>
      <c r="GO31" s="144"/>
      <c r="GT31" s="149"/>
      <c r="GV31" s="149"/>
      <c r="GW31" s="149"/>
      <c r="GX31" s="149"/>
      <c r="GY31" s="149"/>
      <c r="GZ31" s="149"/>
      <c r="HA31" s="149"/>
      <c r="HB31" s="149"/>
    </row>
    <row r="32" spans="1:210" s="148" customFormat="1" ht="9.75" customHeight="1">
      <c r="A32" s="130" t="s">
        <v>39</v>
      </c>
      <c r="B32" s="362">
        <v>55.4</v>
      </c>
      <c r="C32" s="362">
        <v>53.3</v>
      </c>
      <c r="D32" s="362">
        <v>52.2</v>
      </c>
      <c r="E32" s="362">
        <v>53.9</v>
      </c>
      <c r="F32" s="362">
        <v>67.3</v>
      </c>
      <c r="G32" s="362">
        <v>58.5</v>
      </c>
      <c r="H32" s="362">
        <v>62.9</v>
      </c>
      <c r="I32" s="362">
        <v>60</v>
      </c>
      <c r="J32" s="362">
        <v>81.400000000000006</v>
      </c>
      <c r="K32" s="362">
        <v>73.175180174833486</v>
      </c>
      <c r="L32" s="362">
        <v>70.011184600932424</v>
      </c>
      <c r="M32" s="362">
        <v>61.1</v>
      </c>
      <c r="N32" s="362">
        <v>74.7</v>
      </c>
      <c r="O32" s="362">
        <v>80.900000000000006</v>
      </c>
      <c r="P32" s="363">
        <v>73.323758975440626</v>
      </c>
      <c r="Q32" s="232">
        <v>81.315368705063065</v>
      </c>
      <c r="R32" s="362">
        <v>73.786315733342022</v>
      </c>
      <c r="S32" s="363">
        <v>83.341570661613659</v>
      </c>
      <c r="T32" s="364">
        <v>79.351375709590741</v>
      </c>
      <c r="U32" s="365">
        <v>83.582010547030436</v>
      </c>
      <c r="V32" s="365">
        <v>74.929457360912281</v>
      </c>
      <c r="W32" s="366">
        <v>85.809909525206422</v>
      </c>
      <c r="X32" s="366">
        <v>84.375717261138618</v>
      </c>
      <c r="Y32" s="366">
        <v>88.240201116667308</v>
      </c>
      <c r="Z32" s="366">
        <v>68.972291558797892</v>
      </c>
      <c r="AA32" s="366">
        <v>81.217078071648743</v>
      </c>
      <c r="AB32" s="366">
        <v>83.31472416873909</v>
      </c>
      <c r="AC32" s="366">
        <v>84.844191833762878</v>
      </c>
      <c r="AD32" s="367">
        <v>78.06384632831373</v>
      </c>
      <c r="AE32" s="367">
        <v>69.56243793155619</v>
      </c>
      <c r="AF32" s="367">
        <v>86.810828539220665</v>
      </c>
      <c r="AG32" s="367">
        <v>84.653126839117803</v>
      </c>
      <c r="AH32" s="367">
        <v>78.921242795361323</v>
      </c>
      <c r="AI32" s="367">
        <v>74.320917434992737</v>
      </c>
      <c r="AJ32" s="367">
        <v>80.083889011177973</v>
      </c>
      <c r="AK32" s="367">
        <v>82.245190981213767</v>
      </c>
      <c r="AL32" s="367">
        <v>88.404310170931495</v>
      </c>
      <c r="AM32" s="367">
        <v>88.634560031026425</v>
      </c>
      <c r="AN32" s="367">
        <v>74.2</v>
      </c>
      <c r="AO32" s="367">
        <v>85.9</v>
      </c>
      <c r="AP32" s="367">
        <v>64.400000000000006</v>
      </c>
      <c r="AQ32" s="367">
        <v>84.9</v>
      </c>
      <c r="AR32" s="367">
        <v>75.8</v>
      </c>
      <c r="AS32" s="367">
        <v>76.7</v>
      </c>
      <c r="AT32" s="368">
        <v>81.8</v>
      </c>
      <c r="AU32" s="368">
        <v>75.099999999999994</v>
      </c>
      <c r="AV32" s="368">
        <v>53.5</v>
      </c>
      <c r="AW32" s="369">
        <v>83.4</v>
      </c>
      <c r="GO32" s="144"/>
      <c r="GT32" s="149"/>
      <c r="GV32" s="149"/>
      <c r="GW32" s="149"/>
      <c r="GX32" s="149"/>
      <c r="GY32" s="149"/>
      <c r="GZ32" s="149"/>
      <c r="HA32" s="149"/>
      <c r="HB32" s="149"/>
    </row>
    <row r="33" spans="1:210" s="148" customFormat="1" ht="9.75" customHeight="1">
      <c r="A33" s="130" t="s">
        <v>40</v>
      </c>
      <c r="B33" s="362">
        <v>53.6</v>
      </c>
      <c r="C33" s="362">
        <v>54.1</v>
      </c>
      <c r="D33" s="362">
        <v>50.3</v>
      </c>
      <c r="E33" s="362">
        <v>53</v>
      </c>
      <c r="F33" s="362">
        <v>60.5</v>
      </c>
      <c r="G33" s="362">
        <v>56.2</v>
      </c>
      <c r="H33" s="362">
        <v>61.7</v>
      </c>
      <c r="I33" s="362">
        <v>57.7</v>
      </c>
      <c r="J33" s="362">
        <v>71.099999999999994</v>
      </c>
      <c r="K33" s="362">
        <v>68.676705983757614</v>
      </c>
      <c r="L33" s="362">
        <v>68.210896996908417</v>
      </c>
      <c r="M33" s="362">
        <v>49.7</v>
      </c>
      <c r="N33" s="362">
        <v>72</v>
      </c>
      <c r="O33" s="362">
        <v>78.3</v>
      </c>
      <c r="P33" s="363">
        <v>67.686243552789335</v>
      </c>
      <c r="Q33" s="232">
        <v>73.953313215441852</v>
      </c>
      <c r="R33" s="362">
        <v>72.681192553413396</v>
      </c>
      <c r="S33" s="363">
        <v>75.677495060138213</v>
      </c>
      <c r="T33" s="364">
        <v>75.056150369570076</v>
      </c>
      <c r="U33" s="365">
        <v>80.63402729426717</v>
      </c>
      <c r="V33" s="365">
        <v>76.544738199674185</v>
      </c>
      <c r="W33" s="366">
        <v>80.943566768105455</v>
      </c>
      <c r="X33" s="366">
        <v>76.934383024324191</v>
      </c>
      <c r="Y33" s="366">
        <v>86.652056933256006</v>
      </c>
      <c r="Z33" s="366">
        <v>70.469375098924345</v>
      </c>
      <c r="AA33" s="366">
        <v>68.014097958014432</v>
      </c>
      <c r="AB33" s="366">
        <v>81.192916859149008</v>
      </c>
      <c r="AC33" s="366">
        <v>81.758635020252797</v>
      </c>
      <c r="AD33" s="367">
        <v>76.992478294973481</v>
      </c>
      <c r="AE33" s="367">
        <v>70.633550589038535</v>
      </c>
      <c r="AF33" s="367">
        <v>86.11749564473007</v>
      </c>
      <c r="AG33" s="367">
        <v>81.039795374071758</v>
      </c>
      <c r="AH33" s="367">
        <v>72.377118264868457</v>
      </c>
      <c r="AI33" s="367">
        <v>74.028724735151968</v>
      </c>
      <c r="AJ33" s="367">
        <v>75.601631298950863</v>
      </c>
      <c r="AK33" s="367">
        <v>85.484309539327484</v>
      </c>
      <c r="AL33" s="367">
        <v>89.536247715768098</v>
      </c>
      <c r="AM33" s="367">
        <v>86.853543819129072</v>
      </c>
      <c r="AN33" s="367">
        <v>82.8</v>
      </c>
      <c r="AO33" s="367">
        <v>81.599999999999994</v>
      </c>
      <c r="AP33" s="367">
        <v>69.7</v>
      </c>
      <c r="AQ33" s="367">
        <v>72</v>
      </c>
      <c r="AR33" s="367">
        <v>70.3</v>
      </c>
      <c r="AS33" s="367">
        <v>72.8</v>
      </c>
      <c r="AT33" s="368">
        <v>78.7</v>
      </c>
      <c r="AU33" s="368">
        <v>67.3</v>
      </c>
      <c r="AV33" s="368">
        <v>57.5</v>
      </c>
      <c r="AW33" s="369">
        <v>81.400000000000006</v>
      </c>
      <c r="GO33" s="144"/>
      <c r="GT33" s="149"/>
      <c r="GV33" s="149"/>
      <c r="GW33" s="149"/>
      <c r="GX33" s="149"/>
      <c r="GY33" s="149"/>
      <c r="GZ33" s="149"/>
      <c r="HA33" s="149"/>
      <c r="HB33" s="149"/>
    </row>
    <row r="34" spans="1:210" s="148" customFormat="1" ht="9.75" customHeight="1">
      <c r="A34" s="130" t="s">
        <v>41</v>
      </c>
      <c r="B34" s="362">
        <v>51.3</v>
      </c>
      <c r="C34" s="362">
        <v>49.4</v>
      </c>
      <c r="D34" s="362">
        <v>46.4</v>
      </c>
      <c r="E34" s="362">
        <v>44</v>
      </c>
      <c r="F34" s="362">
        <v>51.8</v>
      </c>
      <c r="G34" s="362">
        <v>49.9</v>
      </c>
      <c r="H34" s="362">
        <v>61.7</v>
      </c>
      <c r="I34" s="362">
        <v>55.9</v>
      </c>
      <c r="J34" s="362">
        <v>71.5</v>
      </c>
      <c r="K34" s="362">
        <v>65.677723189707095</v>
      </c>
      <c r="L34" s="362">
        <v>62.409970272831167</v>
      </c>
      <c r="M34" s="362">
        <v>54.2</v>
      </c>
      <c r="N34" s="362">
        <v>67.400000000000006</v>
      </c>
      <c r="O34" s="362">
        <v>73.2</v>
      </c>
      <c r="P34" s="363">
        <v>63.011519223177345</v>
      </c>
      <c r="Q34" s="232">
        <v>69.507296775372907</v>
      </c>
      <c r="R34" s="362">
        <v>72.636939147377717</v>
      </c>
      <c r="S34" s="363">
        <v>73.434197339148255</v>
      </c>
      <c r="T34" s="364">
        <v>79.277901801550087</v>
      </c>
      <c r="U34" s="365">
        <v>83.14309152885447</v>
      </c>
      <c r="V34" s="365">
        <v>74.50777530986673</v>
      </c>
      <c r="W34" s="366">
        <v>83.139991003843718</v>
      </c>
      <c r="X34" s="366">
        <v>82.549099560258597</v>
      </c>
      <c r="Y34" s="366">
        <v>90.057052669854073</v>
      </c>
      <c r="Z34" s="366">
        <v>72.290234119368819</v>
      </c>
      <c r="AA34" s="366">
        <v>72.247998412059772</v>
      </c>
      <c r="AB34" s="366">
        <v>82.695984046658069</v>
      </c>
      <c r="AC34" s="366">
        <v>82.237908895017696</v>
      </c>
      <c r="AD34" s="367">
        <v>78.896831067423719</v>
      </c>
      <c r="AE34" s="367">
        <v>68.643752212582072</v>
      </c>
      <c r="AF34" s="367">
        <v>82.126877505054907</v>
      </c>
      <c r="AG34" s="367">
        <v>84.401038658777992</v>
      </c>
      <c r="AH34" s="367">
        <v>75.526285543806566</v>
      </c>
      <c r="AI34" s="367">
        <v>71.523356370354591</v>
      </c>
      <c r="AJ34" s="367">
        <v>71.641638094227474</v>
      </c>
      <c r="AK34" s="367">
        <v>89.00585020318816</v>
      </c>
      <c r="AL34" s="367">
        <v>86.907557001359734</v>
      </c>
      <c r="AM34" s="367">
        <v>85.989008321076184</v>
      </c>
      <c r="AN34" s="367">
        <v>79.599999999999994</v>
      </c>
      <c r="AO34" s="367">
        <v>77.5</v>
      </c>
      <c r="AP34" s="367">
        <v>50.6</v>
      </c>
      <c r="AQ34" s="367">
        <v>82.6</v>
      </c>
      <c r="AR34" s="367">
        <v>70.900000000000006</v>
      </c>
      <c r="AS34" s="367">
        <v>77.7</v>
      </c>
      <c r="AT34" s="368">
        <v>84.8</v>
      </c>
      <c r="AU34" s="368">
        <v>74.2</v>
      </c>
      <c r="AV34" s="368">
        <v>59.2</v>
      </c>
      <c r="AW34" s="369">
        <v>73.599999999999994</v>
      </c>
      <c r="GO34" s="144"/>
      <c r="GT34" s="149"/>
      <c r="GV34" s="149"/>
      <c r="GW34" s="149"/>
      <c r="GX34" s="149"/>
      <c r="GY34" s="149"/>
      <c r="GZ34" s="149"/>
      <c r="HA34" s="149"/>
      <c r="HB34" s="149"/>
    </row>
    <row r="35" spans="1:210" s="148" customFormat="1" ht="9.75" customHeight="1">
      <c r="A35" s="130" t="s">
        <v>42</v>
      </c>
      <c r="B35" s="362">
        <v>47.4</v>
      </c>
      <c r="C35" s="362">
        <v>50.6</v>
      </c>
      <c r="D35" s="362">
        <v>46</v>
      </c>
      <c r="E35" s="362">
        <v>46.9</v>
      </c>
      <c r="F35" s="362">
        <v>47.4</v>
      </c>
      <c r="G35" s="362">
        <v>45</v>
      </c>
      <c r="H35" s="362">
        <v>51.8</v>
      </c>
      <c r="I35" s="362">
        <v>50.3</v>
      </c>
      <c r="J35" s="362" t="s">
        <v>15</v>
      </c>
      <c r="K35" s="362">
        <v>59.467947753377615</v>
      </c>
      <c r="L35" s="362">
        <v>61</v>
      </c>
      <c r="M35" s="362">
        <v>53.8</v>
      </c>
      <c r="N35" s="362">
        <v>57.9</v>
      </c>
      <c r="O35" s="362">
        <v>56.9</v>
      </c>
      <c r="P35" s="363" t="s">
        <v>125</v>
      </c>
      <c r="Q35" s="232" t="s">
        <v>125</v>
      </c>
      <c r="R35" s="362" t="s">
        <v>125</v>
      </c>
      <c r="S35" s="363" t="s">
        <v>125</v>
      </c>
      <c r="T35" s="364" t="s">
        <v>125</v>
      </c>
      <c r="U35" s="365" t="s">
        <v>124</v>
      </c>
      <c r="V35" s="365" t="s">
        <v>124</v>
      </c>
      <c r="W35" s="366" t="s">
        <v>124</v>
      </c>
      <c r="X35" s="366" t="s">
        <v>124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67" t="s">
        <v>15</v>
      </c>
      <c r="AE35" s="367" t="s">
        <v>15</v>
      </c>
      <c r="AF35" s="367" t="s">
        <v>15</v>
      </c>
      <c r="AG35" s="367" t="s">
        <v>15</v>
      </c>
      <c r="AH35" s="367" t="s">
        <v>15</v>
      </c>
      <c r="AI35" s="367" t="s">
        <v>15</v>
      </c>
      <c r="AJ35" s="367" t="s">
        <v>15</v>
      </c>
      <c r="AK35" s="367" t="s">
        <v>15</v>
      </c>
      <c r="AL35" s="367" t="s">
        <v>15</v>
      </c>
      <c r="AM35" s="367" t="s">
        <v>15</v>
      </c>
      <c r="AN35" s="367" t="s">
        <v>15</v>
      </c>
      <c r="AO35" s="367" t="s">
        <v>15</v>
      </c>
      <c r="AP35" s="367" t="s">
        <v>160</v>
      </c>
      <c r="AQ35" s="367" t="s">
        <v>160</v>
      </c>
      <c r="AR35" s="367" t="s">
        <v>160</v>
      </c>
      <c r="AS35" s="381" t="s">
        <v>15</v>
      </c>
      <c r="AT35" s="368" t="s">
        <v>160</v>
      </c>
      <c r="AU35" s="368" t="s">
        <v>160</v>
      </c>
      <c r="AV35" s="368" t="s">
        <v>68</v>
      </c>
      <c r="AW35" s="368" t="s">
        <v>68</v>
      </c>
      <c r="GO35" s="144"/>
      <c r="GT35" s="149"/>
      <c r="GV35" s="149"/>
      <c r="GW35" s="149"/>
      <c r="GX35" s="149"/>
      <c r="GY35" s="149"/>
      <c r="GZ35" s="149"/>
      <c r="HA35" s="149"/>
      <c r="HB35" s="149"/>
    </row>
    <row r="36" spans="1:210" s="148" customFormat="1" ht="9.75" customHeight="1">
      <c r="A36" s="130" t="s">
        <v>43</v>
      </c>
      <c r="B36" s="362">
        <v>59.6</v>
      </c>
      <c r="C36" s="362" t="s">
        <v>15</v>
      </c>
      <c r="D36" s="362" t="s">
        <v>15</v>
      </c>
      <c r="E36" s="362" t="s">
        <v>15</v>
      </c>
      <c r="F36" s="362" t="s">
        <v>15</v>
      </c>
      <c r="G36" s="362">
        <v>50.4</v>
      </c>
      <c r="H36" s="362" t="s">
        <v>15</v>
      </c>
      <c r="I36" s="362">
        <v>46.9</v>
      </c>
      <c r="J36" s="362">
        <v>58</v>
      </c>
      <c r="K36" s="362" t="s">
        <v>15</v>
      </c>
      <c r="L36" s="362">
        <v>59.8</v>
      </c>
      <c r="M36" s="362">
        <v>62.6</v>
      </c>
      <c r="N36" s="362">
        <v>66.400000000000006</v>
      </c>
      <c r="O36" s="362">
        <v>82.3</v>
      </c>
      <c r="P36" s="363" t="s">
        <v>125</v>
      </c>
      <c r="Q36" s="232" t="s">
        <v>125</v>
      </c>
      <c r="R36" s="362" t="s">
        <v>125</v>
      </c>
      <c r="S36" s="363" t="s">
        <v>125</v>
      </c>
      <c r="T36" s="364" t="s">
        <v>125</v>
      </c>
      <c r="U36" s="365" t="s">
        <v>124</v>
      </c>
      <c r="V36" s="365" t="s">
        <v>124</v>
      </c>
      <c r="W36" s="366" t="s">
        <v>124</v>
      </c>
      <c r="X36" s="366" t="s">
        <v>124</v>
      </c>
      <c r="Y36" s="366" t="s">
        <v>124</v>
      </c>
      <c r="Z36" s="366" t="s">
        <v>124</v>
      </c>
      <c r="AA36" s="366">
        <v>82.101698973930596</v>
      </c>
      <c r="AB36" s="366" t="s">
        <v>15</v>
      </c>
      <c r="AC36" s="366" t="s">
        <v>15</v>
      </c>
      <c r="AD36" s="367" t="s">
        <v>15</v>
      </c>
      <c r="AE36" s="367">
        <v>75.228248655567327</v>
      </c>
      <c r="AF36" s="367">
        <v>79.855814010248281</v>
      </c>
      <c r="AG36" s="367" t="s">
        <v>15</v>
      </c>
      <c r="AH36" s="367" t="s">
        <v>15</v>
      </c>
      <c r="AI36" s="367" t="s">
        <v>15</v>
      </c>
      <c r="AJ36" s="367" t="s">
        <v>15</v>
      </c>
      <c r="AK36" s="367" t="s">
        <v>15</v>
      </c>
      <c r="AL36" s="367" t="s">
        <v>15</v>
      </c>
      <c r="AM36" s="367" t="s">
        <v>15</v>
      </c>
      <c r="AN36" s="367" t="s">
        <v>15</v>
      </c>
      <c r="AO36" s="367" t="s">
        <v>15</v>
      </c>
      <c r="AP36" s="367" t="s">
        <v>68</v>
      </c>
      <c r="AQ36" s="367" t="s">
        <v>160</v>
      </c>
      <c r="AR36" s="367" t="s">
        <v>160</v>
      </c>
      <c r="AS36" s="381" t="s">
        <v>15</v>
      </c>
      <c r="AT36" s="368" t="s">
        <v>160</v>
      </c>
      <c r="AU36" s="368" t="s">
        <v>160</v>
      </c>
      <c r="AV36" s="368" t="s">
        <v>160</v>
      </c>
      <c r="AW36" s="368" t="s">
        <v>160</v>
      </c>
      <c r="GO36" s="144"/>
      <c r="GT36" s="149"/>
      <c r="GV36" s="149"/>
      <c r="GW36" s="149"/>
      <c r="GX36" s="149"/>
      <c r="GY36" s="149"/>
      <c r="GZ36" s="149"/>
      <c r="HA36" s="149"/>
      <c r="HB36" s="149"/>
    </row>
    <row r="37" spans="1:210" s="148" customFormat="1" ht="9.75" customHeight="1">
      <c r="A37" s="130" t="s">
        <v>44</v>
      </c>
      <c r="B37" s="362">
        <v>47.4</v>
      </c>
      <c r="C37" s="362">
        <v>50.5</v>
      </c>
      <c r="D37" s="362">
        <v>46</v>
      </c>
      <c r="E37" s="362">
        <v>46.9</v>
      </c>
      <c r="F37" s="362" t="s">
        <v>68</v>
      </c>
      <c r="G37" s="362">
        <v>45.2</v>
      </c>
      <c r="H37" s="362">
        <v>51.8</v>
      </c>
      <c r="I37" s="362">
        <v>50.3</v>
      </c>
      <c r="J37" s="362" t="s">
        <v>15</v>
      </c>
      <c r="K37" s="362">
        <v>59.168109361343781</v>
      </c>
      <c r="L37" s="362">
        <v>61</v>
      </c>
      <c r="M37" s="362">
        <v>53.8</v>
      </c>
      <c r="N37" s="362">
        <v>57.9</v>
      </c>
      <c r="O37" s="362">
        <v>50.6</v>
      </c>
      <c r="P37" s="363" t="s">
        <v>125</v>
      </c>
      <c r="Q37" s="232" t="s">
        <v>125</v>
      </c>
      <c r="R37" s="362" t="s">
        <v>125</v>
      </c>
      <c r="S37" s="363" t="s">
        <v>125</v>
      </c>
      <c r="T37" s="364" t="s">
        <v>125</v>
      </c>
      <c r="U37" s="365" t="s">
        <v>124</v>
      </c>
      <c r="V37" s="365" t="s">
        <v>124</v>
      </c>
      <c r="W37" s="366" t="s">
        <v>124</v>
      </c>
      <c r="X37" s="366" t="s">
        <v>124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67" t="s">
        <v>15</v>
      </c>
      <c r="AE37" s="367" t="s">
        <v>15</v>
      </c>
      <c r="AF37" s="367" t="s">
        <v>15</v>
      </c>
      <c r="AG37" s="367" t="s">
        <v>15</v>
      </c>
      <c r="AH37" s="367" t="s">
        <v>15</v>
      </c>
      <c r="AI37" s="367" t="s">
        <v>15</v>
      </c>
      <c r="AJ37" s="367" t="s">
        <v>15</v>
      </c>
      <c r="AK37" s="367" t="s">
        <v>15</v>
      </c>
      <c r="AL37" s="367" t="s">
        <v>16</v>
      </c>
      <c r="AM37" s="367" t="s">
        <v>15</v>
      </c>
      <c r="AN37" s="367" t="s">
        <v>15</v>
      </c>
      <c r="AO37" s="367" t="s">
        <v>15</v>
      </c>
      <c r="AP37" s="367" t="s">
        <v>160</v>
      </c>
      <c r="AQ37" s="367" t="s">
        <v>68</v>
      </c>
      <c r="AR37" s="367" t="s">
        <v>160</v>
      </c>
      <c r="AS37" s="381" t="s">
        <v>15</v>
      </c>
      <c r="AT37" s="367" t="s">
        <v>68</v>
      </c>
      <c r="AU37" s="367" t="s">
        <v>68</v>
      </c>
      <c r="AV37" s="367" t="s">
        <v>68</v>
      </c>
      <c r="AW37" s="367" t="s">
        <v>160</v>
      </c>
      <c r="GO37" s="144"/>
      <c r="GT37" s="149"/>
      <c r="GV37" s="149"/>
      <c r="GW37" s="149"/>
      <c r="GX37" s="149"/>
      <c r="GY37" s="149"/>
      <c r="GZ37" s="149"/>
      <c r="HA37" s="149"/>
      <c r="HB37" s="149"/>
    </row>
    <row r="38" spans="1:210" s="148" customFormat="1" ht="9.75" customHeight="1">
      <c r="A38" s="130" t="s">
        <v>45</v>
      </c>
      <c r="B38" s="362">
        <v>47.5</v>
      </c>
      <c r="C38" s="362">
        <v>47.5</v>
      </c>
      <c r="D38" s="362">
        <v>53</v>
      </c>
      <c r="E38" s="362">
        <v>55.9</v>
      </c>
      <c r="F38" s="362">
        <v>51.2</v>
      </c>
      <c r="G38" s="362">
        <v>52.4</v>
      </c>
      <c r="H38" s="362">
        <v>63.8</v>
      </c>
      <c r="I38" s="362">
        <v>56.7</v>
      </c>
      <c r="J38" s="362">
        <v>72.5</v>
      </c>
      <c r="K38" s="362">
        <v>62.866116196427768</v>
      </c>
      <c r="L38" s="362">
        <v>61.9</v>
      </c>
      <c r="M38" s="362">
        <v>60.5</v>
      </c>
      <c r="N38" s="362">
        <v>62</v>
      </c>
      <c r="O38" s="362">
        <v>72.900000000000006</v>
      </c>
      <c r="P38" s="363">
        <v>66.073180433125486</v>
      </c>
      <c r="Q38" s="232" t="s">
        <v>125</v>
      </c>
      <c r="R38" s="362" t="s">
        <v>125</v>
      </c>
      <c r="S38" s="363">
        <v>74.716538792297655</v>
      </c>
      <c r="T38" s="364">
        <v>77.3411820197108</v>
      </c>
      <c r="U38" s="365">
        <v>80.735867100047841</v>
      </c>
      <c r="V38" s="365">
        <v>68.855068839862909</v>
      </c>
      <c r="W38" s="366">
        <v>79.268830159160785</v>
      </c>
      <c r="X38" s="366">
        <v>68.142371862368364</v>
      </c>
      <c r="Y38" s="366">
        <v>77.936961040697014</v>
      </c>
      <c r="Z38" s="366">
        <v>68.597132048898615</v>
      </c>
      <c r="AA38" s="366" t="s">
        <v>15</v>
      </c>
      <c r="AB38" s="366">
        <v>76.474998533309488</v>
      </c>
      <c r="AC38" s="366">
        <v>78.185878721888869</v>
      </c>
      <c r="AD38" s="367">
        <v>75.613162399251635</v>
      </c>
      <c r="AE38" s="367">
        <v>69.267875874349969</v>
      </c>
      <c r="AF38" s="367">
        <v>87.301133506198084</v>
      </c>
      <c r="AG38" s="367" t="s">
        <v>15</v>
      </c>
      <c r="AH38" s="367">
        <v>74.983569319886186</v>
      </c>
      <c r="AI38" s="367">
        <v>77.535301454069625</v>
      </c>
      <c r="AJ38" s="367">
        <v>80.731919325316653</v>
      </c>
      <c r="AK38" s="367">
        <v>89.963283185053498</v>
      </c>
      <c r="AL38" s="367">
        <v>86.644125538492233</v>
      </c>
      <c r="AM38" s="367">
        <v>88.386546142385058</v>
      </c>
      <c r="AN38" s="367" t="s">
        <v>15</v>
      </c>
      <c r="AO38" s="367" t="s">
        <v>15</v>
      </c>
      <c r="AP38" s="367" t="s">
        <v>160</v>
      </c>
      <c r="AQ38" s="367" t="s">
        <v>160</v>
      </c>
      <c r="AR38" s="367" t="s">
        <v>160</v>
      </c>
      <c r="AS38" s="381" t="s">
        <v>15</v>
      </c>
      <c r="AT38" s="368" t="s">
        <v>160</v>
      </c>
      <c r="AU38" s="368" t="s">
        <v>160</v>
      </c>
      <c r="AV38" s="368" t="s">
        <v>160</v>
      </c>
      <c r="AW38" s="368" t="s">
        <v>160</v>
      </c>
      <c r="GO38" s="144"/>
      <c r="GT38" s="149"/>
      <c r="GV38" s="149"/>
      <c r="GW38" s="149"/>
      <c r="GX38" s="149"/>
      <c r="GY38" s="149"/>
      <c r="GZ38" s="149"/>
      <c r="HA38" s="149"/>
      <c r="HB38" s="149"/>
    </row>
    <row r="39" spans="1:210" s="148" customFormat="1" ht="9.75" customHeight="1">
      <c r="A39" s="130" t="s">
        <v>46</v>
      </c>
      <c r="B39" s="362">
        <v>58</v>
      </c>
      <c r="C39" s="362">
        <v>53.5</v>
      </c>
      <c r="D39" s="362">
        <v>52.2</v>
      </c>
      <c r="E39" s="362">
        <v>51.2</v>
      </c>
      <c r="F39" s="362">
        <v>66.7</v>
      </c>
      <c r="G39" s="362">
        <v>59.8</v>
      </c>
      <c r="H39" s="362">
        <v>59.6</v>
      </c>
      <c r="I39" s="362">
        <v>52.1</v>
      </c>
      <c r="J39" s="362" t="s">
        <v>15</v>
      </c>
      <c r="K39" s="362">
        <v>61.766708758970346</v>
      </c>
      <c r="L39" s="362">
        <v>61.8</v>
      </c>
      <c r="M39" s="362">
        <v>57.5</v>
      </c>
      <c r="N39" s="362">
        <v>67.2</v>
      </c>
      <c r="O39" s="362">
        <v>64.400000000000006</v>
      </c>
      <c r="P39" s="363" t="s">
        <v>125</v>
      </c>
      <c r="Q39" s="232" t="s">
        <v>125</v>
      </c>
      <c r="R39" s="362" t="s">
        <v>125</v>
      </c>
      <c r="S39" s="363" t="s">
        <v>125</v>
      </c>
      <c r="T39" s="364" t="s">
        <v>125</v>
      </c>
      <c r="U39" s="365" t="s">
        <v>124</v>
      </c>
      <c r="V39" s="365" t="s">
        <v>124</v>
      </c>
      <c r="W39" s="366" t="s">
        <v>124</v>
      </c>
      <c r="X39" s="366" t="s">
        <v>124</v>
      </c>
      <c r="Y39" s="366" t="s">
        <v>124</v>
      </c>
      <c r="Z39" s="366" t="s">
        <v>124</v>
      </c>
      <c r="AA39" s="366" t="s">
        <v>15</v>
      </c>
      <c r="AB39" s="366" t="s">
        <v>15</v>
      </c>
      <c r="AC39" s="366" t="s">
        <v>15</v>
      </c>
      <c r="AD39" s="367" t="s">
        <v>15</v>
      </c>
      <c r="AE39" s="367" t="s">
        <v>15</v>
      </c>
      <c r="AF39" s="367" t="s">
        <v>15</v>
      </c>
      <c r="AG39" s="367" t="s">
        <v>15</v>
      </c>
      <c r="AH39" s="367" t="s">
        <v>15</v>
      </c>
      <c r="AI39" s="367" t="s">
        <v>15</v>
      </c>
      <c r="AJ39" s="367" t="s">
        <v>15</v>
      </c>
      <c r="AK39" s="367" t="s">
        <v>15</v>
      </c>
      <c r="AL39" s="367" t="s">
        <v>15</v>
      </c>
      <c r="AM39" s="367" t="s">
        <v>15</v>
      </c>
      <c r="AN39" s="367" t="s">
        <v>15</v>
      </c>
      <c r="AO39" s="367" t="s">
        <v>15</v>
      </c>
      <c r="AP39" s="367" t="s">
        <v>160</v>
      </c>
      <c r="AQ39" s="367" t="s">
        <v>160</v>
      </c>
      <c r="AR39" s="367" t="s">
        <v>160</v>
      </c>
      <c r="AS39" s="381" t="s">
        <v>15</v>
      </c>
      <c r="AT39" s="368" t="s">
        <v>160</v>
      </c>
      <c r="AU39" s="368" t="s">
        <v>160</v>
      </c>
      <c r="AV39" s="368" t="s">
        <v>160</v>
      </c>
      <c r="AW39" s="368" t="s">
        <v>160</v>
      </c>
      <c r="GO39" s="144"/>
      <c r="GT39" s="149"/>
      <c r="GV39" s="149"/>
      <c r="GW39" s="149"/>
      <c r="GX39" s="149"/>
      <c r="GY39" s="149"/>
      <c r="GZ39" s="149"/>
      <c r="HA39" s="149"/>
      <c r="HB39" s="149"/>
    </row>
    <row r="40" spans="1:210" s="148" customFormat="1" ht="9.75" customHeight="1">
      <c r="A40" s="130" t="s">
        <v>47</v>
      </c>
      <c r="B40" s="362">
        <v>46.1</v>
      </c>
      <c r="C40" s="362">
        <v>48.1</v>
      </c>
      <c r="D40" s="362">
        <v>43</v>
      </c>
      <c r="E40" s="362">
        <v>47.3</v>
      </c>
      <c r="F40" s="362">
        <v>51.8</v>
      </c>
      <c r="G40" s="362">
        <v>41.6</v>
      </c>
      <c r="H40" s="362">
        <v>50.8</v>
      </c>
      <c r="I40" s="362">
        <v>48</v>
      </c>
      <c r="J40" s="362">
        <v>67.2</v>
      </c>
      <c r="K40" s="362">
        <v>55.669994787615686</v>
      </c>
      <c r="L40" s="362">
        <v>53.5</v>
      </c>
      <c r="M40" s="362">
        <v>57.4</v>
      </c>
      <c r="N40" s="362">
        <v>53.9</v>
      </c>
      <c r="O40" s="362">
        <v>59.6</v>
      </c>
      <c r="P40" s="363">
        <v>56.864427984082099</v>
      </c>
      <c r="Q40" s="232">
        <v>58.071571397303366</v>
      </c>
      <c r="R40" s="362">
        <v>63.992277693518503</v>
      </c>
      <c r="S40" s="363">
        <v>64.592062084300622</v>
      </c>
      <c r="T40" s="364">
        <v>64.797254027186455</v>
      </c>
      <c r="U40" s="365">
        <v>67.543175502877887</v>
      </c>
      <c r="V40" s="365">
        <v>61.602472573488541</v>
      </c>
      <c r="W40" s="366">
        <v>73.931038511061615</v>
      </c>
      <c r="X40" s="366">
        <v>68.268399336149173</v>
      </c>
      <c r="Y40" s="366">
        <v>71.198724745070308</v>
      </c>
      <c r="Z40" s="366">
        <v>60.317511162550204</v>
      </c>
      <c r="AA40" s="366">
        <v>68.606716807345904</v>
      </c>
      <c r="AB40" s="366">
        <v>71.483664612043626</v>
      </c>
      <c r="AC40" s="366">
        <v>68.423129919931796</v>
      </c>
      <c r="AD40" s="367">
        <v>69.69816674660126</v>
      </c>
      <c r="AE40" s="367">
        <v>59.421582215503804</v>
      </c>
      <c r="AF40" s="367">
        <v>70.088539270036861</v>
      </c>
      <c r="AG40" s="367">
        <v>75.380668564322391</v>
      </c>
      <c r="AH40" s="367">
        <v>66.320659895556915</v>
      </c>
      <c r="AI40" s="367">
        <v>66.96192839555512</v>
      </c>
      <c r="AJ40" s="367">
        <v>75.774401513468817</v>
      </c>
      <c r="AK40" s="367">
        <v>82.569111447420624</v>
      </c>
      <c r="AL40" s="367">
        <v>83.280571551423009</v>
      </c>
      <c r="AM40" s="367">
        <v>80.720457436522167</v>
      </c>
      <c r="AN40" s="367">
        <v>63</v>
      </c>
      <c r="AO40" s="367">
        <v>70</v>
      </c>
      <c r="AP40" s="367" t="s">
        <v>160</v>
      </c>
      <c r="AQ40" s="367" t="s">
        <v>160</v>
      </c>
      <c r="AR40" s="367" t="s">
        <v>160</v>
      </c>
      <c r="AS40" s="381">
        <v>53.4</v>
      </c>
      <c r="AT40" s="368" t="s">
        <v>160</v>
      </c>
      <c r="AU40" s="368" t="s">
        <v>160</v>
      </c>
      <c r="AV40" s="368" t="s">
        <v>160</v>
      </c>
      <c r="AW40" s="369">
        <v>68.8</v>
      </c>
      <c r="GO40" s="144"/>
      <c r="GT40" s="149"/>
      <c r="GV40" s="149"/>
      <c r="GW40" s="149"/>
      <c r="GX40" s="149"/>
      <c r="GY40" s="149"/>
      <c r="GZ40" s="149"/>
      <c r="HA40" s="149"/>
      <c r="HB40" s="149"/>
    </row>
    <row r="41" spans="1:210" s="148" customFormat="1" ht="9.75" customHeight="1">
      <c r="A41" s="130" t="s">
        <v>48</v>
      </c>
      <c r="B41" s="362">
        <v>59.6</v>
      </c>
      <c r="C41" s="362">
        <v>56.1</v>
      </c>
      <c r="D41" s="362">
        <v>58.3</v>
      </c>
      <c r="E41" s="362">
        <v>60.7</v>
      </c>
      <c r="F41" s="362">
        <v>59</v>
      </c>
      <c r="G41" s="362">
        <v>52.3</v>
      </c>
      <c r="H41" s="362">
        <v>60.4</v>
      </c>
      <c r="I41" s="362">
        <v>54.7</v>
      </c>
      <c r="J41" s="362">
        <v>75.8</v>
      </c>
      <c r="K41" s="362">
        <v>64.865038809986657</v>
      </c>
      <c r="L41" s="362">
        <v>59.8</v>
      </c>
      <c r="M41" s="362">
        <v>62.6</v>
      </c>
      <c r="N41" s="362">
        <v>66.400000000000006</v>
      </c>
      <c r="O41" s="362">
        <v>75.099999999999994</v>
      </c>
      <c r="P41" s="363">
        <v>74.169442173917432</v>
      </c>
      <c r="Q41" s="232">
        <v>79.423957670137014</v>
      </c>
      <c r="R41" s="382">
        <v>68.379686031569804</v>
      </c>
      <c r="S41" s="363">
        <v>80.842163623805092</v>
      </c>
      <c r="T41" s="364">
        <v>81.777691748697336</v>
      </c>
      <c r="U41" s="365">
        <v>81.995853161577628</v>
      </c>
      <c r="V41" s="365">
        <v>67.60319137957444</v>
      </c>
      <c r="W41" s="366">
        <v>77.177702893523787</v>
      </c>
      <c r="X41" s="366">
        <v>76.36193239289058</v>
      </c>
      <c r="Y41" s="366">
        <v>84.59391285122085</v>
      </c>
      <c r="Z41" s="366">
        <v>61.966066597385314</v>
      </c>
      <c r="AA41" s="366">
        <v>79.381438687877406</v>
      </c>
      <c r="AB41" s="366">
        <v>85.064048577890432</v>
      </c>
      <c r="AC41" s="366">
        <v>84.537940640898881</v>
      </c>
      <c r="AD41" s="367">
        <v>78.882360001852476</v>
      </c>
      <c r="AE41" s="367">
        <v>68.708018179207698</v>
      </c>
      <c r="AF41" s="367">
        <v>90.512696285275524</v>
      </c>
      <c r="AG41" s="367">
        <v>87.235859582391853</v>
      </c>
      <c r="AH41" s="367">
        <v>89.476370603610093</v>
      </c>
      <c r="AI41" s="367">
        <v>74.517091287858435</v>
      </c>
      <c r="AJ41" s="367">
        <v>83.57545654246465</v>
      </c>
      <c r="AK41" s="367">
        <v>87.870945100635751</v>
      </c>
      <c r="AL41" s="367">
        <v>91.530343323134133</v>
      </c>
      <c r="AM41" s="367">
        <v>90.93976447146737</v>
      </c>
      <c r="AN41" s="367">
        <v>75</v>
      </c>
      <c r="AO41" s="367">
        <v>87.8</v>
      </c>
      <c r="AP41" s="367">
        <v>71.2</v>
      </c>
      <c r="AQ41" s="367">
        <v>96.2</v>
      </c>
      <c r="AR41" s="367">
        <v>77.5</v>
      </c>
      <c r="AS41" s="367">
        <v>78.5</v>
      </c>
      <c r="AT41" s="368">
        <v>85.8</v>
      </c>
      <c r="AU41" s="368">
        <v>74.8</v>
      </c>
      <c r="AV41" s="368">
        <v>59</v>
      </c>
      <c r="AW41" s="369">
        <v>87.3</v>
      </c>
      <c r="GO41" s="144"/>
      <c r="GT41" s="149"/>
      <c r="GV41" s="149"/>
      <c r="GW41" s="149"/>
      <c r="GX41" s="149"/>
      <c r="GY41" s="149"/>
      <c r="GZ41" s="149"/>
      <c r="HA41" s="149"/>
      <c r="HB41" s="149"/>
    </row>
    <row r="42" spans="1:210" s="148" customFormat="1" ht="9.75" customHeight="1">
      <c r="A42" s="130" t="s">
        <v>49</v>
      </c>
      <c r="B42" s="362">
        <v>47.6</v>
      </c>
      <c r="C42" s="362">
        <v>51.9</v>
      </c>
      <c r="D42" s="362">
        <v>48.4</v>
      </c>
      <c r="E42" s="362">
        <v>50.5</v>
      </c>
      <c r="F42" s="362">
        <v>56.3</v>
      </c>
      <c r="G42" s="362">
        <v>55</v>
      </c>
      <c r="H42" s="362">
        <v>52.1</v>
      </c>
      <c r="I42" s="362">
        <v>51.9</v>
      </c>
      <c r="J42" s="362">
        <v>65.8</v>
      </c>
      <c r="K42" s="362">
        <v>58.168648054564343</v>
      </c>
      <c r="L42" s="362">
        <v>58.9</v>
      </c>
      <c r="M42" s="362">
        <v>57.2</v>
      </c>
      <c r="N42" s="362">
        <v>56.8</v>
      </c>
      <c r="O42" s="362">
        <v>73.7</v>
      </c>
      <c r="P42" s="363">
        <v>61.917705424963636</v>
      </c>
      <c r="Q42" s="232">
        <v>64.209554526983055</v>
      </c>
      <c r="R42" s="382">
        <v>66.658763020359558</v>
      </c>
      <c r="S42" s="363">
        <v>66.059322716714902</v>
      </c>
      <c r="T42" s="364">
        <v>72.082797942584875</v>
      </c>
      <c r="U42" s="365">
        <v>77.926444920800463</v>
      </c>
      <c r="V42" s="365">
        <v>64.109928636829423</v>
      </c>
      <c r="W42" s="366">
        <v>77.292712647619226</v>
      </c>
      <c r="X42" s="366">
        <v>65.7481845839811</v>
      </c>
      <c r="Y42" s="366">
        <v>80.828681714801178</v>
      </c>
      <c r="Z42" s="366">
        <v>65.683708948381422</v>
      </c>
      <c r="AA42" s="366">
        <v>73.246013950308594</v>
      </c>
      <c r="AB42" s="366">
        <v>75.627054842468439</v>
      </c>
      <c r="AC42" s="366">
        <v>77.492011819515184</v>
      </c>
      <c r="AD42" s="367">
        <v>68.746621637642747</v>
      </c>
      <c r="AE42" s="367">
        <v>63.317576939076055</v>
      </c>
      <c r="AF42" s="367">
        <v>74.967129488185321</v>
      </c>
      <c r="AG42" s="367">
        <v>77.16513243936096</v>
      </c>
      <c r="AH42" s="367">
        <v>66.810066245762755</v>
      </c>
      <c r="AI42" s="367">
        <v>68.018969811907056</v>
      </c>
      <c r="AJ42" s="367">
        <v>79.328360950475655</v>
      </c>
      <c r="AK42" s="367">
        <v>83.671341179840738</v>
      </c>
      <c r="AL42" s="367">
        <v>84.264174116810565</v>
      </c>
      <c r="AM42" s="367">
        <v>82.122353112400674</v>
      </c>
      <c r="AN42" s="367">
        <v>69.5</v>
      </c>
      <c r="AO42" s="367">
        <v>71.900000000000006</v>
      </c>
      <c r="AP42" s="367">
        <v>67</v>
      </c>
      <c r="AQ42" s="367">
        <v>70.900000000000006</v>
      </c>
      <c r="AR42" s="367">
        <v>68</v>
      </c>
      <c r="AS42" s="367">
        <v>72.7</v>
      </c>
      <c r="AT42" s="368">
        <v>72.599999999999994</v>
      </c>
      <c r="AU42" s="368">
        <v>68.2</v>
      </c>
      <c r="AV42" s="368">
        <v>51.4</v>
      </c>
      <c r="AW42" s="369">
        <v>73</v>
      </c>
      <c r="GO42" s="144"/>
      <c r="GT42" s="149"/>
      <c r="GV42" s="149"/>
      <c r="GW42" s="149"/>
      <c r="GX42" s="149"/>
      <c r="GY42" s="149"/>
      <c r="GZ42" s="149"/>
      <c r="HA42" s="149"/>
      <c r="HB42" s="149"/>
    </row>
    <row r="43" spans="1:210" s="148" customFormat="1" ht="9.75" customHeight="1">
      <c r="A43" s="130" t="s">
        <v>50</v>
      </c>
      <c r="B43" s="362">
        <v>45.4</v>
      </c>
      <c r="C43" s="362">
        <v>48.8</v>
      </c>
      <c r="D43" s="362">
        <v>43.4</v>
      </c>
      <c r="E43" s="362">
        <v>41.5</v>
      </c>
      <c r="F43" s="362">
        <v>45.3</v>
      </c>
      <c r="G43" s="362">
        <v>43.4</v>
      </c>
      <c r="H43" s="362">
        <v>49</v>
      </c>
      <c r="I43" s="362">
        <v>47.1</v>
      </c>
      <c r="J43" s="362">
        <v>56.7</v>
      </c>
      <c r="K43" s="362">
        <v>52.171880213887619</v>
      </c>
      <c r="L43" s="362">
        <v>48.9</v>
      </c>
      <c r="M43" s="362">
        <v>49.4</v>
      </c>
      <c r="N43" s="362">
        <v>48.4</v>
      </c>
      <c r="O43" s="362">
        <v>57.1</v>
      </c>
      <c r="P43" s="363">
        <v>53.044076062499109</v>
      </c>
      <c r="Q43" s="232">
        <v>60.336368372810647</v>
      </c>
      <c r="R43" s="382">
        <v>62.491636275168432</v>
      </c>
      <c r="S43" s="363">
        <v>61.299802085938758</v>
      </c>
      <c r="T43" s="364">
        <v>64.206191791216682</v>
      </c>
      <c r="U43" s="365">
        <v>68.036380356105411</v>
      </c>
      <c r="V43" s="365">
        <v>61.89031676810054</v>
      </c>
      <c r="W43" s="366">
        <v>72.501566281852078</v>
      </c>
      <c r="X43" s="366">
        <v>63.676446422674807</v>
      </c>
      <c r="Y43" s="366">
        <v>72.454116669588245</v>
      </c>
      <c r="Z43" s="366">
        <v>63.652061042571525</v>
      </c>
      <c r="AA43" s="366">
        <v>68.974308815673965</v>
      </c>
      <c r="AB43" s="366">
        <v>71.816304580235141</v>
      </c>
      <c r="AC43" s="366">
        <v>70.415209829460963</v>
      </c>
      <c r="AD43" s="367">
        <v>65.68164908605732</v>
      </c>
      <c r="AE43" s="367">
        <v>58.655065530576948</v>
      </c>
      <c r="AF43" s="367">
        <v>71.055829348734761</v>
      </c>
      <c r="AG43" s="367">
        <v>75.933943703152465</v>
      </c>
      <c r="AH43" s="367">
        <v>65.255662844374754</v>
      </c>
      <c r="AI43" s="367">
        <v>65.149375851150168</v>
      </c>
      <c r="AJ43" s="367">
        <v>76.313222194900675</v>
      </c>
      <c r="AK43" s="367">
        <v>82.595613409282478</v>
      </c>
      <c r="AL43" s="367">
        <v>84.695189358769028</v>
      </c>
      <c r="AM43" s="367">
        <v>80.292751749397624</v>
      </c>
      <c r="AN43" s="367">
        <v>70.099999999999994</v>
      </c>
      <c r="AO43" s="367">
        <v>63.3</v>
      </c>
      <c r="AP43" s="367">
        <v>69.8</v>
      </c>
      <c r="AQ43" s="367">
        <v>65.400000000000006</v>
      </c>
      <c r="AR43" s="367">
        <v>54.1</v>
      </c>
      <c r="AS43" s="367">
        <v>69.2</v>
      </c>
      <c r="AT43" s="368">
        <v>75.900000000000006</v>
      </c>
      <c r="AU43" s="368">
        <v>66.3</v>
      </c>
      <c r="AV43" s="368">
        <v>56.4</v>
      </c>
      <c r="AW43" s="369">
        <v>69.900000000000006</v>
      </c>
      <c r="GO43" s="144"/>
      <c r="GT43" s="149"/>
      <c r="GV43" s="149"/>
      <c r="GW43" s="149"/>
      <c r="GX43" s="149"/>
      <c r="GY43" s="149"/>
      <c r="GZ43" s="149"/>
      <c r="HA43" s="149"/>
      <c r="HB43" s="149"/>
    </row>
    <row r="44" spans="1:210" s="148" customFormat="1" ht="9.75" customHeight="1">
      <c r="A44" s="130" t="s">
        <v>122</v>
      </c>
      <c r="B44" s="362">
        <v>58</v>
      </c>
      <c r="C44" s="362">
        <v>53.4</v>
      </c>
      <c r="D44" s="362">
        <v>52.2</v>
      </c>
      <c r="E44" s="362">
        <v>51.2</v>
      </c>
      <c r="F44" s="362">
        <v>66.7</v>
      </c>
      <c r="G44" s="362">
        <v>59.8</v>
      </c>
      <c r="H44" s="362">
        <v>59.6</v>
      </c>
      <c r="I44" s="362">
        <v>52.1</v>
      </c>
      <c r="J44" s="362">
        <v>71.599999999999994</v>
      </c>
      <c r="K44" s="362">
        <v>61.766708758970367</v>
      </c>
      <c r="L44" s="362">
        <v>61.8</v>
      </c>
      <c r="M44" s="362">
        <v>57.5</v>
      </c>
      <c r="N44" s="362">
        <v>67.2</v>
      </c>
      <c r="O44" s="362">
        <v>80.599999999999994</v>
      </c>
      <c r="P44" s="363">
        <v>73.4034321473044</v>
      </c>
      <c r="Q44" s="232">
        <v>68.246470789760068</v>
      </c>
      <c r="R44" s="382">
        <v>70.12344078186743</v>
      </c>
      <c r="S44" s="363">
        <v>79.031081327156883</v>
      </c>
      <c r="T44" s="364">
        <v>77.967004819392784</v>
      </c>
      <c r="U44" s="365">
        <v>80.782670498268317</v>
      </c>
      <c r="V44" s="365">
        <v>68.642382518152075</v>
      </c>
      <c r="W44" s="366">
        <v>81.365219456539791</v>
      </c>
      <c r="X44" s="366">
        <v>85.431986881890353</v>
      </c>
      <c r="Y44" s="366">
        <v>89.252174491211449</v>
      </c>
      <c r="Z44" s="366">
        <v>65.281445725123163</v>
      </c>
      <c r="AA44" s="366">
        <v>82.695525503746822</v>
      </c>
      <c r="AB44" s="366">
        <v>89.471770010089585</v>
      </c>
      <c r="AC44" s="366">
        <v>86.434938913335372</v>
      </c>
      <c r="AD44" s="367">
        <v>74.767323611246283</v>
      </c>
      <c r="AE44" s="367">
        <v>70.961393692686642</v>
      </c>
      <c r="AF44" s="367">
        <v>91.186808546603459</v>
      </c>
      <c r="AG44" s="367">
        <v>89.109175974125236</v>
      </c>
      <c r="AH44" s="367">
        <v>93.21916467345315</v>
      </c>
      <c r="AI44" s="367">
        <v>78.896400656003109</v>
      </c>
      <c r="AJ44" s="367">
        <v>83.970814233380565</v>
      </c>
      <c r="AK44" s="367">
        <v>92.72187107858872</v>
      </c>
      <c r="AL44" s="367">
        <v>87.2009356404089</v>
      </c>
      <c r="AM44" s="367">
        <v>90.367713321289727</v>
      </c>
      <c r="AN44" s="367">
        <v>71.900000000000006</v>
      </c>
      <c r="AO44" s="367">
        <v>88.1</v>
      </c>
      <c r="AP44" s="367">
        <v>65.2</v>
      </c>
      <c r="AQ44" s="367">
        <v>92.4</v>
      </c>
      <c r="AR44" s="367">
        <v>83.5</v>
      </c>
      <c r="AS44" s="367">
        <v>81.900000000000006</v>
      </c>
      <c r="AT44" s="368">
        <v>85.9</v>
      </c>
      <c r="AU44" s="368">
        <v>73.400000000000006</v>
      </c>
      <c r="AV44" s="368">
        <v>65.900000000000006</v>
      </c>
      <c r="AW44" s="369">
        <v>88</v>
      </c>
      <c r="GO44" s="144"/>
      <c r="GT44" s="149"/>
      <c r="GV44" s="149"/>
      <c r="GW44" s="149"/>
      <c r="GX44" s="149"/>
      <c r="GY44" s="149"/>
      <c r="GZ44" s="149"/>
      <c r="HA44" s="149"/>
      <c r="HB44" s="149"/>
    </row>
    <row r="45" spans="1:210" s="148" customFormat="1" ht="9.75" customHeight="1">
      <c r="A45" s="130" t="s">
        <v>51</v>
      </c>
      <c r="B45" s="362">
        <v>43</v>
      </c>
      <c r="C45" s="362">
        <v>45.1</v>
      </c>
      <c r="D45" s="362">
        <v>42.1</v>
      </c>
      <c r="E45" s="362">
        <v>41.5</v>
      </c>
      <c r="F45" s="362">
        <v>45.2</v>
      </c>
      <c r="G45" s="362">
        <v>41.7</v>
      </c>
      <c r="H45" s="362">
        <v>44.6</v>
      </c>
      <c r="I45" s="362">
        <v>45.8</v>
      </c>
      <c r="J45" s="362">
        <v>59.5</v>
      </c>
      <c r="K45" s="362">
        <v>49.57328081626099</v>
      </c>
      <c r="L45" s="362">
        <v>46</v>
      </c>
      <c r="M45" s="362">
        <v>49.7</v>
      </c>
      <c r="N45" s="362">
        <v>43.4</v>
      </c>
      <c r="O45" s="362">
        <v>56.1</v>
      </c>
      <c r="P45" s="363">
        <v>52.556954662536874</v>
      </c>
      <c r="Q45" s="232">
        <v>59.203712017775267</v>
      </c>
      <c r="R45" s="382">
        <v>64.570115254000982</v>
      </c>
      <c r="S45" s="363">
        <v>62.385843495228883</v>
      </c>
      <c r="T45" s="364">
        <v>64.498795180263613</v>
      </c>
      <c r="U45" s="365">
        <v>63.371736730219823</v>
      </c>
      <c r="V45" s="365">
        <v>59.247822736361364</v>
      </c>
      <c r="W45" s="366">
        <v>70.31853869488782</v>
      </c>
      <c r="X45" s="366">
        <v>62.756927767833389</v>
      </c>
      <c r="Y45" s="366">
        <v>71.337590264045787</v>
      </c>
      <c r="Z45" s="366">
        <v>66.894458917647071</v>
      </c>
      <c r="AA45" s="366">
        <v>68.302897450302225</v>
      </c>
      <c r="AB45" s="366">
        <v>69.910710629882388</v>
      </c>
      <c r="AC45" s="366">
        <v>72.203731073732882</v>
      </c>
      <c r="AD45" s="367">
        <v>64.989974107298536</v>
      </c>
      <c r="AE45" s="367">
        <v>59.563123127715606</v>
      </c>
      <c r="AF45" s="367">
        <v>78.565050930905272</v>
      </c>
      <c r="AG45" s="367">
        <v>75.360764100664241</v>
      </c>
      <c r="AH45" s="367">
        <v>67.299618308657131</v>
      </c>
      <c r="AI45" s="367">
        <v>65.377796772631797</v>
      </c>
      <c r="AJ45" s="367">
        <v>77.900513745136934</v>
      </c>
      <c r="AK45" s="367">
        <v>82.85258258821429</v>
      </c>
      <c r="AL45" s="367">
        <v>83.580828421456658</v>
      </c>
      <c r="AM45" s="367">
        <v>79.654384346738382</v>
      </c>
      <c r="AN45" s="367">
        <v>72.8</v>
      </c>
      <c r="AO45" s="367">
        <v>70.3</v>
      </c>
      <c r="AP45" s="367">
        <v>71.900000000000006</v>
      </c>
      <c r="AQ45" s="367">
        <v>72.8</v>
      </c>
      <c r="AR45" s="367">
        <v>64.3</v>
      </c>
      <c r="AS45" s="367">
        <v>74.099999999999994</v>
      </c>
      <c r="AT45" s="368">
        <v>81.900000000000006</v>
      </c>
      <c r="AU45" s="368">
        <v>57.8</v>
      </c>
      <c r="AV45" s="368">
        <v>52.9</v>
      </c>
      <c r="AW45" s="369">
        <v>69.599999999999994</v>
      </c>
      <c r="GO45" s="144"/>
      <c r="GT45" s="149"/>
      <c r="GV45" s="149"/>
      <c r="GW45" s="149"/>
      <c r="GX45" s="149"/>
      <c r="GY45" s="149"/>
      <c r="GZ45" s="149"/>
      <c r="HA45" s="149"/>
      <c r="HB45" s="149"/>
    </row>
    <row r="46" spans="1:210" s="148" customFormat="1" ht="9.75" customHeight="1">
      <c r="A46" s="130" t="s">
        <v>52</v>
      </c>
      <c r="B46" s="362">
        <v>58.3</v>
      </c>
      <c r="C46" s="362">
        <v>53.9</v>
      </c>
      <c r="D46" s="362">
        <v>56.3</v>
      </c>
      <c r="E46" s="362">
        <v>65.2</v>
      </c>
      <c r="F46" s="362">
        <v>70.3</v>
      </c>
      <c r="G46" s="362">
        <v>66.8</v>
      </c>
      <c r="H46" s="362">
        <v>64.2</v>
      </c>
      <c r="I46" s="362">
        <v>54</v>
      </c>
      <c r="J46" s="362">
        <v>72.5</v>
      </c>
      <c r="K46" s="362">
        <v>55.070318003547996</v>
      </c>
      <c r="L46" s="362">
        <v>56.3</v>
      </c>
      <c r="M46" s="362">
        <v>51.8</v>
      </c>
      <c r="N46" s="362">
        <v>59.9</v>
      </c>
      <c r="O46" s="362">
        <v>59.2</v>
      </c>
      <c r="P46" s="363">
        <v>58.101649989391198</v>
      </c>
      <c r="Q46" s="232">
        <v>82.994876260099858</v>
      </c>
      <c r="R46" s="382">
        <v>79.693298991209232</v>
      </c>
      <c r="S46" s="363">
        <v>85.998985053528543</v>
      </c>
      <c r="T46" s="364">
        <v>86.063493485073423</v>
      </c>
      <c r="U46" s="365">
        <v>85.815986698965972</v>
      </c>
      <c r="V46" s="365">
        <v>72.532028867884279</v>
      </c>
      <c r="W46" s="366">
        <v>88.240406599861743</v>
      </c>
      <c r="X46" s="366">
        <v>88.935904158440991</v>
      </c>
      <c r="Y46" s="366">
        <v>93.143551552075863</v>
      </c>
      <c r="Z46" s="366">
        <v>75.326732910503992</v>
      </c>
      <c r="AA46" s="366">
        <v>85.195725114385027</v>
      </c>
      <c r="AB46" s="366">
        <v>88.860482388132908</v>
      </c>
      <c r="AC46" s="366">
        <v>93.167346886183623</v>
      </c>
      <c r="AD46" s="367">
        <v>92.45388867183658</v>
      </c>
      <c r="AE46" s="367">
        <v>80.582866506285654</v>
      </c>
      <c r="AF46" s="367">
        <v>103.5781103452273</v>
      </c>
      <c r="AG46" s="367">
        <v>87.751382338793505</v>
      </c>
      <c r="AH46" s="367">
        <v>89.499068155413354</v>
      </c>
      <c r="AI46" s="367">
        <v>85.776382220579677</v>
      </c>
      <c r="AJ46" s="367">
        <v>87.910410282317386</v>
      </c>
      <c r="AK46" s="367">
        <v>98.240344774907626</v>
      </c>
      <c r="AL46" s="367">
        <v>86.442196171017471</v>
      </c>
      <c r="AM46" s="367">
        <v>90.007038836724121</v>
      </c>
      <c r="AN46" s="367">
        <v>90.1</v>
      </c>
      <c r="AO46" s="367">
        <v>95.6</v>
      </c>
      <c r="AP46" s="367">
        <v>95.8</v>
      </c>
      <c r="AQ46" s="367">
        <v>103.8</v>
      </c>
      <c r="AR46" s="367">
        <v>98.2</v>
      </c>
      <c r="AS46" s="367">
        <v>85.7</v>
      </c>
      <c r="AT46" s="368">
        <v>106</v>
      </c>
      <c r="AU46" s="368">
        <v>82.9</v>
      </c>
      <c r="AV46" s="368">
        <v>70.8</v>
      </c>
      <c r="AW46" s="368">
        <v>92.9</v>
      </c>
      <c r="GO46" s="144"/>
      <c r="GT46" s="149"/>
      <c r="GV46" s="149"/>
      <c r="GW46" s="149"/>
      <c r="GX46" s="149"/>
      <c r="GY46" s="149"/>
      <c r="GZ46" s="149"/>
      <c r="HA46" s="149"/>
      <c r="HB46" s="149"/>
    </row>
    <row r="47" spans="1:210" s="148" customFormat="1" ht="9.75" customHeight="1">
      <c r="A47" s="130" t="s">
        <v>53</v>
      </c>
      <c r="B47" s="362">
        <v>47.4</v>
      </c>
      <c r="C47" s="362">
        <v>50.7</v>
      </c>
      <c r="D47" s="362">
        <v>46</v>
      </c>
      <c r="E47" s="362">
        <v>46.9</v>
      </c>
      <c r="F47" s="362">
        <v>47.4</v>
      </c>
      <c r="G47" s="362">
        <v>45.1</v>
      </c>
      <c r="H47" s="362">
        <v>51.8</v>
      </c>
      <c r="I47" s="362">
        <v>50.3</v>
      </c>
      <c r="J47" s="362">
        <v>65.400000000000006</v>
      </c>
      <c r="K47" s="362">
        <v>59.467947753377601</v>
      </c>
      <c r="L47" s="362">
        <v>61</v>
      </c>
      <c r="M47" s="362">
        <v>53.8</v>
      </c>
      <c r="N47" s="362">
        <v>57.9</v>
      </c>
      <c r="O47" s="362">
        <v>65</v>
      </c>
      <c r="P47" s="363">
        <v>58.16959978002437</v>
      </c>
      <c r="Q47" s="232">
        <v>65.514115903901725</v>
      </c>
      <c r="R47" s="382">
        <v>70.041648662386208</v>
      </c>
      <c r="S47" s="363">
        <v>70.460104865466249</v>
      </c>
      <c r="T47" s="364">
        <v>72.087237927048832</v>
      </c>
      <c r="U47" s="365">
        <v>77.283340739848299</v>
      </c>
      <c r="V47" s="365">
        <v>72.658452066256942</v>
      </c>
      <c r="W47" s="366">
        <v>77.556117632396322</v>
      </c>
      <c r="X47" s="366">
        <v>70.931660160430923</v>
      </c>
      <c r="Y47" s="366">
        <v>80.0320565866989</v>
      </c>
      <c r="Z47" s="366">
        <v>67.382525171631244</v>
      </c>
      <c r="AA47" s="366">
        <v>72.443082794484738</v>
      </c>
      <c r="AB47" s="366">
        <v>76.995323005044384</v>
      </c>
      <c r="AC47" s="366">
        <v>77.756467895045191</v>
      </c>
      <c r="AD47" s="367">
        <v>73.369749643517721</v>
      </c>
      <c r="AE47" s="367">
        <v>65.559565226283297</v>
      </c>
      <c r="AF47" s="367">
        <v>80.390844613002429</v>
      </c>
      <c r="AG47" s="367">
        <v>75.3329304984142</v>
      </c>
      <c r="AH47" s="367">
        <v>68.933532144245007</v>
      </c>
      <c r="AI47" s="367">
        <v>66.724692906682449</v>
      </c>
      <c r="AJ47" s="367">
        <v>76.241106391991408</v>
      </c>
      <c r="AK47" s="367">
        <v>85.064774131708376</v>
      </c>
      <c r="AL47" s="367">
        <v>86.505111859463838</v>
      </c>
      <c r="AM47" s="367">
        <v>80.301068061773947</v>
      </c>
      <c r="AN47" s="367">
        <v>78.7</v>
      </c>
      <c r="AO47" s="367">
        <v>75.400000000000006</v>
      </c>
      <c r="AP47" s="367">
        <v>59.4</v>
      </c>
      <c r="AQ47" s="367">
        <v>75.599999999999994</v>
      </c>
      <c r="AR47" s="367">
        <v>62.8</v>
      </c>
      <c r="AS47" s="367">
        <v>64.8</v>
      </c>
      <c r="AT47" s="368">
        <v>72.400000000000006</v>
      </c>
      <c r="AU47" s="368">
        <v>72.7</v>
      </c>
      <c r="AV47" s="368">
        <v>66</v>
      </c>
      <c r="AW47" s="369">
        <v>79.2</v>
      </c>
      <c r="GO47" s="144"/>
      <c r="GT47" s="149"/>
      <c r="GV47" s="149"/>
      <c r="GW47" s="149"/>
      <c r="GX47" s="149"/>
      <c r="GY47" s="149"/>
      <c r="GZ47" s="149"/>
      <c r="HA47" s="149"/>
      <c r="HB47" s="149"/>
    </row>
    <row r="48" spans="1:210" s="148" customFormat="1" ht="9.75" customHeight="1">
      <c r="A48" s="130" t="s">
        <v>54</v>
      </c>
      <c r="B48" s="362">
        <v>47.5</v>
      </c>
      <c r="C48" s="362">
        <v>49.9</v>
      </c>
      <c r="D48" s="362">
        <v>48.4</v>
      </c>
      <c r="E48" s="362">
        <v>48</v>
      </c>
      <c r="F48" s="362">
        <v>54.8</v>
      </c>
      <c r="G48" s="362">
        <v>50.8</v>
      </c>
      <c r="H48" s="362">
        <v>57.7</v>
      </c>
      <c r="I48" s="362">
        <v>54</v>
      </c>
      <c r="J48" s="362">
        <v>75</v>
      </c>
      <c r="K48" s="362">
        <v>65.964446247444101</v>
      </c>
      <c r="L48" s="362">
        <v>64.599999999999994</v>
      </c>
      <c r="M48" s="362">
        <v>62.4</v>
      </c>
      <c r="N48" s="362">
        <v>61.8</v>
      </c>
      <c r="O48" s="362">
        <v>74.099999999999994</v>
      </c>
      <c r="P48" s="363">
        <v>67.115609030559625</v>
      </c>
      <c r="Q48" s="232">
        <v>72.954145890819646</v>
      </c>
      <c r="R48" s="382">
        <v>74.272266534237872</v>
      </c>
      <c r="S48" s="363">
        <v>77.428795064033338</v>
      </c>
      <c r="T48" s="364">
        <v>79.763824984104431</v>
      </c>
      <c r="U48" s="365">
        <v>80.9321296110014</v>
      </c>
      <c r="V48" s="365">
        <v>70.538232238720013</v>
      </c>
      <c r="W48" s="366">
        <v>80.93922805110455</v>
      </c>
      <c r="X48" s="366">
        <v>77.813487140126412</v>
      </c>
      <c r="Y48" s="366">
        <v>85.538050133129389</v>
      </c>
      <c r="Z48" s="366">
        <v>71.647654813546723</v>
      </c>
      <c r="AA48" s="366">
        <v>78.560938485273354</v>
      </c>
      <c r="AB48" s="366">
        <v>82.813764721573406</v>
      </c>
      <c r="AC48" s="366">
        <v>83.387132817209789</v>
      </c>
      <c r="AD48" s="367">
        <v>81.269215924936404</v>
      </c>
      <c r="AE48" s="367">
        <v>72.155555776486906</v>
      </c>
      <c r="AF48" s="367">
        <v>86.947060451165726</v>
      </c>
      <c r="AG48" s="367">
        <v>83.462039192764095</v>
      </c>
      <c r="AH48" s="367">
        <v>75.785033951256025</v>
      </c>
      <c r="AI48" s="367">
        <v>80.10158921913137</v>
      </c>
      <c r="AJ48" s="367">
        <v>80.672196152441344</v>
      </c>
      <c r="AK48" s="367">
        <v>89.142591573452066</v>
      </c>
      <c r="AL48" s="367">
        <v>85.328591440868763</v>
      </c>
      <c r="AM48" s="367">
        <v>87.10899049362493</v>
      </c>
      <c r="AN48" s="367">
        <v>78.7</v>
      </c>
      <c r="AO48" s="367">
        <v>80.7</v>
      </c>
      <c r="AP48" s="367">
        <v>81.7</v>
      </c>
      <c r="AQ48" s="367">
        <v>83.4</v>
      </c>
      <c r="AR48" s="367">
        <v>78.900000000000006</v>
      </c>
      <c r="AS48" s="367">
        <v>76.900000000000006</v>
      </c>
      <c r="AT48" s="368">
        <v>87.4</v>
      </c>
      <c r="AU48" s="368">
        <v>81.400000000000006</v>
      </c>
      <c r="AV48" s="368">
        <v>65.400000000000006</v>
      </c>
      <c r="AW48" s="369">
        <v>86.2</v>
      </c>
      <c r="GO48" s="144"/>
      <c r="GT48" s="149"/>
      <c r="GV48" s="149"/>
      <c r="GW48" s="149"/>
      <c r="GX48" s="149"/>
      <c r="GY48" s="149"/>
      <c r="GZ48" s="149"/>
      <c r="HA48" s="149"/>
      <c r="HB48" s="149"/>
    </row>
    <row r="49" spans="1:226" s="148" customFormat="1" ht="9.75" customHeight="1">
      <c r="A49" s="130" t="s">
        <v>55</v>
      </c>
      <c r="B49" s="362">
        <v>52.4</v>
      </c>
      <c r="C49" s="362">
        <v>52.4</v>
      </c>
      <c r="D49" s="362">
        <v>47.4</v>
      </c>
      <c r="E49" s="362">
        <v>47.9</v>
      </c>
      <c r="F49" s="362">
        <v>55.5</v>
      </c>
      <c r="G49" s="362">
        <v>47.1</v>
      </c>
      <c r="H49" s="362">
        <v>54.1</v>
      </c>
      <c r="I49" s="362">
        <v>50.9</v>
      </c>
      <c r="J49" s="362">
        <v>66</v>
      </c>
      <c r="K49" s="362">
        <v>55.769940918293599</v>
      </c>
      <c r="L49" s="362">
        <v>61.7</v>
      </c>
      <c r="M49" s="362">
        <v>51.4</v>
      </c>
      <c r="N49" s="362">
        <v>52.9</v>
      </c>
      <c r="O49" s="362">
        <v>70.2</v>
      </c>
      <c r="P49" s="363">
        <v>61.575343134321798</v>
      </c>
      <c r="Q49" s="232">
        <v>68.43255284908534</v>
      </c>
      <c r="R49" s="382">
        <v>70.800637740437907</v>
      </c>
      <c r="S49" s="363">
        <v>70.928153937614681</v>
      </c>
      <c r="T49" s="364">
        <v>73.391299741533672</v>
      </c>
      <c r="U49" s="365">
        <v>77.534250936071885</v>
      </c>
      <c r="V49" s="365">
        <v>67.496866385456826</v>
      </c>
      <c r="W49" s="366">
        <v>80.313781584417583</v>
      </c>
      <c r="X49" s="366">
        <v>77.5282156437124</v>
      </c>
      <c r="Y49" s="366">
        <v>83.323309358023565</v>
      </c>
      <c r="Z49" s="366">
        <v>69.474350861495864</v>
      </c>
      <c r="AA49" s="366">
        <v>73.938501863419518</v>
      </c>
      <c r="AB49" s="366">
        <v>80.158884657045192</v>
      </c>
      <c r="AC49" s="366">
        <v>79.156256546501567</v>
      </c>
      <c r="AD49" s="367">
        <v>73.208920909556369</v>
      </c>
      <c r="AE49" s="367">
        <v>65.313031349809208</v>
      </c>
      <c r="AF49" s="367">
        <v>76.766516768654341</v>
      </c>
      <c r="AG49" s="367">
        <v>80.036052860911639</v>
      </c>
      <c r="AH49" s="367">
        <v>70.389289884329287</v>
      </c>
      <c r="AI49" s="367">
        <v>72.602139744010756</v>
      </c>
      <c r="AJ49" s="367">
        <v>80.778301971796694</v>
      </c>
      <c r="AK49" s="367">
        <v>84.885145436624967</v>
      </c>
      <c r="AL49" s="367">
        <v>87.971193992512013</v>
      </c>
      <c r="AM49" s="367">
        <v>85.017622415690667</v>
      </c>
      <c r="AN49" s="367">
        <v>77.900000000000006</v>
      </c>
      <c r="AO49" s="367">
        <v>77.8</v>
      </c>
      <c r="AP49" s="367">
        <v>58.1</v>
      </c>
      <c r="AQ49" s="367">
        <v>69.3</v>
      </c>
      <c r="AR49" s="367">
        <v>75.2</v>
      </c>
      <c r="AS49" s="367">
        <v>73.099999999999994</v>
      </c>
      <c r="AT49" s="368">
        <v>80.900000000000006</v>
      </c>
      <c r="AU49" s="368">
        <v>76.599999999999994</v>
      </c>
      <c r="AV49" s="368">
        <v>60.3</v>
      </c>
      <c r="AW49" s="369">
        <v>77.400000000000006</v>
      </c>
      <c r="GO49" s="144"/>
      <c r="GT49" s="149"/>
      <c r="GV49" s="149"/>
      <c r="GW49" s="149"/>
      <c r="GX49" s="149"/>
      <c r="GY49" s="149"/>
      <c r="GZ49" s="149"/>
      <c r="HA49" s="149"/>
      <c r="HB49" s="149"/>
    </row>
    <row r="50" spans="1:226" s="148" customFormat="1" ht="9.75" customHeight="1">
      <c r="A50" s="130" t="s">
        <v>56</v>
      </c>
      <c r="B50" s="362">
        <v>51.2</v>
      </c>
      <c r="C50" s="362">
        <v>49.8</v>
      </c>
      <c r="D50" s="362">
        <v>55.6</v>
      </c>
      <c r="E50" s="362">
        <v>55.5</v>
      </c>
      <c r="F50" s="362">
        <v>52.9</v>
      </c>
      <c r="G50" s="362">
        <v>43.4</v>
      </c>
      <c r="H50" s="362">
        <v>53.4</v>
      </c>
      <c r="I50" s="362">
        <v>49.1</v>
      </c>
      <c r="J50" s="362">
        <v>64.599999999999994</v>
      </c>
      <c r="K50" s="362">
        <v>63.76563137252927</v>
      </c>
      <c r="L50" s="362">
        <v>65.2</v>
      </c>
      <c r="M50" s="362">
        <v>54.6</v>
      </c>
      <c r="N50" s="362">
        <v>65.599999999999994</v>
      </c>
      <c r="O50" s="362">
        <v>74.3</v>
      </c>
      <c r="P50" s="363">
        <v>69.381468985221801</v>
      </c>
      <c r="Q50" s="232">
        <v>71.901621871968175</v>
      </c>
      <c r="R50" s="382">
        <v>75.034810450081551</v>
      </c>
      <c r="S50" s="363">
        <v>79.421549708255128</v>
      </c>
      <c r="T50" s="364">
        <v>81.300899563619467</v>
      </c>
      <c r="U50" s="365">
        <v>81.435981478862772</v>
      </c>
      <c r="V50" s="365">
        <v>66.235056859677584</v>
      </c>
      <c r="W50" s="366">
        <v>80.656016833737667</v>
      </c>
      <c r="X50" s="366">
        <v>79.118892830303494</v>
      </c>
      <c r="Y50" s="366">
        <v>84.872942474438929</v>
      </c>
      <c r="Z50" s="366">
        <v>66.339611299571089</v>
      </c>
      <c r="AA50" s="366">
        <v>80.45869737696917</v>
      </c>
      <c r="AB50" s="366">
        <v>84.760163776894814</v>
      </c>
      <c r="AC50" s="366">
        <v>85.253822625356008</v>
      </c>
      <c r="AD50" s="367">
        <v>77.039360468962499</v>
      </c>
      <c r="AE50" s="367">
        <v>73.498346826383184</v>
      </c>
      <c r="AF50" s="367">
        <v>89.380207015112802</v>
      </c>
      <c r="AG50" s="367">
        <v>87.186870505367949</v>
      </c>
      <c r="AH50" s="367">
        <v>81.580713038711892</v>
      </c>
      <c r="AI50" s="367">
        <v>78.373203739115993</v>
      </c>
      <c r="AJ50" s="367">
        <v>84.145411698882484</v>
      </c>
      <c r="AK50" s="367">
        <v>89.724277253842786</v>
      </c>
      <c r="AL50" s="367">
        <v>87.879223213676141</v>
      </c>
      <c r="AM50" s="367">
        <v>87.332772833480547</v>
      </c>
      <c r="AN50" s="367" t="s">
        <v>15</v>
      </c>
      <c r="AO50" s="367">
        <v>84.6</v>
      </c>
      <c r="AP50" s="367">
        <v>67.5</v>
      </c>
      <c r="AQ50" s="367">
        <v>89.3</v>
      </c>
      <c r="AR50" s="367">
        <v>82.5</v>
      </c>
      <c r="AS50" s="367">
        <v>72.3</v>
      </c>
      <c r="AT50" s="368">
        <v>87.4</v>
      </c>
      <c r="AU50" s="368">
        <v>56.3</v>
      </c>
      <c r="AV50" s="368">
        <v>56</v>
      </c>
      <c r="AW50" s="369">
        <v>94.8</v>
      </c>
      <c r="GO50" s="144"/>
      <c r="GT50" s="149"/>
      <c r="GV50" s="149"/>
      <c r="GW50" s="149"/>
      <c r="GX50" s="149"/>
      <c r="GY50" s="149"/>
      <c r="GZ50" s="149"/>
      <c r="HA50" s="149"/>
      <c r="HB50" s="149"/>
    </row>
    <row r="51" spans="1:226" s="148" customFormat="1" ht="9.75" customHeight="1">
      <c r="A51" s="130" t="s">
        <v>123</v>
      </c>
      <c r="B51" s="362" t="s">
        <v>68</v>
      </c>
      <c r="C51" s="362">
        <v>53.4</v>
      </c>
      <c r="D51" s="362">
        <v>50.3</v>
      </c>
      <c r="E51" s="362">
        <v>66.900000000000006</v>
      </c>
      <c r="F51" s="362">
        <v>67.2</v>
      </c>
      <c r="G51" s="362">
        <v>58.8</v>
      </c>
      <c r="H51" s="362">
        <v>62.8</v>
      </c>
      <c r="I51" s="362">
        <v>58.2</v>
      </c>
      <c r="J51" s="362">
        <v>76.3</v>
      </c>
      <c r="K51" s="362">
        <v>54.770479611514155</v>
      </c>
      <c r="L51" s="362">
        <v>63.1</v>
      </c>
      <c r="M51" s="362">
        <v>52.4</v>
      </c>
      <c r="N51" s="362">
        <v>64</v>
      </c>
      <c r="O51" s="362">
        <v>77.900000000000006</v>
      </c>
      <c r="P51" s="363">
        <v>79.689775913170465</v>
      </c>
      <c r="Q51" s="232">
        <v>79.622818397724103</v>
      </c>
      <c r="R51" s="382">
        <v>76.084561152708815</v>
      </c>
      <c r="S51" s="363">
        <v>83.538430976110917</v>
      </c>
      <c r="T51" s="364">
        <v>83.84080551977577</v>
      </c>
      <c r="U51" s="365">
        <v>86.017556652578392</v>
      </c>
      <c r="V51" s="365">
        <v>70.8523902642454</v>
      </c>
      <c r="W51" s="366">
        <v>85.612376178096113</v>
      </c>
      <c r="X51" s="366">
        <v>84.163262905802767</v>
      </c>
      <c r="Y51" s="366">
        <v>85.195706801038014</v>
      </c>
      <c r="Z51" s="366">
        <v>68.225242047085104</v>
      </c>
      <c r="AA51" s="366">
        <v>86.861622836086497</v>
      </c>
      <c r="AB51" s="366">
        <v>85.496462868805708</v>
      </c>
      <c r="AC51" s="366">
        <v>81.746525396293748</v>
      </c>
      <c r="AD51" s="367">
        <v>77.766851951819731</v>
      </c>
      <c r="AE51" s="367">
        <v>68.528398152421445</v>
      </c>
      <c r="AF51" s="367">
        <v>87.483237902143756</v>
      </c>
      <c r="AG51" s="367">
        <v>86.195688654675521</v>
      </c>
      <c r="AH51" s="367">
        <v>88.075003551487114</v>
      </c>
      <c r="AI51" s="367">
        <v>77.7856754106664</v>
      </c>
      <c r="AJ51" s="367">
        <v>83.735930709358129</v>
      </c>
      <c r="AK51" s="367">
        <v>90.455241715014608</v>
      </c>
      <c r="AL51" s="367">
        <v>88.321505438321353</v>
      </c>
      <c r="AM51" s="367">
        <v>84.071272596944752</v>
      </c>
      <c r="AN51" s="367">
        <v>59.8</v>
      </c>
      <c r="AO51" s="367">
        <v>82.3</v>
      </c>
      <c r="AP51" s="367">
        <v>57.5</v>
      </c>
      <c r="AQ51" s="367">
        <v>82.7</v>
      </c>
      <c r="AR51" s="367">
        <v>76</v>
      </c>
      <c r="AS51" s="367">
        <v>71.8</v>
      </c>
      <c r="AT51" s="368">
        <v>80.599999999999994</v>
      </c>
      <c r="AU51" s="368">
        <v>64.900000000000006</v>
      </c>
      <c r="AV51" s="368">
        <v>53.2</v>
      </c>
      <c r="AW51" s="369">
        <v>89.5</v>
      </c>
      <c r="GO51" s="144"/>
      <c r="GT51" s="149"/>
      <c r="GV51" s="149"/>
      <c r="GW51" s="149"/>
      <c r="GX51" s="149"/>
      <c r="GY51" s="149"/>
      <c r="GZ51" s="149"/>
      <c r="HA51" s="149"/>
      <c r="HB51" s="149"/>
    </row>
    <row r="52" spans="1:226" s="148" customFormat="1" ht="9.75" customHeight="1">
      <c r="A52" s="130"/>
      <c r="B52" s="362"/>
      <c r="C52" s="36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62"/>
      <c r="P52" s="362"/>
      <c r="Q52" s="354"/>
      <c r="R52" s="382"/>
      <c r="S52" s="362"/>
      <c r="T52" s="362"/>
      <c r="U52" s="362"/>
      <c r="V52" s="362"/>
      <c r="W52" s="362"/>
      <c r="X52" s="362"/>
      <c r="Y52" s="362"/>
      <c r="Z52" s="362"/>
      <c r="AA52" s="362"/>
      <c r="AB52" s="362"/>
      <c r="AC52" s="362"/>
      <c r="AD52" s="367"/>
      <c r="AE52" s="367"/>
      <c r="AF52" s="367"/>
      <c r="AG52" s="367"/>
      <c r="AH52" s="367"/>
      <c r="AI52" s="367"/>
      <c r="AJ52" s="367"/>
      <c r="AK52" s="367"/>
      <c r="AL52" s="367"/>
      <c r="AM52" s="367"/>
      <c r="AN52" s="367"/>
      <c r="AO52" s="367"/>
      <c r="AP52" s="383"/>
      <c r="AQ52" s="384"/>
      <c r="AR52" s="383"/>
      <c r="AS52" s="367"/>
      <c r="AT52" s="368"/>
      <c r="AU52" s="368"/>
      <c r="AV52" s="368"/>
      <c r="AW52" s="368"/>
      <c r="GO52" s="144"/>
      <c r="GT52" s="149"/>
      <c r="GV52" s="149"/>
      <c r="GW52" s="149"/>
      <c r="GX52" s="149"/>
      <c r="GY52" s="149"/>
      <c r="GZ52" s="149"/>
      <c r="HA52" s="149"/>
      <c r="HB52" s="149"/>
    </row>
    <row r="53" spans="1:226" s="190" customFormat="1" ht="9.75" customHeight="1">
      <c r="A53" s="163" t="s">
        <v>209</v>
      </c>
      <c r="B53" s="385">
        <v>53.3</v>
      </c>
      <c r="C53" s="385">
        <v>54.5</v>
      </c>
      <c r="D53" s="385">
        <v>51.8</v>
      </c>
      <c r="E53" s="385">
        <v>54.5</v>
      </c>
      <c r="F53" s="385">
        <v>61.3</v>
      </c>
      <c r="G53" s="385">
        <v>58.9</v>
      </c>
      <c r="H53" s="385">
        <v>61.8</v>
      </c>
      <c r="I53" s="385">
        <v>60.3</v>
      </c>
      <c r="J53" s="385">
        <v>75.099999999999994</v>
      </c>
      <c r="K53" s="385">
        <v>70.931338594058573</v>
      </c>
      <c r="L53" s="385">
        <v>68</v>
      </c>
      <c r="M53" s="385">
        <v>52.1</v>
      </c>
      <c r="N53" s="385">
        <v>74.599999999999994</v>
      </c>
      <c r="O53" s="385">
        <v>79</v>
      </c>
      <c r="P53" s="386">
        <v>71.027755387214597</v>
      </c>
      <c r="Q53" s="386">
        <v>80.436269186398206</v>
      </c>
      <c r="R53" s="387">
        <v>80.188013631401617</v>
      </c>
      <c r="S53" s="388">
        <v>81.972326570100975</v>
      </c>
      <c r="T53" s="389">
        <v>81.946969005842433</v>
      </c>
      <c r="U53" s="390">
        <v>85.052253151341716</v>
      </c>
      <c r="V53" s="390">
        <v>79.809394843925432</v>
      </c>
      <c r="W53" s="391">
        <v>90.483817084397344</v>
      </c>
      <c r="X53" s="391">
        <v>85.004579559828812</v>
      </c>
      <c r="Y53" s="391">
        <v>90.410116313844213</v>
      </c>
      <c r="Z53" s="391">
        <v>72.269519874470234</v>
      </c>
      <c r="AA53" s="391">
        <v>71.946979110382571</v>
      </c>
      <c r="AB53" s="391">
        <v>87.94522117690947</v>
      </c>
      <c r="AC53" s="391">
        <v>82.736551733774832</v>
      </c>
      <c r="AD53" s="392">
        <v>81.684706380948256</v>
      </c>
      <c r="AE53" s="392">
        <v>74.176546957481733</v>
      </c>
      <c r="AF53" s="392">
        <v>94.943362415314027</v>
      </c>
      <c r="AG53" s="392">
        <v>87.790070638163002</v>
      </c>
      <c r="AH53" s="392">
        <v>82.131948644741172</v>
      </c>
      <c r="AI53" s="392">
        <v>78.32797742633521</v>
      </c>
      <c r="AJ53" s="392">
        <v>74.994013807928695</v>
      </c>
      <c r="AK53" s="392">
        <v>87.388906211569349</v>
      </c>
      <c r="AL53" s="392">
        <v>91.082183920826807</v>
      </c>
      <c r="AM53" s="392">
        <v>88.33040254200337</v>
      </c>
      <c r="AN53" s="392">
        <v>87.2</v>
      </c>
      <c r="AO53" s="392">
        <v>84.4</v>
      </c>
      <c r="AP53" s="392">
        <v>71.8</v>
      </c>
      <c r="AQ53" s="392">
        <v>85.8</v>
      </c>
      <c r="AR53" s="392">
        <v>81.8</v>
      </c>
      <c r="AS53" s="392">
        <v>77.3</v>
      </c>
      <c r="AT53" s="393">
        <v>84.4</v>
      </c>
      <c r="AU53" s="393">
        <v>82.2</v>
      </c>
      <c r="AV53" s="393">
        <v>72</v>
      </c>
      <c r="AW53" s="394">
        <v>84.2</v>
      </c>
      <c r="GO53" s="189"/>
      <c r="GT53" s="191"/>
      <c r="GV53" s="191"/>
      <c r="GW53" s="191"/>
      <c r="GX53" s="191"/>
      <c r="GY53" s="191"/>
      <c r="GZ53" s="191"/>
      <c r="HA53" s="191"/>
      <c r="HB53" s="191"/>
    </row>
    <row r="54" spans="1:226" s="190" customFormat="1" ht="9.75" customHeight="1">
      <c r="A54" s="163" t="s">
        <v>210</v>
      </c>
      <c r="B54" s="385">
        <v>53.5</v>
      </c>
      <c r="C54" s="385">
        <v>54.8</v>
      </c>
      <c r="D54" s="385">
        <v>52.4</v>
      </c>
      <c r="E54" s="385">
        <v>52.5</v>
      </c>
      <c r="F54" s="385">
        <v>61.1</v>
      </c>
      <c r="G54" s="385">
        <v>58.9</v>
      </c>
      <c r="H54" s="385">
        <v>61.1</v>
      </c>
      <c r="I54" s="385">
        <v>60</v>
      </c>
      <c r="J54" s="385">
        <v>76.3</v>
      </c>
      <c r="K54" s="385">
        <v>72.049421026008389</v>
      </c>
      <c r="L54" s="385">
        <v>70.099999999999994</v>
      </c>
      <c r="M54" s="385">
        <v>54.6</v>
      </c>
      <c r="N54" s="385">
        <v>71.8</v>
      </c>
      <c r="O54" s="385">
        <v>79.7</v>
      </c>
      <c r="P54" s="386">
        <v>73.232488581662281</v>
      </c>
      <c r="Q54" s="386">
        <v>80.301735104435338</v>
      </c>
      <c r="R54" s="387">
        <v>79.627139786964051</v>
      </c>
      <c r="S54" s="388">
        <v>82.136047945485103</v>
      </c>
      <c r="T54" s="389">
        <v>81.690102471524227</v>
      </c>
      <c r="U54" s="390">
        <v>86.502665853269008</v>
      </c>
      <c r="V54" s="390">
        <v>79.682877237312439</v>
      </c>
      <c r="W54" s="391">
        <v>92.143795869731278</v>
      </c>
      <c r="X54" s="391">
        <v>86.386662123649657</v>
      </c>
      <c r="Y54" s="391">
        <v>92.742671532079854</v>
      </c>
      <c r="Z54" s="391">
        <v>74.5673008526323</v>
      </c>
      <c r="AA54" s="391">
        <v>76.780183698849044</v>
      </c>
      <c r="AB54" s="391">
        <v>88.028223368284259</v>
      </c>
      <c r="AC54" s="391">
        <v>85.385556835385117</v>
      </c>
      <c r="AD54" s="392">
        <v>84.27851113239538</v>
      </c>
      <c r="AE54" s="392">
        <v>76.366477481648772</v>
      </c>
      <c r="AF54" s="392">
        <v>93.261242593015936</v>
      </c>
      <c r="AG54" s="392">
        <v>86.252712312462748</v>
      </c>
      <c r="AH54" s="392">
        <v>81.329615310308341</v>
      </c>
      <c r="AI54" s="392">
        <v>81.164982650939876</v>
      </c>
      <c r="AJ54" s="392">
        <v>76.710340127484528</v>
      </c>
      <c r="AK54" s="392">
        <v>89.30033617046854</v>
      </c>
      <c r="AL54" s="392">
        <v>90.184231316187095</v>
      </c>
      <c r="AM54" s="392">
        <v>91.137935786766306</v>
      </c>
      <c r="AN54" s="392">
        <v>87.7</v>
      </c>
      <c r="AO54" s="392">
        <v>84.8</v>
      </c>
      <c r="AP54" s="392">
        <v>73.8</v>
      </c>
      <c r="AQ54" s="392">
        <v>84.1</v>
      </c>
      <c r="AR54" s="392">
        <v>84.7</v>
      </c>
      <c r="AS54" s="392">
        <v>79.7</v>
      </c>
      <c r="AT54" s="393">
        <v>89.3</v>
      </c>
      <c r="AU54" s="393">
        <v>84.1</v>
      </c>
      <c r="AV54" s="393">
        <v>74.099999999999994</v>
      </c>
      <c r="AW54" s="394">
        <v>88.4</v>
      </c>
      <c r="GO54" s="189"/>
      <c r="GT54" s="191"/>
      <c r="GV54" s="191"/>
      <c r="GW54" s="191"/>
      <c r="GX54" s="191"/>
      <c r="GY54" s="191"/>
      <c r="GZ54" s="191"/>
      <c r="HA54" s="191"/>
      <c r="HB54" s="191"/>
    </row>
    <row r="55" spans="1:226" s="190" customFormat="1" ht="9.75" customHeight="1">
      <c r="A55" s="163" t="s">
        <v>211</v>
      </c>
      <c r="B55" s="385">
        <v>52.2</v>
      </c>
      <c r="C55" s="385">
        <v>49.3</v>
      </c>
      <c r="D55" s="385">
        <v>47.7</v>
      </c>
      <c r="E55" s="385">
        <v>48.8</v>
      </c>
      <c r="F55" s="385">
        <v>56.7</v>
      </c>
      <c r="G55" s="385">
        <v>52.4</v>
      </c>
      <c r="H55" s="385">
        <v>58.6</v>
      </c>
      <c r="I55" s="385">
        <v>54.1</v>
      </c>
      <c r="J55" s="385">
        <v>69.5</v>
      </c>
      <c r="K55" s="385">
        <v>65.030028906854241</v>
      </c>
      <c r="L55" s="385">
        <v>62.4</v>
      </c>
      <c r="M55" s="385">
        <v>52.6</v>
      </c>
      <c r="N55" s="385">
        <v>66.3</v>
      </c>
      <c r="O55" s="385">
        <v>73.5</v>
      </c>
      <c r="P55" s="386">
        <v>63.837678768111637</v>
      </c>
      <c r="Q55" s="386">
        <v>71.706820430447266</v>
      </c>
      <c r="R55" s="387">
        <v>70.341014784035167</v>
      </c>
      <c r="S55" s="388">
        <v>74.320015470487007</v>
      </c>
      <c r="T55" s="389">
        <v>74.323327907092406</v>
      </c>
      <c r="U55" s="390">
        <v>78.370046544078008</v>
      </c>
      <c r="V55" s="390">
        <v>72.435633773820157</v>
      </c>
      <c r="W55" s="391">
        <v>80.848407981115699</v>
      </c>
      <c r="X55" s="391">
        <v>76.133428174049982</v>
      </c>
      <c r="Y55" s="391">
        <v>84.020329254254278</v>
      </c>
      <c r="Z55" s="391">
        <v>67.376087403508379</v>
      </c>
      <c r="AA55" s="391">
        <v>69.678131550644949</v>
      </c>
      <c r="AB55" s="391">
        <v>78.21961745606896</v>
      </c>
      <c r="AC55" s="391">
        <v>79.14172817395314</v>
      </c>
      <c r="AD55" s="392">
        <v>74.236783554584164</v>
      </c>
      <c r="AE55" s="392">
        <v>67.012465151395745</v>
      </c>
      <c r="AF55" s="392">
        <v>80.878870978523139</v>
      </c>
      <c r="AG55" s="392">
        <v>80.9612209864802</v>
      </c>
      <c r="AH55" s="392">
        <v>73.442430788856598</v>
      </c>
      <c r="AI55" s="392">
        <v>71.253951186564493</v>
      </c>
      <c r="AJ55" s="392">
        <v>74.357663385200667</v>
      </c>
      <c r="AK55" s="392">
        <v>82.72727731730771</v>
      </c>
      <c r="AL55" s="392">
        <v>88.447373992795917</v>
      </c>
      <c r="AM55" s="392">
        <v>84.953309331773752</v>
      </c>
      <c r="AN55" s="392">
        <v>76.400000000000006</v>
      </c>
      <c r="AO55" s="392">
        <v>78.7</v>
      </c>
      <c r="AP55" s="392">
        <v>58.4</v>
      </c>
      <c r="AQ55" s="392">
        <v>76.2</v>
      </c>
      <c r="AR55" s="392">
        <v>71.8</v>
      </c>
      <c r="AS55" s="392">
        <v>73.400000000000006</v>
      </c>
      <c r="AT55" s="393">
        <v>77</v>
      </c>
      <c r="AU55" s="393">
        <v>68</v>
      </c>
      <c r="AV55" s="393">
        <v>57.2</v>
      </c>
      <c r="AW55" s="394">
        <v>77.400000000000006</v>
      </c>
      <c r="GO55" s="189"/>
      <c r="GT55" s="191"/>
      <c r="GV55" s="191"/>
      <c r="GW55" s="191"/>
      <c r="GX55" s="191"/>
      <c r="GY55" s="191"/>
      <c r="GZ55" s="191"/>
      <c r="HA55" s="191"/>
      <c r="HB55" s="191"/>
    </row>
    <row r="56" spans="1:226" s="190" customFormat="1" ht="9.75" customHeight="1">
      <c r="A56" s="163" t="s">
        <v>212</v>
      </c>
      <c r="B56" s="385">
        <v>54.9</v>
      </c>
      <c r="C56" s="385">
        <v>53</v>
      </c>
      <c r="D56" s="385">
        <v>52.5</v>
      </c>
      <c r="E56" s="385">
        <v>55.5</v>
      </c>
      <c r="F56" s="385">
        <v>59.2</v>
      </c>
      <c r="G56" s="385">
        <v>53.3</v>
      </c>
      <c r="H56" s="385">
        <v>58.5</v>
      </c>
      <c r="I56" s="385">
        <v>53.4</v>
      </c>
      <c r="J56" s="385">
        <v>72</v>
      </c>
      <c r="K56" s="385">
        <v>61.412343388747622</v>
      </c>
      <c r="L56" s="385">
        <v>60.8</v>
      </c>
      <c r="M56" s="385">
        <v>58.4</v>
      </c>
      <c r="N56" s="385">
        <v>62.5</v>
      </c>
      <c r="O56" s="385">
        <v>72.900000000000006</v>
      </c>
      <c r="P56" s="386">
        <v>68.17004202795475</v>
      </c>
      <c r="Q56" s="386">
        <v>73.364594643335394</v>
      </c>
      <c r="R56" s="387">
        <v>70.907329405076851</v>
      </c>
      <c r="S56" s="388">
        <v>76.822656221205108</v>
      </c>
      <c r="T56" s="389">
        <v>78.444209754539301</v>
      </c>
      <c r="U56" s="390">
        <v>80.465010371484297</v>
      </c>
      <c r="V56" s="390">
        <v>68.706753557449289</v>
      </c>
      <c r="W56" s="391">
        <v>79.316106006461482</v>
      </c>
      <c r="X56" s="391">
        <v>75.872152221560256</v>
      </c>
      <c r="Y56" s="391">
        <v>83.720281733561322</v>
      </c>
      <c r="Z56" s="391">
        <v>67.190123939579394</v>
      </c>
      <c r="AA56" s="391">
        <v>76.504430451917401</v>
      </c>
      <c r="AB56" s="391">
        <v>80.450119332827015</v>
      </c>
      <c r="AC56" s="391">
        <v>80.321055637261807</v>
      </c>
      <c r="AD56" s="392">
        <v>75.055564409537396</v>
      </c>
      <c r="AE56" s="392">
        <v>66.897588738014903</v>
      </c>
      <c r="AF56" s="392">
        <v>82.334314619028177</v>
      </c>
      <c r="AG56" s="392">
        <v>81.542970057130631</v>
      </c>
      <c r="AH56" s="392">
        <v>75.95716998902104</v>
      </c>
      <c r="AI56" s="392">
        <v>73.282575084380312</v>
      </c>
      <c r="AJ56" s="392">
        <v>80.619075554359398</v>
      </c>
      <c r="AK56" s="392">
        <v>86.685059832845965</v>
      </c>
      <c r="AL56" s="392">
        <v>86.61374954530632</v>
      </c>
      <c r="AM56" s="392">
        <v>85.157854885230691</v>
      </c>
      <c r="AN56" s="392">
        <v>74.7</v>
      </c>
      <c r="AO56" s="392">
        <v>78.099999999999994</v>
      </c>
      <c r="AP56" s="392">
        <v>71.3</v>
      </c>
      <c r="AQ56" s="392">
        <v>79.7</v>
      </c>
      <c r="AR56" s="392">
        <v>72.599999999999994</v>
      </c>
      <c r="AS56" s="392">
        <v>74.599999999999994</v>
      </c>
      <c r="AT56" s="393">
        <v>82.4</v>
      </c>
      <c r="AU56" s="393">
        <v>73.8</v>
      </c>
      <c r="AV56" s="393">
        <v>60.3</v>
      </c>
      <c r="AW56" s="394">
        <v>80.3</v>
      </c>
      <c r="GO56" s="189"/>
      <c r="GT56" s="191"/>
      <c r="GV56" s="191"/>
      <c r="GW56" s="191"/>
      <c r="GX56" s="191"/>
      <c r="GY56" s="191"/>
      <c r="GZ56" s="191"/>
      <c r="HA56" s="191"/>
      <c r="HB56" s="191"/>
    </row>
    <row r="57" spans="1:226" s="148" customFormat="1" ht="9.75" customHeight="1">
      <c r="A57" s="130"/>
      <c r="B57" s="362" t="s">
        <v>68</v>
      </c>
      <c r="C57" s="362" t="s">
        <v>68</v>
      </c>
      <c r="D57" s="362" t="s">
        <v>68</v>
      </c>
      <c r="E57" s="362" t="s">
        <v>68</v>
      </c>
      <c r="F57" s="362" t="s">
        <v>68</v>
      </c>
      <c r="G57" s="362" t="s">
        <v>68</v>
      </c>
      <c r="H57" s="362" t="s">
        <v>68</v>
      </c>
      <c r="I57" s="362" t="s">
        <v>68</v>
      </c>
      <c r="J57" s="362" t="s">
        <v>68</v>
      </c>
      <c r="K57" s="362" t="s">
        <v>68</v>
      </c>
      <c r="L57" s="362" t="s">
        <v>68</v>
      </c>
      <c r="M57" s="362" t="s">
        <v>68</v>
      </c>
      <c r="N57" s="362" t="s">
        <v>68</v>
      </c>
      <c r="O57" s="362" t="s">
        <v>68</v>
      </c>
      <c r="P57" s="362" t="s">
        <v>68</v>
      </c>
      <c r="Q57" s="354" t="s">
        <v>68</v>
      </c>
      <c r="R57" s="382" t="s">
        <v>68</v>
      </c>
      <c r="S57" s="362" t="s">
        <v>68</v>
      </c>
      <c r="T57" s="362" t="s">
        <v>68</v>
      </c>
      <c r="U57" s="362" t="s">
        <v>68</v>
      </c>
      <c r="V57" s="362" t="s">
        <v>68</v>
      </c>
      <c r="W57" s="362" t="s">
        <v>68</v>
      </c>
      <c r="X57" s="362" t="s">
        <v>68</v>
      </c>
      <c r="Y57" s="362" t="s">
        <v>68</v>
      </c>
      <c r="Z57" s="362" t="s">
        <v>68</v>
      </c>
      <c r="AA57" s="362" t="s">
        <v>68</v>
      </c>
      <c r="AB57" s="362" t="s">
        <v>68</v>
      </c>
      <c r="AC57" s="362" t="s">
        <v>68</v>
      </c>
      <c r="AD57" s="367" t="s">
        <v>68</v>
      </c>
      <c r="AE57" s="367" t="s">
        <v>68</v>
      </c>
      <c r="AF57" s="367" t="s">
        <v>68</v>
      </c>
      <c r="AG57" s="367" t="s">
        <v>68</v>
      </c>
      <c r="AH57" s="367" t="s">
        <v>68</v>
      </c>
      <c r="AI57" s="367" t="s">
        <v>68</v>
      </c>
      <c r="AJ57" s="367" t="s">
        <v>68</v>
      </c>
      <c r="AK57" s="367" t="s">
        <v>68</v>
      </c>
      <c r="AL57" s="367" t="s">
        <v>68</v>
      </c>
      <c r="AM57" s="367" t="s">
        <v>68</v>
      </c>
      <c r="AN57" s="367" t="s">
        <v>68</v>
      </c>
      <c r="AO57" s="367" t="s">
        <v>68</v>
      </c>
      <c r="AP57" s="383" t="s">
        <v>68</v>
      </c>
      <c r="AQ57" s="384" t="s">
        <v>68</v>
      </c>
      <c r="AR57" s="383" t="s">
        <v>68</v>
      </c>
      <c r="AS57" s="367" t="s">
        <v>68</v>
      </c>
      <c r="AT57" s="368" t="s">
        <v>68</v>
      </c>
      <c r="AU57" s="368" t="s">
        <v>68</v>
      </c>
      <c r="AV57" s="368" t="s">
        <v>68</v>
      </c>
      <c r="AW57" s="368" t="s">
        <v>68</v>
      </c>
      <c r="GO57" s="144"/>
      <c r="GT57" s="149"/>
      <c r="GV57" s="149"/>
      <c r="GW57" s="149"/>
      <c r="GX57" s="149"/>
      <c r="GY57" s="149"/>
      <c r="GZ57" s="149"/>
      <c r="HA57" s="149"/>
      <c r="HB57" s="149"/>
    </row>
    <row r="58" spans="1:226" s="167" customFormat="1" ht="9.75" customHeight="1">
      <c r="A58" s="163" t="s">
        <v>59</v>
      </c>
      <c r="B58" s="385">
        <v>53.4</v>
      </c>
      <c r="C58" s="385">
        <v>53.5</v>
      </c>
      <c r="D58" s="385">
        <v>51.4</v>
      </c>
      <c r="E58" s="385">
        <v>53.1</v>
      </c>
      <c r="F58" s="385">
        <v>60.2</v>
      </c>
      <c r="G58" s="385">
        <v>57.1</v>
      </c>
      <c r="H58" s="385">
        <v>60.7</v>
      </c>
      <c r="I58" s="385">
        <v>58.2</v>
      </c>
      <c r="J58" s="385">
        <v>74.099999999999994</v>
      </c>
      <c r="K58" s="385">
        <v>69.129987377202141</v>
      </c>
      <c r="L58" s="385">
        <v>66.900000000000006</v>
      </c>
      <c r="M58" s="385">
        <v>54</v>
      </c>
      <c r="N58" s="385">
        <v>70.7</v>
      </c>
      <c r="O58" s="385">
        <v>77.7</v>
      </c>
      <c r="P58" s="385">
        <v>70.400000000000006</v>
      </c>
      <c r="Q58" s="395">
        <v>78.2</v>
      </c>
      <c r="R58" s="387">
        <v>77.400000000000006</v>
      </c>
      <c r="S58" s="385">
        <v>80.099999999999994</v>
      </c>
      <c r="T58" s="385">
        <v>80.2</v>
      </c>
      <c r="U58" s="385">
        <v>83.8</v>
      </c>
      <c r="V58" s="385">
        <v>76.7</v>
      </c>
      <c r="W58" s="385">
        <v>88.4</v>
      </c>
      <c r="X58" s="385">
        <v>82.6</v>
      </c>
      <c r="Y58" s="385">
        <v>89.16</v>
      </c>
      <c r="Z58" s="385">
        <v>71.53</v>
      </c>
      <c r="AA58" s="385">
        <v>73.97</v>
      </c>
      <c r="AB58" s="385">
        <v>84.96</v>
      </c>
      <c r="AC58" s="385">
        <v>82.519999999999953</v>
      </c>
      <c r="AD58" s="392">
        <v>79.97</v>
      </c>
      <c r="AE58" s="392">
        <v>72.25</v>
      </c>
      <c r="AF58" s="392">
        <v>89.690300240220836</v>
      </c>
      <c r="AG58" s="392">
        <v>84.957289079640674</v>
      </c>
      <c r="AH58" s="392">
        <v>79.273768334743409</v>
      </c>
      <c r="AI58" s="392">
        <v>77.157248427707941</v>
      </c>
      <c r="AJ58" s="392">
        <v>76.563130619041061</v>
      </c>
      <c r="AK58" s="392">
        <v>87.211336434783064</v>
      </c>
      <c r="AL58" s="392">
        <v>89.586309191803906</v>
      </c>
      <c r="AM58" s="392">
        <v>88.083503259365415</v>
      </c>
      <c r="AN58" s="392">
        <v>83.3</v>
      </c>
      <c r="AO58" s="392">
        <v>82.4</v>
      </c>
      <c r="AP58" s="392">
        <v>70.5</v>
      </c>
      <c r="AQ58" s="392">
        <v>82.6</v>
      </c>
      <c r="AR58" s="392">
        <v>79.8</v>
      </c>
      <c r="AS58" s="396">
        <v>77</v>
      </c>
      <c r="AT58" s="396">
        <v>84.5</v>
      </c>
      <c r="AU58" s="396">
        <v>78.900000000000006</v>
      </c>
      <c r="AV58" s="396">
        <v>69.2</v>
      </c>
      <c r="AW58" s="397">
        <v>83.7</v>
      </c>
    </row>
    <row r="59" spans="1:226" s="148" customFormat="1" ht="9.75" customHeight="1">
      <c r="A59" s="169" t="s">
        <v>131</v>
      </c>
      <c r="B59" s="362"/>
      <c r="C59" s="362"/>
      <c r="D59" s="362"/>
      <c r="E59" s="362"/>
      <c r="F59" s="362"/>
      <c r="G59" s="362"/>
      <c r="H59" s="362"/>
      <c r="I59" s="362"/>
      <c r="J59" s="362"/>
      <c r="K59" s="362"/>
      <c r="L59" s="362"/>
      <c r="M59" s="362"/>
      <c r="N59" s="362"/>
      <c r="O59" s="362"/>
      <c r="P59" s="362"/>
      <c r="Q59" s="354"/>
      <c r="R59" s="382"/>
      <c r="S59" s="362"/>
      <c r="T59" s="362"/>
      <c r="U59" s="362"/>
      <c r="V59" s="362"/>
      <c r="W59" s="362"/>
      <c r="X59" s="362"/>
      <c r="Y59" s="362"/>
      <c r="Z59" s="362"/>
      <c r="AA59" s="362"/>
      <c r="AB59" s="362"/>
      <c r="AC59" s="362"/>
      <c r="AD59" s="362"/>
      <c r="AE59" s="362"/>
      <c r="AF59" s="362"/>
      <c r="AG59" s="362"/>
      <c r="AH59" s="362"/>
      <c r="AI59" s="362"/>
      <c r="AJ59" s="362"/>
      <c r="AK59" s="362"/>
      <c r="AL59" s="362"/>
      <c r="AM59" s="362"/>
      <c r="AN59" s="362"/>
      <c r="AO59" s="362"/>
      <c r="AP59" s="362"/>
      <c r="AQ59" s="384"/>
      <c r="AR59" s="383"/>
      <c r="AS59" s="383"/>
      <c r="AT59" s="367"/>
      <c r="AU59" s="383"/>
      <c r="AV59" s="367"/>
      <c r="AW59" s="398"/>
      <c r="AX59" s="337"/>
      <c r="AY59" s="133"/>
      <c r="AZ59" s="133"/>
      <c r="BA59" s="133"/>
      <c r="BB59" s="133"/>
      <c r="BC59" s="133"/>
      <c r="BD59" s="133"/>
      <c r="BE59" s="133"/>
      <c r="BF59" s="133"/>
      <c r="BG59" s="133"/>
      <c r="BH59" s="133"/>
      <c r="BI59" s="133"/>
      <c r="BJ59" s="133"/>
      <c r="BK59" s="133"/>
      <c r="BL59" s="133"/>
      <c r="BM59" s="133"/>
      <c r="BN59" s="133"/>
      <c r="BO59" s="133"/>
      <c r="BP59" s="133"/>
      <c r="BQ59" s="133"/>
      <c r="BR59" s="133"/>
      <c r="BS59" s="133"/>
      <c r="BT59" s="133"/>
      <c r="BU59" s="133"/>
      <c r="BV59" s="133"/>
      <c r="BW59" s="133"/>
      <c r="BX59" s="133"/>
      <c r="BY59" s="133"/>
      <c r="BZ59" s="133"/>
      <c r="CA59" s="133"/>
      <c r="CB59" s="133"/>
      <c r="CC59" s="133"/>
      <c r="CD59" s="133"/>
      <c r="CE59" s="133"/>
      <c r="CF59" s="133"/>
      <c r="CG59" s="133"/>
      <c r="CH59" s="133"/>
      <c r="CI59" s="133"/>
      <c r="CJ59" s="133"/>
      <c r="CK59" s="306"/>
      <c r="CL59" s="133"/>
      <c r="CM59" s="133"/>
      <c r="CN59" s="133"/>
      <c r="CO59" s="133"/>
      <c r="CP59" s="133"/>
      <c r="CQ59" s="133"/>
      <c r="CR59" s="133"/>
      <c r="CS59" s="133"/>
      <c r="CT59" s="133"/>
      <c r="GM59" s="144"/>
      <c r="GR59" s="149"/>
      <c r="GT59" s="149"/>
      <c r="GU59" s="149"/>
      <c r="GV59" s="149"/>
      <c r="GW59" s="149"/>
      <c r="GX59" s="149"/>
      <c r="GY59" s="149"/>
      <c r="GZ59" s="149"/>
    </row>
    <row r="60" spans="1:226" s="148" customFormat="1" ht="9.75" customHeight="1">
      <c r="A60" s="130" t="s">
        <v>70</v>
      </c>
      <c r="B60" s="362">
        <v>55.5</v>
      </c>
      <c r="C60" s="362">
        <v>53.9</v>
      </c>
      <c r="D60" s="362">
        <v>52.2</v>
      </c>
      <c r="E60" s="362">
        <v>53.1</v>
      </c>
      <c r="F60" s="362">
        <v>64.599999999999994</v>
      </c>
      <c r="G60" s="362">
        <v>57.5</v>
      </c>
      <c r="H60" s="362">
        <v>59.8</v>
      </c>
      <c r="I60" s="362">
        <v>62.7</v>
      </c>
      <c r="J60" s="362">
        <v>74.900000000000006</v>
      </c>
      <c r="K60" s="362">
        <v>72.275485336618274</v>
      </c>
      <c r="L60" s="362">
        <v>65.410449612871162</v>
      </c>
      <c r="M60" s="362">
        <v>44.3</v>
      </c>
      <c r="N60" s="362">
        <v>67.7</v>
      </c>
      <c r="O60" s="362">
        <v>80.8</v>
      </c>
      <c r="P60" s="363">
        <v>64.207292549628391</v>
      </c>
      <c r="Q60" s="232">
        <v>81.303812307368432</v>
      </c>
      <c r="R60" s="362">
        <v>80.268568490445602</v>
      </c>
      <c r="S60" s="363">
        <v>82.256114072149614</v>
      </c>
      <c r="T60" s="364" t="s">
        <v>125</v>
      </c>
      <c r="U60" s="365">
        <v>90.069773394328493</v>
      </c>
      <c r="V60" s="365">
        <v>82.298315736814985</v>
      </c>
      <c r="W60" s="366">
        <v>84.799313986685377</v>
      </c>
      <c r="X60" s="366">
        <v>77.164180633929519</v>
      </c>
      <c r="Y60" s="366">
        <v>87.554131401032592</v>
      </c>
      <c r="Z60" s="366" t="s">
        <v>124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366" t="s">
        <v>68</v>
      </c>
      <c r="AG60" s="366" t="s">
        <v>68</v>
      </c>
      <c r="AH60" s="366" t="s">
        <v>68</v>
      </c>
      <c r="AI60" s="366" t="s">
        <v>68</v>
      </c>
      <c r="AJ60" s="366" t="s">
        <v>68</v>
      </c>
      <c r="AK60" s="366" t="s">
        <v>68</v>
      </c>
      <c r="AL60" s="366" t="s">
        <v>68</v>
      </c>
      <c r="AM60" s="366" t="s">
        <v>68</v>
      </c>
      <c r="AN60" s="366" t="s">
        <v>68</v>
      </c>
      <c r="AO60" s="366" t="s">
        <v>68</v>
      </c>
      <c r="AP60" s="366" t="s">
        <v>68</v>
      </c>
      <c r="AQ60" s="384" t="s">
        <v>68</v>
      </c>
      <c r="AR60" s="383" t="s">
        <v>68</v>
      </c>
      <c r="AS60" s="383" t="s">
        <v>68</v>
      </c>
      <c r="AT60" s="367" t="s">
        <v>68</v>
      </c>
      <c r="AU60" s="383" t="s">
        <v>68</v>
      </c>
      <c r="AV60" s="367" t="s">
        <v>68</v>
      </c>
      <c r="AW60" s="367" t="s">
        <v>68</v>
      </c>
      <c r="BW60" s="134"/>
      <c r="BX60" s="134"/>
      <c r="BY60" s="134"/>
      <c r="BZ60" s="134"/>
      <c r="CA60" s="134"/>
      <c r="CB60" s="134"/>
      <c r="CC60" s="134"/>
      <c r="CD60" s="134"/>
      <c r="CE60" s="134"/>
      <c r="CF60" s="134"/>
      <c r="CG60" s="134"/>
      <c r="CH60" s="134"/>
      <c r="CI60" s="134"/>
      <c r="CJ60" s="134"/>
      <c r="CK60" s="306"/>
      <c r="CL60" s="133"/>
      <c r="CM60" s="133"/>
      <c r="CN60" s="133"/>
      <c r="CO60" s="133"/>
      <c r="CP60" s="133"/>
      <c r="CQ60" s="133"/>
      <c r="CR60" s="133"/>
      <c r="CS60" s="133"/>
      <c r="CT60" s="133"/>
      <c r="GM60" s="144"/>
      <c r="GR60" s="149"/>
      <c r="GT60" s="149"/>
      <c r="GU60" s="149"/>
      <c r="GV60" s="149"/>
      <c r="GW60" s="149"/>
      <c r="GX60" s="149"/>
      <c r="GY60" s="149"/>
      <c r="GZ60" s="149"/>
    </row>
    <row r="61" spans="1:226" ht="9.75" customHeight="1">
      <c r="A61" s="120"/>
      <c r="B61" s="399"/>
      <c r="C61" s="399"/>
      <c r="D61" s="399"/>
      <c r="E61" s="399"/>
      <c r="F61" s="399"/>
      <c r="G61" s="399"/>
      <c r="H61" s="399"/>
      <c r="I61" s="399"/>
      <c r="J61" s="399"/>
      <c r="K61" s="399"/>
      <c r="L61" s="399"/>
      <c r="M61" s="399"/>
      <c r="N61" s="399"/>
      <c r="O61" s="399"/>
      <c r="P61" s="400"/>
      <c r="Q61" s="401"/>
      <c r="R61" s="402"/>
      <c r="S61" s="403"/>
      <c r="T61" s="404"/>
      <c r="U61" s="405"/>
      <c r="V61" s="405"/>
      <c r="W61" s="406"/>
      <c r="X61" s="406"/>
      <c r="Y61" s="406"/>
      <c r="Z61" s="406"/>
      <c r="AA61" s="406"/>
      <c r="AB61" s="406"/>
      <c r="AC61" s="406"/>
      <c r="AD61" s="406"/>
      <c r="AE61" s="406"/>
      <c r="AF61" s="406"/>
      <c r="AG61" s="406"/>
      <c r="AH61" s="406"/>
      <c r="AI61" s="406"/>
      <c r="AJ61" s="406"/>
      <c r="AK61" s="406"/>
      <c r="AL61" s="406"/>
      <c r="AM61" s="406"/>
      <c r="AN61" s="406"/>
      <c r="AO61" s="406"/>
      <c r="AP61" s="406"/>
      <c r="AQ61" s="407"/>
      <c r="AR61" s="399"/>
      <c r="AS61" s="399"/>
      <c r="AX61" s="103"/>
      <c r="AY61" s="133"/>
      <c r="AZ61" s="103"/>
      <c r="BA61" s="103"/>
      <c r="BB61" s="103"/>
      <c r="BC61" s="103"/>
      <c r="BD61" s="103"/>
      <c r="BE61" s="103"/>
      <c r="BF61" s="103"/>
      <c r="BG61" s="103"/>
      <c r="BH61" s="103"/>
      <c r="BI61" s="103"/>
      <c r="BJ61" s="106"/>
      <c r="BK61" s="106"/>
      <c r="BL61" s="107"/>
      <c r="BM61" s="108"/>
      <c r="BN61" s="109"/>
      <c r="BO61" s="110"/>
      <c r="BP61" s="110"/>
      <c r="BQ61" s="111"/>
      <c r="BR61" s="111"/>
      <c r="BS61" s="105"/>
      <c r="BT61" s="105"/>
      <c r="BU61" s="105"/>
      <c r="BV61" s="105"/>
      <c r="BW61" s="105"/>
      <c r="BX61" s="105"/>
      <c r="BY61" s="105"/>
      <c r="BZ61" s="105"/>
      <c r="CA61" s="105"/>
      <c r="CB61" s="105"/>
      <c r="CC61" s="105"/>
      <c r="CD61" s="105"/>
      <c r="CE61" s="105"/>
      <c r="CF61" s="105"/>
      <c r="CG61" s="105"/>
      <c r="CH61" s="105"/>
      <c r="CI61" s="105"/>
      <c r="CM61" s="121"/>
      <c r="CN61" s="103"/>
      <c r="CO61" s="103"/>
      <c r="CP61" s="103"/>
      <c r="CQ61" s="103"/>
      <c r="CR61" s="103"/>
      <c r="CS61" s="103"/>
      <c r="CT61" s="103"/>
      <c r="CU61" s="103"/>
      <c r="CV61" s="103"/>
      <c r="CW61" s="103"/>
      <c r="CX61" s="112"/>
      <c r="CY61" s="103"/>
      <c r="CZ61" s="103"/>
      <c r="DA61" s="103"/>
      <c r="DB61" s="103"/>
      <c r="DC61" s="103"/>
      <c r="DD61" s="113"/>
      <c r="DE61" s="106"/>
      <c r="DF61" s="114"/>
      <c r="DG61" s="107"/>
      <c r="DH61" s="108"/>
      <c r="DI61" s="109"/>
      <c r="DJ61" s="110"/>
      <c r="DK61" s="110"/>
      <c r="DL61" s="111"/>
      <c r="DM61" s="111"/>
      <c r="DN61" s="105"/>
      <c r="DO61" s="105"/>
      <c r="DP61" s="105"/>
      <c r="DQ61" s="105"/>
      <c r="DR61" s="105"/>
      <c r="DS61" s="105"/>
      <c r="DT61" s="105"/>
      <c r="DU61" s="105"/>
      <c r="DV61" s="105"/>
      <c r="DW61" s="105"/>
      <c r="DX61" s="105"/>
      <c r="DY61" s="105"/>
      <c r="DZ61" s="105"/>
      <c r="EA61" s="105"/>
      <c r="EB61" s="105"/>
      <c r="EC61" s="105"/>
      <c r="ED61" s="105"/>
      <c r="EE61" s="105"/>
      <c r="EF61" s="105"/>
      <c r="EG61" s="105"/>
      <c r="EH61" s="121"/>
      <c r="EI61" s="115"/>
      <c r="EJ61" s="115"/>
      <c r="EK61" s="115"/>
      <c r="EL61" s="115"/>
      <c r="EM61" s="115"/>
      <c r="EN61" s="115"/>
      <c r="EO61" s="115"/>
      <c r="EP61" s="333"/>
      <c r="EQ61" s="115"/>
      <c r="ER61" s="115"/>
      <c r="ES61" s="115"/>
      <c r="ET61" s="115"/>
      <c r="EU61" s="104"/>
      <c r="EV61" s="104"/>
      <c r="EW61" s="104"/>
      <c r="EX61" s="104"/>
      <c r="EY61" s="104"/>
      <c r="EZ61" s="115"/>
      <c r="FA61" s="106"/>
      <c r="FB61" s="106"/>
      <c r="FC61" s="107"/>
      <c r="FD61" s="108"/>
      <c r="FE61" s="109"/>
      <c r="FF61" s="110"/>
      <c r="FG61" s="116"/>
      <c r="FH61" s="111"/>
      <c r="FI61" s="117"/>
      <c r="FJ61" s="105"/>
      <c r="FK61" s="105"/>
      <c r="FL61" s="105"/>
      <c r="FM61" s="105"/>
      <c r="FN61" s="105"/>
      <c r="FO61" s="105"/>
      <c r="FP61" s="105"/>
      <c r="FQ61" s="105"/>
      <c r="FR61" s="105"/>
      <c r="FS61" s="105"/>
      <c r="FT61" s="105"/>
      <c r="FU61" s="105"/>
      <c r="FV61" s="105"/>
      <c r="FW61" s="105"/>
      <c r="FX61" s="105"/>
      <c r="FY61" s="105"/>
      <c r="FZ61" s="105"/>
      <c r="GA61" s="105"/>
      <c r="GB61" s="105"/>
      <c r="GC61" s="105"/>
      <c r="GD61" s="115"/>
      <c r="GE61" s="115"/>
      <c r="GF61" s="115"/>
      <c r="GG61" s="115"/>
      <c r="GH61" s="115"/>
      <c r="GI61" s="115"/>
      <c r="GJ61" s="115"/>
      <c r="GK61" s="115"/>
      <c r="GL61" s="103"/>
      <c r="GM61" s="103"/>
      <c r="GN61" s="103"/>
      <c r="GO61" s="103"/>
      <c r="GP61" s="103"/>
      <c r="GQ61" s="115"/>
      <c r="GR61" s="106"/>
      <c r="GS61" s="106"/>
      <c r="GT61" s="122"/>
      <c r="GU61" s="108"/>
      <c r="GV61" s="123"/>
      <c r="GW61" s="124"/>
      <c r="GX61" s="124"/>
      <c r="GY61" s="125"/>
      <c r="GZ61" s="125"/>
      <c r="HA61" s="105"/>
      <c r="HB61" s="105"/>
      <c r="HC61" s="105"/>
      <c r="HD61" s="105"/>
      <c r="HE61" s="105"/>
      <c r="HF61" s="105"/>
      <c r="HG61" s="105"/>
      <c r="HH61" s="105"/>
      <c r="HI61" s="105"/>
      <c r="HJ61" s="105"/>
      <c r="HK61" s="105"/>
      <c r="HL61" s="105"/>
      <c r="HM61" s="105"/>
      <c r="HN61" s="105"/>
      <c r="HO61" s="105"/>
      <c r="HP61" s="105"/>
      <c r="HQ61" s="105"/>
      <c r="HR61" s="105"/>
    </row>
    <row r="62" spans="1:226" s="148" customFormat="1" ht="9.75" customHeight="1">
      <c r="A62" s="171"/>
      <c r="B62" s="356"/>
      <c r="C62" s="356"/>
      <c r="D62" s="356"/>
      <c r="E62" s="356"/>
      <c r="F62" s="356"/>
      <c r="G62" s="356"/>
      <c r="H62" s="356"/>
      <c r="I62" s="356"/>
      <c r="J62" s="356"/>
      <c r="K62" s="356"/>
      <c r="L62" s="356"/>
      <c r="M62" s="356"/>
      <c r="N62" s="356"/>
      <c r="O62" s="356"/>
      <c r="P62" s="408"/>
      <c r="Q62" s="232"/>
      <c r="R62" s="362"/>
      <c r="S62" s="363"/>
      <c r="T62" s="364"/>
      <c r="U62" s="365"/>
      <c r="V62" s="365"/>
      <c r="W62" s="366"/>
      <c r="X62" s="366"/>
      <c r="Y62" s="366"/>
      <c r="Z62" s="366"/>
      <c r="AA62" s="366"/>
      <c r="AB62" s="366"/>
      <c r="AC62" s="366"/>
      <c r="AD62" s="366"/>
      <c r="AE62" s="366"/>
      <c r="AF62" s="366"/>
      <c r="AG62" s="366"/>
      <c r="AH62" s="366"/>
      <c r="AI62" s="366"/>
      <c r="AJ62" s="366"/>
      <c r="AK62" s="366"/>
      <c r="AL62" s="366"/>
      <c r="AM62" s="366"/>
      <c r="AN62" s="366"/>
      <c r="AO62" s="366"/>
      <c r="AP62" s="366"/>
      <c r="AQ62" s="409"/>
      <c r="AR62" s="356"/>
      <c r="AS62" s="356"/>
      <c r="AT62" s="359"/>
      <c r="AU62" s="359"/>
      <c r="AV62" s="359"/>
      <c r="AW62" s="359"/>
      <c r="AX62" s="132"/>
      <c r="AY62" s="132"/>
      <c r="AZ62" s="132"/>
      <c r="BA62" s="132"/>
      <c r="BB62" s="132"/>
      <c r="BC62" s="132"/>
      <c r="BD62" s="132"/>
      <c r="BE62" s="132"/>
      <c r="BF62" s="132"/>
      <c r="BG62" s="132"/>
      <c r="BH62" s="132"/>
      <c r="BI62" s="132"/>
      <c r="BJ62" s="135"/>
      <c r="BK62" s="135"/>
      <c r="BL62" s="136"/>
      <c r="BM62" s="137"/>
      <c r="BN62" s="138"/>
      <c r="BO62" s="139"/>
      <c r="BP62" s="139"/>
      <c r="BQ62" s="140"/>
      <c r="BR62" s="140"/>
      <c r="BS62" s="134"/>
      <c r="BT62" s="134"/>
      <c r="BU62" s="134"/>
      <c r="BV62" s="134"/>
      <c r="BW62" s="134"/>
      <c r="BX62" s="134"/>
      <c r="BY62" s="134"/>
      <c r="BZ62" s="134"/>
      <c r="CA62" s="134"/>
      <c r="CB62" s="134"/>
      <c r="CC62" s="134"/>
      <c r="CD62" s="134"/>
      <c r="CE62" s="134"/>
      <c r="CF62" s="134"/>
      <c r="CG62" s="134"/>
      <c r="CH62" s="134"/>
      <c r="CI62" s="134"/>
      <c r="CJ62" s="162"/>
      <c r="CK62" s="162"/>
      <c r="CL62" s="162"/>
      <c r="CM62" s="172"/>
      <c r="CN62" s="132"/>
      <c r="CO62" s="132"/>
      <c r="CP62" s="132"/>
      <c r="CQ62" s="132"/>
      <c r="CR62" s="132"/>
      <c r="CS62" s="132"/>
      <c r="CT62" s="132"/>
      <c r="CU62" s="132"/>
      <c r="CV62" s="132"/>
      <c r="CW62" s="132"/>
      <c r="CX62" s="141"/>
      <c r="CY62" s="132"/>
      <c r="CZ62" s="132"/>
      <c r="DA62" s="132"/>
      <c r="DB62" s="132"/>
      <c r="DC62" s="132"/>
      <c r="DD62" s="142"/>
      <c r="DE62" s="135"/>
      <c r="DF62" s="143"/>
      <c r="DG62" s="136"/>
      <c r="DH62" s="137"/>
      <c r="DI62" s="138"/>
      <c r="DJ62" s="139"/>
      <c r="DK62" s="139"/>
      <c r="DL62" s="140"/>
      <c r="DM62" s="140"/>
      <c r="DN62" s="134"/>
      <c r="DO62" s="134"/>
      <c r="DP62" s="134"/>
      <c r="DQ62" s="134"/>
      <c r="DR62" s="134"/>
      <c r="DS62" s="134"/>
      <c r="DT62" s="134"/>
      <c r="DU62" s="134"/>
      <c r="DV62" s="134"/>
      <c r="DW62" s="134"/>
      <c r="DX62" s="134"/>
      <c r="DY62" s="134"/>
      <c r="DZ62" s="134"/>
      <c r="EA62" s="134"/>
      <c r="EB62" s="134"/>
      <c r="EC62" s="134"/>
      <c r="ED62" s="134"/>
      <c r="EE62" s="134"/>
      <c r="EF62" s="134"/>
      <c r="EG62" s="134"/>
      <c r="EH62" s="172"/>
      <c r="EI62" s="145"/>
      <c r="EJ62" s="298"/>
      <c r="EK62" s="145"/>
      <c r="EL62" s="314"/>
      <c r="EM62" s="145"/>
      <c r="EN62" s="145"/>
      <c r="EO62" s="323"/>
      <c r="EP62" s="332"/>
      <c r="EQ62" s="145"/>
      <c r="ER62" s="145"/>
      <c r="ES62" s="145"/>
      <c r="ET62" s="145"/>
      <c r="EU62" s="133"/>
      <c r="EV62" s="133"/>
      <c r="EW62" s="133"/>
      <c r="EX62" s="133"/>
      <c r="EY62" s="133"/>
      <c r="EZ62" s="145"/>
      <c r="FA62" s="135"/>
      <c r="FB62" s="135"/>
      <c r="FC62" s="136"/>
      <c r="FD62" s="137"/>
      <c r="FE62" s="138"/>
      <c r="FF62" s="139"/>
      <c r="FG62" s="146"/>
      <c r="FH62" s="140"/>
      <c r="FI62" s="147"/>
      <c r="FJ62" s="134"/>
      <c r="FK62" s="134"/>
      <c r="FL62" s="134"/>
      <c r="FM62" s="134"/>
      <c r="FN62" s="134"/>
      <c r="FO62" s="134"/>
      <c r="FP62" s="134"/>
      <c r="FQ62" s="134"/>
      <c r="FR62" s="134"/>
      <c r="FS62" s="134"/>
      <c r="FT62" s="134"/>
      <c r="FU62" s="134"/>
      <c r="FV62" s="134"/>
      <c r="FW62" s="134"/>
      <c r="FX62" s="134"/>
      <c r="FY62" s="134"/>
      <c r="FZ62" s="134"/>
      <c r="GA62" s="134"/>
      <c r="GB62" s="134"/>
      <c r="GC62" s="134"/>
      <c r="GD62" s="145"/>
      <c r="GE62" s="145"/>
      <c r="GF62" s="298"/>
      <c r="GG62" s="145"/>
      <c r="GH62" s="314"/>
      <c r="GI62" s="145"/>
      <c r="GJ62" s="323"/>
      <c r="GK62" s="327"/>
      <c r="GL62" s="132"/>
      <c r="GM62" s="132"/>
      <c r="GN62" s="132"/>
      <c r="GO62" s="132"/>
      <c r="GP62" s="132"/>
      <c r="GQ62" s="145"/>
      <c r="GR62" s="135"/>
      <c r="GS62" s="135"/>
      <c r="GT62" s="173"/>
      <c r="GU62" s="137"/>
      <c r="GV62" s="174"/>
      <c r="GW62" s="175"/>
      <c r="GX62" s="175"/>
      <c r="GY62" s="176"/>
      <c r="GZ62" s="176"/>
      <c r="HA62" s="134"/>
      <c r="HB62" s="134"/>
      <c r="HC62" s="134"/>
      <c r="HD62" s="134"/>
      <c r="HE62" s="134"/>
      <c r="HF62" s="134"/>
      <c r="HG62" s="134"/>
      <c r="HH62" s="134"/>
      <c r="HI62" s="134"/>
      <c r="HJ62" s="134"/>
      <c r="HK62" s="134"/>
      <c r="HL62" s="134"/>
      <c r="HM62" s="134"/>
      <c r="HN62" s="134"/>
      <c r="HO62" s="134"/>
      <c r="HP62" s="134"/>
      <c r="HQ62" s="134"/>
      <c r="HR62" s="134"/>
    </row>
    <row r="63" spans="1:226" s="148" customFormat="1" ht="9.75" customHeight="1">
      <c r="A63" s="177" t="s">
        <v>206</v>
      </c>
      <c r="B63" s="356"/>
      <c r="C63" s="356"/>
      <c r="D63" s="356"/>
      <c r="E63" s="356"/>
      <c r="F63" s="356"/>
      <c r="G63" s="356"/>
      <c r="H63" s="356"/>
      <c r="I63" s="356"/>
      <c r="J63" s="356"/>
      <c r="K63" s="356"/>
      <c r="L63" s="356"/>
      <c r="M63" s="356"/>
      <c r="N63" s="356"/>
      <c r="O63" s="356"/>
      <c r="P63" s="408"/>
      <c r="Q63" s="232"/>
      <c r="R63" s="362"/>
      <c r="S63" s="363"/>
      <c r="T63" s="364"/>
      <c r="U63" s="365"/>
      <c r="V63" s="365"/>
      <c r="W63" s="366"/>
      <c r="X63" s="366"/>
      <c r="Y63" s="366"/>
      <c r="Z63" s="366"/>
      <c r="AA63" s="366"/>
      <c r="AB63" s="366"/>
      <c r="AC63" s="366"/>
      <c r="AD63" s="366"/>
      <c r="AE63" s="366"/>
      <c r="AF63" s="366"/>
      <c r="AG63" s="366"/>
      <c r="AH63" s="366"/>
      <c r="AI63" s="366"/>
      <c r="AJ63" s="366"/>
      <c r="AK63" s="366"/>
      <c r="AL63" s="366"/>
      <c r="AM63" s="366"/>
      <c r="AN63" s="366"/>
      <c r="AO63" s="366"/>
      <c r="AP63" s="366"/>
      <c r="AQ63" s="409"/>
      <c r="AR63" s="356"/>
      <c r="AS63" s="356"/>
      <c r="AT63" s="359"/>
      <c r="AU63" s="359"/>
      <c r="AV63" s="359"/>
      <c r="AW63" s="359"/>
      <c r="AX63" s="132"/>
      <c r="AY63" s="132"/>
      <c r="AZ63" s="132"/>
      <c r="BA63" s="132"/>
      <c r="BB63" s="132"/>
      <c r="BC63" s="132"/>
      <c r="BD63" s="132"/>
      <c r="BE63" s="132"/>
      <c r="BF63" s="132"/>
      <c r="BG63" s="132"/>
      <c r="BH63" s="132"/>
      <c r="BI63" s="132"/>
      <c r="BJ63" s="135"/>
      <c r="BK63" s="135"/>
      <c r="BL63" s="136"/>
      <c r="BM63" s="137"/>
      <c r="BN63" s="138"/>
      <c r="BO63" s="139"/>
      <c r="BP63" s="139"/>
      <c r="BQ63" s="140"/>
      <c r="BR63" s="140"/>
      <c r="BS63" s="134"/>
      <c r="BT63" s="134"/>
      <c r="BU63" s="134"/>
      <c r="BV63" s="134"/>
      <c r="BW63" s="134"/>
      <c r="BX63" s="134"/>
      <c r="BY63" s="134"/>
      <c r="BZ63" s="134"/>
      <c r="CA63" s="134"/>
      <c r="CB63" s="134"/>
      <c r="CC63" s="134"/>
      <c r="CD63" s="134"/>
      <c r="CE63" s="134"/>
      <c r="CF63" s="134"/>
      <c r="CG63" s="134"/>
      <c r="CH63" s="134"/>
      <c r="CI63" s="134"/>
      <c r="CJ63" s="162"/>
      <c r="CK63" s="162"/>
      <c r="CL63" s="162"/>
      <c r="CM63" s="172"/>
      <c r="CN63" s="132"/>
      <c r="CO63" s="132"/>
      <c r="CP63" s="132"/>
      <c r="CQ63" s="132"/>
      <c r="CR63" s="132"/>
      <c r="CS63" s="132"/>
      <c r="CT63" s="132"/>
      <c r="CU63" s="132"/>
      <c r="CV63" s="132"/>
      <c r="CW63" s="132"/>
      <c r="CX63" s="141"/>
      <c r="CY63" s="132"/>
      <c r="CZ63" s="132"/>
      <c r="DA63" s="132"/>
      <c r="DB63" s="132"/>
      <c r="DC63" s="132"/>
      <c r="DD63" s="142"/>
      <c r="DE63" s="135"/>
      <c r="DF63" s="143"/>
      <c r="DG63" s="136"/>
      <c r="DH63" s="137"/>
      <c r="DI63" s="138"/>
      <c r="DJ63" s="139"/>
      <c r="DK63" s="139"/>
      <c r="DL63" s="140"/>
      <c r="DM63" s="140"/>
      <c r="DN63" s="134"/>
      <c r="DO63" s="134"/>
      <c r="DP63" s="134"/>
      <c r="DQ63" s="134"/>
      <c r="DR63" s="134"/>
      <c r="DS63" s="134"/>
      <c r="DT63" s="134"/>
      <c r="DU63" s="134"/>
      <c r="DV63" s="134"/>
      <c r="DW63" s="134"/>
      <c r="DX63" s="134"/>
      <c r="DY63" s="134"/>
      <c r="DZ63" s="134"/>
      <c r="EA63" s="134"/>
      <c r="EB63" s="134"/>
      <c r="EC63" s="134"/>
      <c r="ED63" s="134"/>
      <c r="EE63" s="134"/>
      <c r="EF63" s="134"/>
      <c r="EG63" s="134"/>
      <c r="EH63" s="172"/>
      <c r="EI63" s="145"/>
      <c r="EJ63" s="298"/>
      <c r="EK63" s="145"/>
      <c r="EL63" s="314"/>
      <c r="EM63" s="145"/>
      <c r="EN63" s="145"/>
      <c r="EO63" s="323"/>
      <c r="EP63" s="332"/>
      <c r="EQ63" s="145"/>
      <c r="ER63" s="145"/>
      <c r="ES63" s="145"/>
      <c r="ET63" s="145"/>
      <c r="EU63" s="133"/>
      <c r="EV63" s="133"/>
      <c r="EW63" s="133"/>
      <c r="EX63" s="133"/>
      <c r="EY63" s="133"/>
      <c r="EZ63" s="145"/>
      <c r="FA63" s="135"/>
      <c r="FB63" s="135"/>
      <c r="FC63" s="136"/>
      <c r="FD63" s="137"/>
      <c r="FE63" s="138"/>
      <c r="FF63" s="139"/>
      <c r="FG63" s="146"/>
      <c r="FH63" s="140"/>
      <c r="FI63" s="147"/>
      <c r="FJ63" s="134"/>
      <c r="FK63" s="134"/>
      <c r="FL63" s="134"/>
      <c r="FM63" s="134"/>
      <c r="FN63" s="134"/>
      <c r="FO63" s="134"/>
      <c r="FP63" s="134"/>
      <c r="FQ63" s="134"/>
      <c r="FR63" s="134"/>
      <c r="FS63" s="134"/>
      <c r="FT63" s="134"/>
      <c r="FU63" s="134"/>
      <c r="FV63" s="134"/>
      <c r="FW63" s="134"/>
      <c r="FX63" s="134"/>
      <c r="FY63" s="134"/>
      <c r="FZ63" s="134"/>
      <c r="GA63" s="134"/>
      <c r="GB63" s="134"/>
      <c r="GC63" s="134"/>
      <c r="GD63" s="145"/>
      <c r="GE63" s="145"/>
      <c r="GF63" s="298"/>
      <c r="GG63" s="145"/>
      <c r="GH63" s="314"/>
      <c r="GI63" s="145"/>
      <c r="GJ63" s="323"/>
      <c r="GK63" s="327"/>
      <c r="GL63" s="132"/>
      <c r="GM63" s="132"/>
      <c r="GN63" s="132"/>
      <c r="GO63" s="132"/>
      <c r="GP63" s="132"/>
      <c r="GQ63" s="145"/>
      <c r="GR63" s="135"/>
      <c r="GS63" s="135"/>
      <c r="GT63" s="173"/>
      <c r="GU63" s="137"/>
      <c r="GV63" s="174"/>
      <c r="GW63" s="175"/>
      <c r="GX63" s="175"/>
      <c r="GY63" s="176"/>
      <c r="GZ63" s="176"/>
      <c r="HA63" s="134"/>
      <c r="HB63" s="134"/>
      <c r="HC63" s="134"/>
      <c r="HD63" s="134"/>
      <c r="HE63" s="134"/>
      <c r="HF63" s="134"/>
      <c r="HG63" s="134"/>
      <c r="HH63" s="134"/>
      <c r="HI63" s="134"/>
      <c r="HJ63" s="134"/>
      <c r="HK63" s="134"/>
      <c r="HL63" s="134"/>
      <c r="HM63" s="134"/>
      <c r="HN63" s="134"/>
      <c r="HO63" s="134"/>
      <c r="HP63" s="134"/>
      <c r="HQ63" s="134"/>
      <c r="HR63" s="134"/>
    </row>
    <row r="64" spans="1:226" s="148" customFormat="1" ht="9.75" customHeight="1">
      <c r="A64" s="178" t="s">
        <v>132</v>
      </c>
      <c r="B64" s="356"/>
      <c r="C64" s="356"/>
      <c r="D64" s="356"/>
      <c r="E64" s="356"/>
      <c r="F64" s="356"/>
      <c r="G64" s="356"/>
      <c r="H64" s="356"/>
      <c r="I64" s="356"/>
      <c r="J64" s="356"/>
      <c r="K64" s="356"/>
      <c r="L64" s="356"/>
      <c r="M64" s="356"/>
      <c r="N64" s="356"/>
      <c r="O64" s="356"/>
      <c r="P64" s="408"/>
      <c r="Q64" s="232"/>
      <c r="R64" s="362"/>
      <c r="S64" s="363"/>
      <c r="T64" s="364"/>
      <c r="U64" s="365"/>
      <c r="V64" s="365"/>
      <c r="W64" s="366"/>
      <c r="X64" s="366"/>
      <c r="Y64" s="366"/>
      <c r="Z64" s="366"/>
      <c r="AA64" s="366"/>
      <c r="AB64" s="366"/>
      <c r="AC64" s="366"/>
      <c r="AD64" s="366"/>
      <c r="AE64" s="366"/>
      <c r="AF64" s="366"/>
      <c r="AG64" s="366"/>
      <c r="AH64" s="366"/>
      <c r="AI64" s="366"/>
      <c r="AJ64" s="366"/>
      <c r="AK64" s="366"/>
      <c r="AL64" s="366"/>
      <c r="AM64" s="366"/>
      <c r="AN64" s="366"/>
      <c r="AO64" s="366"/>
      <c r="AP64" s="366"/>
      <c r="AQ64" s="409"/>
      <c r="AR64" s="356"/>
      <c r="AS64" s="356"/>
      <c r="AT64" s="359"/>
      <c r="AU64" s="359"/>
      <c r="AV64" s="359"/>
      <c r="AW64" s="359"/>
      <c r="AX64" s="132"/>
      <c r="AY64" s="132"/>
      <c r="AZ64" s="132"/>
      <c r="BA64" s="132"/>
      <c r="BB64" s="132"/>
      <c r="BC64" s="132"/>
      <c r="BD64" s="132"/>
      <c r="BE64" s="132"/>
      <c r="BF64" s="132"/>
      <c r="BG64" s="132"/>
      <c r="BH64" s="132"/>
      <c r="BI64" s="132"/>
      <c r="BJ64" s="135"/>
      <c r="BK64" s="135"/>
      <c r="BL64" s="136"/>
      <c r="BM64" s="137"/>
      <c r="BN64" s="138"/>
      <c r="BO64" s="139"/>
      <c r="BP64" s="139"/>
      <c r="BQ64" s="140"/>
      <c r="BR64" s="140"/>
      <c r="BS64" s="134"/>
      <c r="BT64" s="134"/>
      <c r="BU64" s="134"/>
      <c r="BV64" s="134"/>
      <c r="BW64" s="134"/>
      <c r="BX64" s="134"/>
      <c r="BY64" s="134"/>
      <c r="BZ64" s="134"/>
      <c r="CA64" s="134"/>
      <c r="CB64" s="134"/>
      <c r="CC64" s="134"/>
      <c r="CD64" s="134"/>
      <c r="CE64" s="134"/>
      <c r="CF64" s="134"/>
      <c r="CG64" s="134"/>
      <c r="CH64" s="134"/>
      <c r="CI64" s="134"/>
      <c r="CJ64" s="162"/>
      <c r="CK64" s="162"/>
      <c r="CL64" s="162"/>
      <c r="CM64" s="172"/>
      <c r="CN64" s="132"/>
      <c r="CO64" s="132"/>
      <c r="CP64" s="132"/>
      <c r="CQ64" s="132"/>
      <c r="CR64" s="132"/>
      <c r="CS64" s="132"/>
      <c r="CT64" s="132"/>
      <c r="CU64" s="132"/>
      <c r="CV64" s="132"/>
      <c r="CW64" s="132"/>
      <c r="CX64" s="141"/>
      <c r="CY64" s="132"/>
      <c r="CZ64" s="132"/>
      <c r="DA64" s="132"/>
      <c r="DB64" s="132"/>
      <c r="DC64" s="132"/>
      <c r="DD64" s="142"/>
      <c r="DE64" s="135"/>
      <c r="DF64" s="143"/>
      <c r="DG64" s="136"/>
      <c r="DH64" s="137"/>
      <c r="DI64" s="138"/>
      <c r="DJ64" s="139"/>
      <c r="DK64" s="139"/>
      <c r="DL64" s="140"/>
      <c r="DM64" s="140"/>
      <c r="DN64" s="134"/>
      <c r="DO64" s="134"/>
      <c r="DP64" s="134"/>
      <c r="DQ64" s="134"/>
      <c r="DR64" s="134"/>
      <c r="DS64" s="134"/>
      <c r="DT64" s="134"/>
      <c r="DU64" s="134"/>
      <c r="DV64" s="134"/>
      <c r="DW64" s="134"/>
      <c r="DX64" s="134"/>
      <c r="DY64" s="134"/>
      <c r="DZ64" s="134"/>
      <c r="EA64" s="134"/>
      <c r="EB64" s="134"/>
      <c r="EC64" s="134"/>
      <c r="ED64" s="134"/>
      <c r="EE64" s="134"/>
      <c r="EF64" s="134"/>
      <c r="EG64" s="134"/>
      <c r="EH64" s="172"/>
      <c r="EI64" s="145"/>
      <c r="EJ64" s="298"/>
      <c r="EK64" s="145"/>
      <c r="EL64" s="314"/>
      <c r="EM64" s="145"/>
      <c r="EN64" s="145"/>
      <c r="EO64" s="323"/>
      <c r="EP64" s="332"/>
      <c r="EQ64" s="145"/>
      <c r="ER64" s="145"/>
      <c r="ES64" s="145"/>
      <c r="ET64" s="145"/>
      <c r="EU64" s="133"/>
      <c r="EV64" s="133"/>
      <c r="EW64" s="133"/>
      <c r="EX64" s="133"/>
      <c r="EY64" s="133"/>
      <c r="EZ64" s="145"/>
      <c r="FA64" s="135"/>
      <c r="FB64" s="135"/>
      <c r="FC64" s="136"/>
      <c r="FD64" s="137"/>
      <c r="FE64" s="138"/>
      <c r="FF64" s="139"/>
      <c r="FG64" s="146"/>
      <c r="FH64" s="140"/>
      <c r="FI64" s="147"/>
      <c r="FJ64" s="134"/>
      <c r="FK64" s="134"/>
      <c r="FL64" s="134"/>
      <c r="FM64" s="134"/>
      <c r="FN64" s="134"/>
      <c r="FO64" s="134"/>
      <c r="FP64" s="134"/>
      <c r="FQ64" s="134"/>
      <c r="FR64" s="134"/>
      <c r="FS64" s="134"/>
      <c r="FT64" s="134"/>
      <c r="FU64" s="134"/>
      <c r="FV64" s="134"/>
      <c r="FW64" s="134"/>
      <c r="FX64" s="134"/>
      <c r="FY64" s="134"/>
      <c r="FZ64" s="134"/>
      <c r="GA64" s="134"/>
      <c r="GB64" s="134"/>
      <c r="GC64" s="134"/>
      <c r="GD64" s="145"/>
      <c r="GE64" s="145"/>
      <c r="GF64" s="298"/>
      <c r="GG64" s="145"/>
      <c r="GH64" s="314"/>
      <c r="GI64" s="145"/>
      <c r="GJ64" s="323"/>
      <c r="GK64" s="327"/>
      <c r="GL64" s="132"/>
      <c r="GM64" s="132"/>
      <c r="GN64" s="132"/>
      <c r="GO64" s="132"/>
      <c r="GP64" s="132"/>
      <c r="GQ64" s="145"/>
      <c r="GR64" s="135"/>
      <c r="GS64" s="135"/>
      <c r="GT64" s="173"/>
      <c r="GU64" s="137"/>
      <c r="GV64" s="174"/>
      <c r="GW64" s="175"/>
      <c r="GX64" s="175"/>
      <c r="GY64" s="176"/>
      <c r="GZ64" s="176"/>
      <c r="HA64" s="134"/>
      <c r="HB64" s="134"/>
      <c r="HC64" s="134"/>
      <c r="HD64" s="134"/>
      <c r="HE64" s="134"/>
      <c r="HF64" s="134"/>
      <c r="HG64" s="134"/>
      <c r="HH64" s="134"/>
      <c r="HI64" s="134"/>
      <c r="HJ64" s="134"/>
      <c r="HK64" s="134"/>
      <c r="HL64" s="134"/>
      <c r="HM64" s="134"/>
      <c r="HN64" s="134"/>
      <c r="HO64" s="134"/>
      <c r="HP64" s="134"/>
      <c r="HQ64" s="134"/>
      <c r="HR64" s="134"/>
    </row>
    <row r="65" spans="1:226" s="148" customFormat="1" ht="9.75" customHeight="1">
      <c r="A65" s="131" t="s">
        <v>204</v>
      </c>
      <c r="B65" s="356"/>
      <c r="C65" s="356"/>
      <c r="D65" s="356"/>
      <c r="E65" s="356"/>
      <c r="F65" s="356"/>
      <c r="G65" s="356"/>
      <c r="H65" s="356"/>
      <c r="I65" s="356"/>
      <c r="J65" s="356"/>
      <c r="K65" s="356"/>
      <c r="L65" s="356"/>
      <c r="M65" s="356"/>
      <c r="N65" s="356"/>
      <c r="O65" s="356"/>
      <c r="P65" s="408"/>
      <c r="Q65" s="232"/>
      <c r="R65" s="362"/>
      <c r="S65" s="363"/>
      <c r="T65" s="364"/>
      <c r="U65" s="365"/>
      <c r="V65" s="365"/>
      <c r="W65" s="366"/>
      <c r="X65" s="366"/>
      <c r="Y65" s="366"/>
      <c r="Z65" s="366"/>
      <c r="AA65" s="366"/>
      <c r="AB65" s="366"/>
      <c r="AC65" s="366"/>
      <c r="AD65" s="366"/>
      <c r="AE65" s="366"/>
      <c r="AF65" s="366"/>
      <c r="AG65" s="366"/>
      <c r="AH65" s="366"/>
      <c r="AI65" s="366"/>
      <c r="AJ65" s="366"/>
      <c r="AK65" s="366"/>
      <c r="AL65" s="366"/>
      <c r="AM65" s="366"/>
      <c r="AN65" s="366"/>
      <c r="AO65" s="366"/>
      <c r="AP65" s="366"/>
      <c r="AQ65" s="409"/>
      <c r="AR65" s="356"/>
      <c r="AS65" s="356"/>
      <c r="AT65" s="359"/>
      <c r="AU65" s="359"/>
      <c r="AV65" s="359"/>
      <c r="AW65" s="359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5"/>
      <c r="BK65" s="135"/>
      <c r="BL65" s="136"/>
      <c r="BM65" s="137"/>
      <c r="BN65" s="138"/>
      <c r="BO65" s="139"/>
      <c r="BP65" s="139"/>
      <c r="BQ65" s="140"/>
      <c r="BR65" s="140"/>
      <c r="BS65" s="134"/>
      <c r="BT65" s="134"/>
      <c r="BU65" s="134"/>
      <c r="BV65" s="134"/>
      <c r="BW65" s="134"/>
      <c r="BX65" s="134"/>
      <c r="BY65" s="134"/>
      <c r="BZ65" s="134"/>
      <c r="CA65" s="134"/>
      <c r="CB65" s="134"/>
      <c r="CC65" s="134"/>
      <c r="CD65" s="134"/>
      <c r="CE65" s="134"/>
      <c r="CF65" s="134"/>
      <c r="CG65" s="134"/>
      <c r="CH65" s="134"/>
      <c r="CI65" s="134"/>
      <c r="CJ65" s="162"/>
      <c r="CK65" s="162"/>
      <c r="CL65" s="162"/>
      <c r="CM65" s="172"/>
      <c r="CN65" s="132"/>
      <c r="CO65" s="132"/>
      <c r="CP65" s="132"/>
      <c r="CQ65" s="132"/>
      <c r="CR65" s="132"/>
      <c r="CS65" s="132"/>
      <c r="CT65" s="132"/>
      <c r="CU65" s="132"/>
      <c r="CV65" s="132"/>
      <c r="CW65" s="132"/>
      <c r="CX65" s="141"/>
      <c r="CY65" s="132"/>
      <c r="CZ65" s="132"/>
      <c r="DA65" s="132"/>
      <c r="DB65" s="132"/>
      <c r="DC65" s="132"/>
      <c r="DD65" s="142"/>
      <c r="DE65" s="135"/>
      <c r="DF65" s="143"/>
      <c r="DG65" s="136"/>
      <c r="DH65" s="137"/>
      <c r="DI65" s="138"/>
      <c r="DJ65" s="139"/>
      <c r="DK65" s="139"/>
      <c r="DL65" s="140"/>
      <c r="DM65" s="140"/>
      <c r="DN65" s="134"/>
      <c r="DO65" s="134"/>
      <c r="DP65" s="134"/>
      <c r="DQ65" s="134"/>
      <c r="DR65" s="134"/>
      <c r="DS65" s="134"/>
      <c r="DT65" s="134"/>
      <c r="DU65" s="134"/>
      <c r="DV65" s="134"/>
      <c r="DW65" s="134"/>
      <c r="DX65" s="134"/>
      <c r="DY65" s="134"/>
      <c r="DZ65" s="134"/>
      <c r="EA65" s="134"/>
      <c r="EB65" s="134"/>
      <c r="EC65" s="134"/>
      <c r="ED65" s="134"/>
      <c r="EE65" s="134"/>
      <c r="EF65" s="134"/>
      <c r="EG65" s="134"/>
      <c r="EH65" s="172"/>
      <c r="EI65" s="145"/>
      <c r="EJ65" s="298"/>
      <c r="EK65" s="145"/>
      <c r="EL65" s="314"/>
      <c r="EM65" s="145"/>
      <c r="EN65" s="145"/>
      <c r="EO65" s="323"/>
      <c r="EP65" s="332"/>
      <c r="EQ65" s="145"/>
      <c r="ER65" s="145"/>
      <c r="ES65" s="145"/>
      <c r="ET65" s="145"/>
      <c r="EU65" s="133"/>
      <c r="EV65" s="133"/>
      <c r="EW65" s="133"/>
      <c r="EX65" s="133"/>
      <c r="EY65" s="133"/>
      <c r="EZ65" s="145"/>
      <c r="FA65" s="135"/>
      <c r="FB65" s="135"/>
      <c r="FC65" s="136"/>
      <c r="FD65" s="137"/>
      <c r="FE65" s="138"/>
      <c r="FF65" s="139"/>
      <c r="FG65" s="146"/>
      <c r="FH65" s="140"/>
      <c r="FI65" s="147"/>
      <c r="FJ65" s="134"/>
      <c r="FK65" s="134"/>
      <c r="FL65" s="134"/>
      <c r="FM65" s="134"/>
      <c r="FN65" s="134"/>
      <c r="FO65" s="134"/>
      <c r="FP65" s="134"/>
      <c r="FQ65" s="134"/>
      <c r="FR65" s="134"/>
      <c r="FS65" s="134"/>
      <c r="FT65" s="134"/>
      <c r="FU65" s="134"/>
      <c r="FV65" s="134"/>
      <c r="FW65" s="134"/>
      <c r="FX65" s="134"/>
      <c r="FY65" s="134"/>
      <c r="FZ65" s="134"/>
      <c r="GA65" s="134"/>
      <c r="GB65" s="134"/>
      <c r="GC65" s="134"/>
      <c r="GD65" s="145"/>
      <c r="GE65" s="145"/>
      <c r="GF65" s="298"/>
      <c r="GG65" s="145"/>
      <c r="GH65" s="314"/>
      <c r="GI65" s="145"/>
      <c r="GJ65" s="323"/>
      <c r="GK65" s="327"/>
      <c r="GL65" s="132"/>
      <c r="GM65" s="132"/>
      <c r="GN65" s="132"/>
      <c r="GO65" s="132"/>
      <c r="GP65" s="132"/>
      <c r="GQ65" s="145"/>
      <c r="GR65" s="135"/>
      <c r="GS65" s="135"/>
      <c r="GT65" s="173"/>
      <c r="GU65" s="137"/>
      <c r="GV65" s="174"/>
      <c r="GW65" s="175"/>
      <c r="GX65" s="175"/>
      <c r="GY65" s="176"/>
      <c r="GZ65" s="176"/>
      <c r="HA65" s="134"/>
      <c r="HB65" s="134"/>
      <c r="HC65" s="134"/>
      <c r="HD65" s="134"/>
      <c r="HE65" s="134"/>
      <c r="HF65" s="134"/>
      <c r="HG65" s="134"/>
      <c r="HH65" s="134"/>
      <c r="HI65" s="134"/>
      <c r="HJ65" s="134"/>
      <c r="HK65" s="134"/>
      <c r="HL65" s="134"/>
      <c r="HM65" s="134"/>
      <c r="HN65" s="134"/>
      <c r="HO65" s="134"/>
      <c r="HP65" s="134"/>
      <c r="HQ65" s="134"/>
      <c r="HR65" s="134"/>
    </row>
    <row r="66" spans="1:226" s="148" customFormat="1" ht="9.75" customHeight="1">
      <c r="A66" s="131" t="s">
        <v>130</v>
      </c>
      <c r="B66" s="410"/>
      <c r="C66" s="410"/>
      <c r="D66" s="410"/>
      <c r="E66" s="410"/>
      <c r="F66" s="410"/>
      <c r="G66" s="410"/>
      <c r="H66" s="410"/>
      <c r="I66" s="410"/>
      <c r="J66" s="357"/>
      <c r="K66" s="357"/>
      <c r="L66" s="357"/>
      <c r="M66" s="357"/>
      <c r="N66" s="357"/>
      <c r="O66" s="357"/>
      <c r="P66" s="357"/>
      <c r="Q66" s="233"/>
      <c r="R66" s="357"/>
      <c r="S66" s="357"/>
      <c r="T66" s="357"/>
      <c r="U66" s="357"/>
      <c r="V66" s="357"/>
      <c r="W66" s="357"/>
      <c r="X66" s="357"/>
      <c r="Y66" s="357"/>
      <c r="Z66" s="357"/>
      <c r="AA66" s="357"/>
      <c r="AB66" s="357"/>
      <c r="AC66" s="357"/>
      <c r="AD66" s="357"/>
      <c r="AE66" s="357"/>
      <c r="AF66" s="357"/>
      <c r="AG66" s="357"/>
      <c r="AH66" s="357"/>
      <c r="AI66" s="357"/>
      <c r="AJ66" s="357"/>
      <c r="AK66" s="357"/>
      <c r="AL66" s="357"/>
      <c r="AM66" s="357"/>
      <c r="AN66" s="357"/>
      <c r="AO66" s="357"/>
      <c r="AP66" s="357"/>
      <c r="AQ66" s="310"/>
      <c r="AR66" s="411"/>
      <c r="AS66" s="411"/>
      <c r="AT66" s="359"/>
      <c r="AU66" s="359"/>
      <c r="AV66" s="359"/>
      <c r="AW66" s="359"/>
      <c r="AX66" s="179"/>
      <c r="AY66" s="179"/>
      <c r="AZ66" s="179"/>
      <c r="BA66" s="179"/>
      <c r="BB66" s="179"/>
      <c r="BC66" s="179"/>
      <c r="BD66" s="179"/>
      <c r="BE66" s="179"/>
      <c r="BF66" s="179"/>
      <c r="BG66" s="179"/>
      <c r="BH66" s="179"/>
      <c r="BI66" s="179"/>
      <c r="BJ66" s="179"/>
      <c r="BK66" s="179"/>
      <c r="BL66" s="179"/>
      <c r="BM66" s="179"/>
      <c r="BN66" s="179"/>
      <c r="BO66" s="179"/>
      <c r="BP66" s="179"/>
      <c r="BQ66" s="179"/>
      <c r="BR66" s="179"/>
      <c r="BS66" s="179"/>
      <c r="BT66" s="179"/>
      <c r="BU66" s="179"/>
      <c r="BV66" s="179"/>
      <c r="BW66" s="179"/>
      <c r="BX66" s="179"/>
      <c r="BY66" s="179"/>
      <c r="BZ66" s="179"/>
      <c r="CA66" s="179"/>
      <c r="CB66" s="179"/>
      <c r="CC66" s="179"/>
      <c r="CD66" s="179"/>
      <c r="CE66" s="179"/>
      <c r="CF66" s="179"/>
      <c r="CG66" s="179"/>
      <c r="CH66" s="179"/>
      <c r="CI66" s="179"/>
      <c r="CJ66" s="162"/>
      <c r="CK66" s="162"/>
      <c r="CL66" s="162"/>
      <c r="CN66" s="179"/>
      <c r="CO66" s="179"/>
      <c r="CP66" s="179"/>
      <c r="CQ66" s="179"/>
      <c r="CR66" s="179"/>
      <c r="CS66" s="179"/>
      <c r="CT66" s="179"/>
      <c r="CU66" s="179"/>
      <c r="CV66" s="179"/>
      <c r="CW66" s="179"/>
      <c r="CX66" s="179"/>
      <c r="CY66" s="179"/>
      <c r="CZ66" s="179"/>
      <c r="DA66" s="179"/>
      <c r="DB66" s="179"/>
      <c r="DC66" s="179"/>
      <c r="DD66" s="179"/>
      <c r="DE66" s="179"/>
      <c r="DF66" s="179"/>
      <c r="DG66" s="179"/>
      <c r="DH66" s="179"/>
      <c r="DI66" s="179"/>
      <c r="DJ66" s="179"/>
      <c r="DK66" s="179"/>
      <c r="DL66" s="179"/>
      <c r="DM66" s="179"/>
      <c r="DN66" s="179"/>
      <c r="DO66" s="179"/>
      <c r="DP66" s="179"/>
      <c r="DQ66" s="179"/>
      <c r="DR66" s="179"/>
      <c r="DS66" s="179"/>
      <c r="DT66" s="179"/>
      <c r="DU66" s="179"/>
      <c r="DV66" s="179"/>
      <c r="DW66" s="179"/>
      <c r="DX66" s="179"/>
      <c r="DY66" s="179"/>
      <c r="DZ66" s="179"/>
      <c r="EA66" s="179"/>
      <c r="EB66" s="179"/>
      <c r="EC66" s="179"/>
      <c r="ED66" s="179"/>
      <c r="EE66" s="179"/>
      <c r="EF66" s="179"/>
      <c r="EG66" s="179"/>
      <c r="EI66" s="179"/>
      <c r="EJ66" s="179"/>
      <c r="EK66" s="179"/>
      <c r="EL66" s="179"/>
      <c r="EM66" s="179"/>
      <c r="EN66" s="179"/>
      <c r="EO66" s="179"/>
      <c r="EP66" s="334"/>
      <c r="EQ66" s="179"/>
      <c r="ER66" s="179"/>
      <c r="ES66" s="179"/>
      <c r="ET66" s="179"/>
      <c r="EU66" s="179"/>
      <c r="EV66" s="179"/>
      <c r="EW66" s="179"/>
      <c r="EX66" s="179"/>
      <c r="EY66" s="179"/>
      <c r="EZ66" s="179"/>
      <c r="FA66" s="179"/>
      <c r="FB66" s="179"/>
      <c r="FC66" s="179"/>
      <c r="FD66" s="179"/>
      <c r="FE66" s="179"/>
      <c r="FF66" s="179"/>
      <c r="FG66" s="179"/>
      <c r="FH66" s="179"/>
      <c r="FI66" s="179"/>
      <c r="FJ66" s="179"/>
      <c r="FK66" s="179"/>
      <c r="FL66" s="179"/>
      <c r="FM66" s="179"/>
      <c r="FN66" s="179"/>
      <c r="FO66" s="179"/>
      <c r="FP66" s="179"/>
      <c r="FQ66" s="179"/>
      <c r="FR66" s="179"/>
      <c r="FS66" s="179"/>
      <c r="FT66" s="179"/>
      <c r="FU66" s="179"/>
      <c r="FV66" s="179"/>
      <c r="FW66" s="179"/>
      <c r="FX66" s="179"/>
      <c r="FY66" s="179"/>
      <c r="FZ66" s="179"/>
      <c r="GA66" s="179"/>
      <c r="GB66" s="179"/>
      <c r="GC66" s="179"/>
      <c r="GD66" s="179"/>
      <c r="GE66" s="179"/>
      <c r="GF66" s="179"/>
      <c r="GG66" s="179"/>
      <c r="GH66" s="179"/>
      <c r="GI66" s="179"/>
      <c r="GJ66" s="179"/>
      <c r="GK66" s="179"/>
      <c r="GL66" s="179"/>
      <c r="GM66" s="179"/>
      <c r="GN66" s="179"/>
      <c r="GO66" s="179"/>
      <c r="GP66" s="179"/>
      <c r="GQ66" s="179"/>
      <c r="GR66" s="179"/>
      <c r="GS66" s="179"/>
      <c r="GT66" s="179"/>
      <c r="GU66" s="179"/>
      <c r="GV66" s="179"/>
      <c r="GW66" s="179"/>
      <c r="GX66" s="179"/>
      <c r="GY66" s="179"/>
      <c r="GZ66" s="179"/>
      <c r="HA66" s="179"/>
      <c r="HB66" s="179"/>
      <c r="HC66" s="179"/>
      <c r="HD66" s="179"/>
      <c r="HE66" s="179"/>
      <c r="HF66" s="179"/>
      <c r="HG66" s="179"/>
      <c r="HH66" s="179"/>
      <c r="HI66" s="179"/>
      <c r="HJ66" s="179"/>
      <c r="HK66" s="179"/>
      <c r="HL66" s="179"/>
      <c r="HM66" s="179"/>
      <c r="HN66" s="179"/>
      <c r="HO66" s="179"/>
      <c r="HP66" s="179"/>
      <c r="HQ66" s="179"/>
      <c r="HR66" s="179"/>
    </row>
    <row r="67" spans="1:226" ht="9.75" customHeight="1">
      <c r="A67" s="131" t="s">
        <v>223</v>
      </c>
    </row>
  </sheetData>
  <mergeCells count="1">
    <mergeCell ref="A4:A5"/>
  </mergeCells>
  <printOptions headings="1" gridLines="1"/>
  <pageMargins left="0.19685039370078741" right="0.19685039370078741" top="0.47244094488188981" bottom="0.35433070866141736" header="0.27559055118110237" footer="0.19685039370078741"/>
  <pageSetup paperSize="8" scale="75" pageOrder="overThenDown" orientation="portrait" r:id="rId1"/>
  <headerFooter alignWithMargins="0">
    <oddHeader>&amp;LLSN, Dez. 42, Erntestatistik, &amp;CLangjährige Reihe Kreis- Hektarerträge ab 1979&amp;RDruck am: &amp;D, &amp;T</oddHeader>
    <oddFooter>&amp;LLSN, Keckl, Tel. 0511 9898 3441; Datei: &amp;F, Tabelle: &amp;A&amp;R— = keine Angabe, kein Anbau; . = unsicherer Wert (zu wenig Meldungen); Seite: &amp;P von &amp;N</oddFooter>
  </headerFooter>
  <colBreaks count="2" manualBreakCount="2">
    <brk id="42" max="1048575" man="1"/>
    <brk id="90" min="2" max="32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E8FD5-C5EC-477B-B81A-9A21CD5CECFB}">
  <dimension ref="A1:AX67"/>
  <sheetViews>
    <sheetView zoomScaleNormal="100" workbookViewId="0">
      <pane xSplit="1" topLeftCell="B1" activePane="topRight" state="frozen"/>
      <selection pane="topRight"/>
    </sheetView>
  </sheetViews>
  <sheetFormatPr baseColWidth="10" defaultRowHeight="12"/>
  <cols>
    <col min="1" max="1" width="60.85546875" bestFit="1" customWidth="1"/>
    <col min="2" max="50" width="11.42578125" style="425"/>
  </cols>
  <sheetData>
    <row r="1" spans="1:50" ht="14.25">
      <c r="A1" s="345" t="str">
        <f>HYPERLINK("#'Verzeichnis_der_Fruchtarten'!A1", "Gehe zum Verzeichnis_der_Fruchtarten")</f>
        <v>Gehe zum Verzeichnis_der_Fruchtarten</v>
      </c>
    </row>
    <row r="2" spans="1:50">
      <c r="A2" s="338"/>
    </row>
    <row r="3" spans="1:50" ht="22.5">
      <c r="A3" s="301" t="s">
        <v>81</v>
      </c>
      <c r="B3" s="208" t="s">
        <v>61</v>
      </c>
      <c r="C3" s="208" t="s">
        <v>61</v>
      </c>
      <c r="D3" s="201" t="s">
        <v>61</v>
      </c>
      <c r="E3" s="201" t="s">
        <v>61</v>
      </c>
      <c r="F3" s="201" t="s">
        <v>61</v>
      </c>
      <c r="G3" s="201" t="s">
        <v>61</v>
      </c>
      <c r="H3" s="201" t="s">
        <v>61</v>
      </c>
      <c r="I3" s="201" t="s">
        <v>61</v>
      </c>
      <c r="J3" s="201" t="s">
        <v>61</v>
      </c>
      <c r="K3" s="201" t="s">
        <v>61</v>
      </c>
      <c r="L3" s="201" t="s">
        <v>61</v>
      </c>
      <c r="M3" s="201" t="s">
        <v>61</v>
      </c>
      <c r="N3" s="201" t="s">
        <v>61</v>
      </c>
      <c r="O3" s="201" t="s">
        <v>61</v>
      </c>
      <c r="P3" s="201" t="s">
        <v>61</v>
      </c>
      <c r="Q3" s="201" t="s">
        <v>61</v>
      </c>
      <c r="R3" s="201" t="s">
        <v>61</v>
      </c>
      <c r="S3" s="201" t="s">
        <v>61</v>
      </c>
      <c r="T3" s="201" t="s">
        <v>61</v>
      </c>
      <c r="U3" s="201" t="s">
        <v>61</v>
      </c>
      <c r="V3" s="201" t="s">
        <v>61</v>
      </c>
      <c r="W3" s="201" t="s">
        <v>61</v>
      </c>
      <c r="X3" s="201" t="s">
        <v>61</v>
      </c>
      <c r="Y3" s="201" t="s">
        <v>61</v>
      </c>
      <c r="Z3" s="201" t="s">
        <v>61</v>
      </c>
      <c r="AA3" s="201" t="s">
        <v>61</v>
      </c>
      <c r="AB3" s="201" t="s">
        <v>61</v>
      </c>
      <c r="AC3" s="201" t="s">
        <v>61</v>
      </c>
      <c r="AD3" s="201" t="s">
        <v>61</v>
      </c>
      <c r="AE3" s="201" t="s">
        <v>61</v>
      </c>
      <c r="AF3" s="201" t="s">
        <v>61</v>
      </c>
      <c r="AG3" s="201" t="s">
        <v>61</v>
      </c>
      <c r="AH3" s="201" t="s">
        <v>61</v>
      </c>
      <c r="AI3" s="201" t="s">
        <v>61</v>
      </c>
      <c r="AJ3" s="201" t="s">
        <v>61</v>
      </c>
      <c r="AK3" s="201" t="s">
        <v>61</v>
      </c>
      <c r="AL3" s="201" t="s">
        <v>61</v>
      </c>
      <c r="AM3" s="201" t="s">
        <v>61</v>
      </c>
      <c r="AN3" s="201" t="s">
        <v>61</v>
      </c>
      <c r="AO3" s="201" t="s">
        <v>61</v>
      </c>
      <c r="AP3" s="201" t="s">
        <v>61</v>
      </c>
      <c r="AQ3" s="201" t="s">
        <v>61</v>
      </c>
      <c r="AR3" s="201" t="s">
        <v>61</v>
      </c>
      <c r="AS3" s="201" t="s">
        <v>61</v>
      </c>
      <c r="AT3" s="312" t="s">
        <v>61</v>
      </c>
      <c r="AU3" s="201" t="s">
        <v>61</v>
      </c>
      <c r="AV3" s="312" t="s">
        <v>61</v>
      </c>
      <c r="AW3" s="312" t="s">
        <v>61</v>
      </c>
      <c r="AX3" s="312" t="s">
        <v>61</v>
      </c>
    </row>
    <row r="4" spans="1:50">
      <c r="A4" s="552" t="s">
        <v>205</v>
      </c>
      <c r="B4" s="192">
        <v>1978</v>
      </c>
      <c r="C4" s="192">
        <v>1978</v>
      </c>
      <c r="D4" s="182">
        <v>1979</v>
      </c>
      <c r="E4" s="182">
        <v>1980</v>
      </c>
      <c r="F4" s="182">
        <v>1981</v>
      </c>
      <c r="G4" s="182">
        <v>1982</v>
      </c>
      <c r="H4" s="182">
        <v>1983</v>
      </c>
      <c r="I4" s="182">
        <v>1984</v>
      </c>
      <c r="J4" s="182">
        <v>1985</v>
      </c>
      <c r="K4" s="182">
        <v>1986</v>
      </c>
      <c r="L4" s="182">
        <v>1987</v>
      </c>
      <c r="M4" s="182">
        <v>1988</v>
      </c>
      <c r="N4" s="182">
        <v>1989</v>
      </c>
      <c r="O4" s="182">
        <v>1990</v>
      </c>
      <c r="P4" s="182">
        <v>1991</v>
      </c>
      <c r="Q4" s="182">
        <v>1992</v>
      </c>
      <c r="R4" s="182">
        <v>1993</v>
      </c>
      <c r="S4" s="182">
        <v>1994</v>
      </c>
      <c r="T4" s="182">
        <v>1995</v>
      </c>
      <c r="U4" s="182">
        <v>1996</v>
      </c>
      <c r="V4" s="182">
        <v>1997</v>
      </c>
      <c r="W4" s="182">
        <v>1998</v>
      </c>
      <c r="X4" s="182">
        <v>1999</v>
      </c>
      <c r="Y4" s="182">
        <v>2000</v>
      </c>
      <c r="Z4" s="182">
        <v>2001</v>
      </c>
      <c r="AA4" s="182">
        <v>2002</v>
      </c>
      <c r="AB4" s="182">
        <v>2003</v>
      </c>
      <c r="AC4" s="182">
        <v>2004</v>
      </c>
      <c r="AD4" s="182">
        <v>2005</v>
      </c>
      <c r="AE4" s="182">
        <v>2006</v>
      </c>
      <c r="AF4" s="182">
        <v>2007</v>
      </c>
      <c r="AG4" s="182">
        <v>2008</v>
      </c>
      <c r="AH4" s="182">
        <v>2009</v>
      </c>
      <c r="AI4" s="182">
        <v>2010</v>
      </c>
      <c r="AJ4" s="182">
        <v>2011</v>
      </c>
      <c r="AK4" s="182">
        <v>2012</v>
      </c>
      <c r="AL4" s="182">
        <v>2013</v>
      </c>
      <c r="AM4" s="182">
        <v>2014</v>
      </c>
      <c r="AN4" s="182">
        <v>2015</v>
      </c>
      <c r="AO4" s="182">
        <v>2016</v>
      </c>
      <c r="AP4" s="182">
        <v>2017</v>
      </c>
      <c r="AQ4" s="182">
        <v>2018</v>
      </c>
      <c r="AR4" s="182">
        <v>2019</v>
      </c>
      <c r="AS4" s="182">
        <v>2020</v>
      </c>
      <c r="AT4" s="238">
        <v>2021</v>
      </c>
      <c r="AU4" s="238">
        <v>2022</v>
      </c>
      <c r="AV4" s="238">
        <v>2023</v>
      </c>
      <c r="AW4" s="238">
        <v>2024</v>
      </c>
      <c r="AX4" s="238">
        <v>2025</v>
      </c>
    </row>
    <row r="5" spans="1:50" ht="12.75" thickBot="1">
      <c r="A5" s="553"/>
      <c r="B5" s="193" t="s">
        <v>77</v>
      </c>
      <c r="C5" s="193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129" t="s">
        <v>77</v>
      </c>
      <c r="AD5" s="129" t="s">
        <v>77</v>
      </c>
      <c r="AE5" s="129" t="s">
        <v>77</v>
      </c>
      <c r="AF5" s="129" t="s">
        <v>77</v>
      </c>
      <c r="AG5" s="129" t="s">
        <v>77</v>
      </c>
      <c r="AH5" s="129" t="s">
        <v>77</v>
      </c>
      <c r="AI5" s="129" t="s">
        <v>77</v>
      </c>
      <c r="AJ5" s="129" t="s">
        <v>77</v>
      </c>
      <c r="AK5" s="129" t="s">
        <v>77</v>
      </c>
      <c r="AL5" s="129" t="s">
        <v>77</v>
      </c>
      <c r="AM5" s="129" t="s">
        <v>77</v>
      </c>
      <c r="AN5" s="129" t="s">
        <v>77</v>
      </c>
      <c r="AO5" s="129" t="s">
        <v>77</v>
      </c>
      <c r="AP5" s="129" t="s">
        <v>77</v>
      </c>
      <c r="AQ5" s="129" t="s">
        <v>77</v>
      </c>
      <c r="AR5" s="129" t="s">
        <v>77</v>
      </c>
      <c r="AS5" s="129" t="s">
        <v>77</v>
      </c>
      <c r="AT5" s="181" t="s">
        <v>77</v>
      </c>
      <c r="AU5" s="181" t="s">
        <v>77</v>
      </c>
      <c r="AV5" s="181" t="s">
        <v>77</v>
      </c>
      <c r="AW5" s="181" t="s">
        <v>77</v>
      </c>
      <c r="AX5" s="181" t="s">
        <v>77</v>
      </c>
    </row>
    <row r="6" spans="1:50" ht="12.75" thickTop="1">
      <c r="A6" s="130" t="s">
        <v>14</v>
      </c>
      <c r="B6" s="412">
        <v>40.200000000000003</v>
      </c>
      <c r="C6" s="362">
        <v>40.200000000000003</v>
      </c>
      <c r="D6" s="362">
        <v>43.7</v>
      </c>
      <c r="E6" s="362">
        <v>39.6</v>
      </c>
      <c r="F6" s="362">
        <v>46.2</v>
      </c>
      <c r="G6" s="362">
        <v>55</v>
      </c>
      <c r="H6" s="362">
        <v>45.8</v>
      </c>
      <c r="I6" s="362">
        <v>53.2</v>
      </c>
      <c r="J6" s="362">
        <v>52.9</v>
      </c>
      <c r="K6" s="362">
        <v>58.9</v>
      </c>
      <c r="L6" s="362">
        <v>60.60685974961293</v>
      </c>
      <c r="M6" s="362">
        <v>56.6</v>
      </c>
      <c r="N6" s="362">
        <v>34.5</v>
      </c>
      <c r="O6" s="362">
        <v>54.237871781157935</v>
      </c>
      <c r="P6" s="362">
        <v>62.1</v>
      </c>
      <c r="Q6" s="232">
        <v>56.988642512941915</v>
      </c>
      <c r="R6" s="232">
        <v>60.998179714868662</v>
      </c>
      <c r="S6" s="382">
        <v>57.476720753333638</v>
      </c>
      <c r="T6" s="413">
        <v>58.161459183669066</v>
      </c>
      <c r="U6" s="364">
        <v>63.176275435612219</v>
      </c>
      <c r="V6" s="365">
        <v>58.76925929508765</v>
      </c>
      <c r="W6" s="365" t="s">
        <v>124</v>
      </c>
      <c r="X6" s="366" t="s">
        <v>124</v>
      </c>
      <c r="Y6" s="366" t="s">
        <v>124</v>
      </c>
      <c r="Z6" s="366" t="s">
        <v>124</v>
      </c>
      <c r="AA6" s="366" t="s">
        <v>124</v>
      </c>
      <c r="AB6" s="366">
        <v>47.317498883540907</v>
      </c>
      <c r="AC6" s="366">
        <v>66.405860424520441</v>
      </c>
      <c r="AD6" s="366" t="s">
        <v>15</v>
      </c>
      <c r="AE6" s="367" t="s">
        <v>15</v>
      </c>
      <c r="AF6" s="367" t="s">
        <v>15</v>
      </c>
      <c r="AG6" s="367">
        <v>57.364828592701251</v>
      </c>
      <c r="AH6" s="367" t="s">
        <v>15</v>
      </c>
      <c r="AI6" s="367">
        <v>41.057625815456447</v>
      </c>
      <c r="AJ6" s="367">
        <v>52.12847308860502</v>
      </c>
      <c r="AK6" s="367">
        <v>64.958761690671935</v>
      </c>
      <c r="AL6" s="367">
        <v>59.186834274628048</v>
      </c>
      <c r="AM6" s="367">
        <v>58.734942928536547</v>
      </c>
      <c r="AN6" s="367">
        <v>65.906269159863413</v>
      </c>
      <c r="AO6" s="367" t="s">
        <v>15</v>
      </c>
      <c r="AP6" s="367" t="s">
        <v>15</v>
      </c>
      <c r="AQ6" s="367">
        <v>41.5</v>
      </c>
      <c r="AR6" s="367" t="s">
        <v>68</v>
      </c>
      <c r="AS6" s="367" t="s">
        <v>160</v>
      </c>
      <c r="AT6" s="367" t="s">
        <v>178</v>
      </c>
      <c r="AU6" s="367" t="s">
        <v>160</v>
      </c>
      <c r="AV6" s="367" t="s">
        <v>160</v>
      </c>
      <c r="AW6" s="367">
        <v>51.8</v>
      </c>
      <c r="AX6" s="367" t="s">
        <v>160</v>
      </c>
    </row>
    <row r="7" spans="1:50">
      <c r="A7" s="130" t="s">
        <v>17</v>
      </c>
      <c r="B7" s="412">
        <v>49.3</v>
      </c>
      <c r="C7" s="362">
        <v>49.3</v>
      </c>
      <c r="D7" s="362">
        <v>49.7</v>
      </c>
      <c r="E7" s="362">
        <v>43.5</v>
      </c>
      <c r="F7" s="362">
        <v>53.1</v>
      </c>
      <c r="G7" s="362">
        <v>61.5</v>
      </c>
      <c r="H7" s="362">
        <v>50</v>
      </c>
      <c r="I7" s="362">
        <v>61.3</v>
      </c>
      <c r="J7" s="362">
        <v>63.7</v>
      </c>
      <c r="K7" s="362">
        <v>68.8</v>
      </c>
      <c r="L7" s="362">
        <v>67.807674769368901</v>
      </c>
      <c r="M7" s="362">
        <v>62.2</v>
      </c>
      <c r="N7" s="362">
        <v>39.9</v>
      </c>
      <c r="O7" s="362" t="s">
        <v>15</v>
      </c>
      <c r="P7" s="362">
        <v>73</v>
      </c>
      <c r="Q7" s="232" t="s">
        <v>160</v>
      </c>
      <c r="R7" s="232">
        <v>72.473854647161104</v>
      </c>
      <c r="S7" s="382">
        <v>73.527478360801794</v>
      </c>
      <c r="T7" s="413">
        <v>72.944720130274646</v>
      </c>
      <c r="U7" s="364">
        <v>74.929518597523526</v>
      </c>
      <c r="V7" s="365" t="s">
        <v>124</v>
      </c>
      <c r="W7" s="365" t="s">
        <v>124</v>
      </c>
      <c r="X7" s="366">
        <v>78.044752333455875</v>
      </c>
      <c r="Y7" s="366">
        <v>76.978283586230816</v>
      </c>
      <c r="Z7" s="366" t="s">
        <v>124</v>
      </c>
      <c r="AA7" s="366">
        <v>59.27197815048541</v>
      </c>
      <c r="AB7" s="366">
        <v>72.666850548619436</v>
      </c>
      <c r="AC7" s="366" t="s">
        <v>15</v>
      </c>
      <c r="AD7" s="366" t="s">
        <v>15</v>
      </c>
      <c r="AE7" s="367">
        <v>63.055032461612193</v>
      </c>
      <c r="AF7" s="367" t="s">
        <v>15</v>
      </c>
      <c r="AG7" s="367">
        <v>77.195649227045791</v>
      </c>
      <c r="AH7" s="367" t="s">
        <v>15</v>
      </c>
      <c r="AI7" s="367">
        <v>57.972856553638977</v>
      </c>
      <c r="AJ7" s="367">
        <v>60.096869655015837</v>
      </c>
      <c r="AK7" s="367">
        <v>70.583768238052656</v>
      </c>
      <c r="AL7" s="367">
        <v>69.326234911724185</v>
      </c>
      <c r="AM7" s="367" t="s">
        <v>16</v>
      </c>
      <c r="AN7" s="367">
        <v>63.737261925551081</v>
      </c>
      <c r="AO7" s="367" t="s">
        <v>15</v>
      </c>
      <c r="AP7" s="367" t="s">
        <v>15</v>
      </c>
      <c r="AQ7" s="367" t="s">
        <v>160</v>
      </c>
      <c r="AR7" s="367" t="s">
        <v>160</v>
      </c>
      <c r="AS7" s="367" t="s">
        <v>160</v>
      </c>
      <c r="AT7" s="367" t="s">
        <v>179</v>
      </c>
      <c r="AU7" s="367" t="s">
        <v>160</v>
      </c>
      <c r="AV7" s="367" t="s">
        <v>68</v>
      </c>
      <c r="AW7" s="367">
        <v>69.400000000000006</v>
      </c>
      <c r="AX7" s="367" t="s">
        <v>160</v>
      </c>
    </row>
    <row r="8" spans="1:50">
      <c r="A8" s="130" t="s">
        <v>18</v>
      </c>
      <c r="B8" s="412">
        <v>36</v>
      </c>
      <c r="C8" s="362">
        <v>36</v>
      </c>
      <c r="D8" s="362" t="s">
        <v>15</v>
      </c>
      <c r="E8" s="362">
        <v>35.1</v>
      </c>
      <c r="F8" s="362">
        <v>36.700000000000003</v>
      </c>
      <c r="G8" s="362">
        <v>42.9</v>
      </c>
      <c r="H8" s="362">
        <v>22.7</v>
      </c>
      <c r="I8" s="362">
        <v>42.2</v>
      </c>
      <c r="J8" s="362">
        <v>46.3</v>
      </c>
      <c r="K8" s="362">
        <v>44.6</v>
      </c>
      <c r="L8" s="362" t="s">
        <v>15</v>
      </c>
      <c r="M8" s="362">
        <v>40.4</v>
      </c>
      <c r="N8" s="362">
        <v>31.4</v>
      </c>
      <c r="O8" s="362">
        <v>57.840387250017123</v>
      </c>
      <c r="P8" s="362">
        <v>56.3</v>
      </c>
      <c r="Q8" s="232">
        <v>44.116189760982337</v>
      </c>
      <c r="R8" s="232">
        <v>54.172401107028733</v>
      </c>
      <c r="S8" s="382">
        <v>51.169002013426763</v>
      </c>
      <c r="T8" s="413">
        <v>52.317443076333525</v>
      </c>
      <c r="U8" s="364">
        <v>58.745827943314431</v>
      </c>
      <c r="V8" s="365">
        <v>54.566347897662446</v>
      </c>
      <c r="W8" s="365">
        <v>52.682912160238885</v>
      </c>
      <c r="X8" s="366">
        <v>55.745086106806752</v>
      </c>
      <c r="Y8" s="366">
        <v>52.733103531831709</v>
      </c>
      <c r="Z8" s="366">
        <v>58.044947754029494</v>
      </c>
      <c r="AA8" s="366">
        <v>51.649577494483601</v>
      </c>
      <c r="AB8" s="366">
        <v>44.774824393019188</v>
      </c>
      <c r="AC8" s="366">
        <v>66.163916263084701</v>
      </c>
      <c r="AD8" s="366">
        <v>57.689116912877516</v>
      </c>
      <c r="AE8" s="367" t="s">
        <v>15</v>
      </c>
      <c r="AF8" s="367" t="s">
        <v>15</v>
      </c>
      <c r="AG8" s="367" t="s">
        <v>15</v>
      </c>
      <c r="AH8" s="367" t="s">
        <v>15</v>
      </c>
      <c r="AI8" s="367">
        <v>39.550480198651776</v>
      </c>
      <c r="AJ8" s="367">
        <v>53.253165861863053</v>
      </c>
      <c r="AK8" s="367">
        <v>60.204906114358693</v>
      </c>
      <c r="AL8" s="367">
        <v>48.241162275776411</v>
      </c>
      <c r="AM8" s="367" t="s">
        <v>16</v>
      </c>
      <c r="AN8" s="367">
        <v>61.797035523982977</v>
      </c>
      <c r="AO8" s="367" t="s">
        <v>15</v>
      </c>
      <c r="AP8" s="367" t="s">
        <v>15</v>
      </c>
      <c r="AQ8" s="367" t="s">
        <v>160</v>
      </c>
      <c r="AR8" s="367" t="s">
        <v>68</v>
      </c>
      <c r="AS8" s="367" t="s">
        <v>160</v>
      </c>
      <c r="AT8" s="367" t="s">
        <v>179</v>
      </c>
      <c r="AU8" s="398" t="s">
        <v>68</v>
      </c>
      <c r="AV8" s="367" t="s">
        <v>160</v>
      </c>
      <c r="AW8" s="367" t="s">
        <v>160</v>
      </c>
      <c r="AX8" s="367" t="s">
        <v>160</v>
      </c>
    </row>
    <row r="9" spans="1:50">
      <c r="A9" s="130" t="s">
        <v>19</v>
      </c>
      <c r="B9" s="412">
        <v>36</v>
      </c>
      <c r="C9" s="362">
        <v>36</v>
      </c>
      <c r="D9" s="362">
        <v>39.700000000000003</v>
      </c>
      <c r="E9" s="362">
        <v>41</v>
      </c>
      <c r="F9" s="362">
        <v>42.7</v>
      </c>
      <c r="G9" s="362">
        <v>49.2</v>
      </c>
      <c r="H9" s="362">
        <v>40.1</v>
      </c>
      <c r="I9" s="362">
        <v>51.8</v>
      </c>
      <c r="J9" s="362">
        <v>47.8</v>
      </c>
      <c r="K9" s="362">
        <v>52.8</v>
      </c>
      <c r="L9" s="362">
        <v>53.506056049575768</v>
      </c>
      <c r="M9" s="362">
        <v>50.1</v>
      </c>
      <c r="N9" s="362">
        <v>35.9</v>
      </c>
      <c r="O9" s="362">
        <v>57.039828256937341</v>
      </c>
      <c r="P9" s="362">
        <v>55.6</v>
      </c>
      <c r="Q9" s="232">
        <v>47.260739527056181</v>
      </c>
      <c r="R9" s="232">
        <v>56.192228846847343</v>
      </c>
      <c r="S9" s="382">
        <v>55.070810474291015</v>
      </c>
      <c r="T9" s="413">
        <v>55.42322005060808</v>
      </c>
      <c r="U9" s="364">
        <v>62.538441039956666</v>
      </c>
      <c r="V9" s="365">
        <v>54.845674346738697</v>
      </c>
      <c r="W9" s="365">
        <v>56.236869800795134</v>
      </c>
      <c r="X9" s="366">
        <v>60.597525942504625</v>
      </c>
      <c r="Y9" s="366">
        <v>54.894010913597327</v>
      </c>
      <c r="Z9" s="366">
        <v>60.028977253338304</v>
      </c>
      <c r="AA9" s="366">
        <v>51.524463961428538</v>
      </c>
      <c r="AB9" s="366">
        <v>52.521152497221536</v>
      </c>
      <c r="AC9" s="366">
        <v>60.205256888329174</v>
      </c>
      <c r="AD9" s="366">
        <v>55.161238684498201</v>
      </c>
      <c r="AE9" s="367">
        <v>53.671571103239316</v>
      </c>
      <c r="AF9" s="367">
        <v>51.833585248753806</v>
      </c>
      <c r="AG9" s="367">
        <v>56.75336433210888</v>
      </c>
      <c r="AH9" s="367" t="s">
        <v>15</v>
      </c>
      <c r="AI9" s="367">
        <v>40.618280728715121</v>
      </c>
      <c r="AJ9" s="367">
        <v>52.503339614432583</v>
      </c>
      <c r="AK9" s="367">
        <v>60.730355038594162</v>
      </c>
      <c r="AL9" s="367">
        <v>47.896796830350688</v>
      </c>
      <c r="AM9" s="367">
        <v>57.831375289100158</v>
      </c>
      <c r="AN9" s="367">
        <v>61.451732903297987</v>
      </c>
      <c r="AO9" s="367">
        <v>57.3</v>
      </c>
      <c r="AP9" s="367">
        <v>50.5</v>
      </c>
      <c r="AQ9" s="367">
        <v>44.7</v>
      </c>
      <c r="AR9" s="367">
        <v>34.9</v>
      </c>
      <c r="AS9" s="367" t="s">
        <v>160</v>
      </c>
      <c r="AT9" s="367" t="s">
        <v>179</v>
      </c>
      <c r="AU9" s="367" t="s">
        <v>160</v>
      </c>
      <c r="AV9" s="367" t="s">
        <v>160</v>
      </c>
      <c r="AW9" s="367">
        <v>41</v>
      </c>
      <c r="AX9" s="367">
        <v>30.2</v>
      </c>
    </row>
    <row r="10" spans="1:50">
      <c r="A10" s="150" t="s">
        <v>225</v>
      </c>
      <c r="B10" s="414">
        <v>37.1</v>
      </c>
      <c r="C10" s="370">
        <v>37.1</v>
      </c>
      <c r="D10" s="370">
        <v>39.5</v>
      </c>
      <c r="E10" s="370">
        <v>35</v>
      </c>
      <c r="F10" s="370">
        <v>42.7</v>
      </c>
      <c r="G10" s="370">
        <v>48.7</v>
      </c>
      <c r="H10" s="370">
        <v>45</v>
      </c>
      <c r="I10" s="370">
        <v>48.7</v>
      </c>
      <c r="J10" s="370">
        <v>49.3</v>
      </c>
      <c r="K10" s="370">
        <v>54</v>
      </c>
      <c r="L10" s="370">
        <v>53.506056049575761</v>
      </c>
      <c r="M10" s="370">
        <v>53.9</v>
      </c>
      <c r="N10" s="370">
        <v>43.4</v>
      </c>
      <c r="O10" s="370">
        <v>48.834098577869113</v>
      </c>
      <c r="P10" s="370">
        <v>59</v>
      </c>
      <c r="Q10" s="371">
        <v>52.672438275570755</v>
      </c>
      <c r="R10" s="371">
        <v>58.166787406989776</v>
      </c>
      <c r="S10" s="415">
        <v>53.832731289930045</v>
      </c>
      <c r="T10" s="416">
        <v>55.221096235947208</v>
      </c>
      <c r="U10" s="372">
        <v>63.272605039526518</v>
      </c>
      <c r="V10" s="373">
        <v>58.346662007982133</v>
      </c>
      <c r="W10" s="373">
        <v>55.343431741082718</v>
      </c>
      <c r="X10" s="374">
        <v>65.767920026739915</v>
      </c>
      <c r="Y10" s="374">
        <v>63.441106605125668</v>
      </c>
      <c r="Z10" s="374">
        <v>63.074967905765952</v>
      </c>
      <c r="AA10" s="374">
        <v>52.897872367926077</v>
      </c>
      <c r="AB10" s="374">
        <v>61.136838132993894</v>
      </c>
      <c r="AC10" s="374">
        <v>60.753654921424285</v>
      </c>
      <c r="AD10" s="374">
        <v>54.704667971297603</v>
      </c>
      <c r="AE10" s="375">
        <v>60.29842617428821</v>
      </c>
      <c r="AF10" s="375">
        <v>52.208722088217499</v>
      </c>
      <c r="AG10" s="375">
        <v>57.02275354119103</v>
      </c>
      <c r="AH10" s="375" t="s">
        <v>15</v>
      </c>
      <c r="AI10" s="375">
        <v>42.551364461023219</v>
      </c>
      <c r="AJ10" s="375">
        <v>62.557155508424259</v>
      </c>
      <c r="AK10" s="375">
        <v>65.01503796181828</v>
      </c>
      <c r="AL10" s="375">
        <v>60.413419429808314</v>
      </c>
      <c r="AM10" s="375">
        <v>63.93215273932509</v>
      </c>
      <c r="AN10" s="375">
        <v>60.347154988821643</v>
      </c>
      <c r="AO10" s="375" t="s">
        <v>15</v>
      </c>
      <c r="AP10" s="375" t="s">
        <v>15</v>
      </c>
      <c r="AQ10" s="370">
        <v>48.4</v>
      </c>
      <c r="AR10" s="370">
        <v>42.9</v>
      </c>
      <c r="AS10" s="370">
        <v>49.1</v>
      </c>
      <c r="AT10" s="370">
        <v>48.6</v>
      </c>
      <c r="AU10" s="367" t="s">
        <v>160</v>
      </c>
      <c r="AV10" s="370">
        <v>47.9</v>
      </c>
      <c r="AW10" s="370">
        <v>66.900000000000006</v>
      </c>
      <c r="AX10" s="370">
        <v>59.5</v>
      </c>
    </row>
    <row r="11" spans="1:50">
      <c r="A11" s="130" t="s">
        <v>21</v>
      </c>
      <c r="B11" s="412">
        <v>44.6</v>
      </c>
      <c r="C11" s="362">
        <v>44.6</v>
      </c>
      <c r="D11" s="362">
        <v>44.3</v>
      </c>
      <c r="E11" s="362">
        <v>40.700000000000003</v>
      </c>
      <c r="F11" s="362">
        <v>47</v>
      </c>
      <c r="G11" s="362">
        <v>56.8</v>
      </c>
      <c r="H11" s="362">
        <v>51.2</v>
      </c>
      <c r="I11" s="362">
        <v>46.1</v>
      </c>
      <c r="J11" s="362">
        <v>53.9</v>
      </c>
      <c r="K11" s="362">
        <v>61.9</v>
      </c>
      <c r="L11" s="362">
        <v>68.407742687681917</v>
      </c>
      <c r="M11" s="362">
        <v>53.4</v>
      </c>
      <c r="N11" s="362">
        <v>41.6</v>
      </c>
      <c r="O11" s="362">
        <v>64.044719446385784</v>
      </c>
      <c r="P11" s="362">
        <v>66</v>
      </c>
      <c r="Q11" s="232">
        <v>55.110153687500045</v>
      </c>
      <c r="R11" s="232">
        <v>63.984526383617791</v>
      </c>
      <c r="S11" s="382">
        <v>58.756771421825412</v>
      </c>
      <c r="T11" s="413">
        <v>57.852954538099198</v>
      </c>
      <c r="U11" s="364">
        <v>62.082651239076462</v>
      </c>
      <c r="V11" s="365">
        <v>57.537378504669867</v>
      </c>
      <c r="W11" s="365">
        <v>57.721127760394872</v>
      </c>
      <c r="X11" s="366">
        <v>70.144096156072195</v>
      </c>
      <c r="Y11" s="366">
        <v>66.288579458331469</v>
      </c>
      <c r="Z11" s="366">
        <v>64.966864244279037</v>
      </c>
      <c r="AA11" s="366">
        <v>53.749574827923652</v>
      </c>
      <c r="AB11" s="366">
        <v>59.735699701892727</v>
      </c>
      <c r="AC11" s="366">
        <v>64.90696639108701</v>
      </c>
      <c r="AD11" s="366">
        <v>60.796150732400818</v>
      </c>
      <c r="AE11" s="367">
        <v>58.694776896581729</v>
      </c>
      <c r="AF11" s="367" t="s">
        <v>15</v>
      </c>
      <c r="AG11" s="367">
        <v>73.411681349525665</v>
      </c>
      <c r="AH11" s="367" t="s">
        <v>15</v>
      </c>
      <c r="AI11" s="367">
        <v>47.188550127210384</v>
      </c>
      <c r="AJ11" s="367">
        <v>61.284190601094046</v>
      </c>
      <c r="AK11" s="367">
        <v>65.661369619241214</v>
      </c>
      <c r="AL11" s="367">
        <v>58.44105690408329</v>
      </c>
      <c r="AM11" s="367">
        <v>66.126844326963777</v>
      </c>
      <c r="AN11" s="367">
        <v>61.841989871456796</v>
      </c>
      <c r="AO11" s="367" t="s">
        <v>15</v>
      </c>
      <c r="AP11" s="367">
        <v>66.3</v>
      </c>
      <c r="AQ11" s="367">
        <v>53.3</v>
      </c>
      <c r="AR11" s="367" t="s">
        <v>160</v>
      </c>
      <c r="AS11" s="367" t="s">
        <v>160</v>
      </c>
      <c r="AT11" s="367" t="s">
        <v>179</v>
      </c>
      <c r="AU11" s="367" t="s">
        <v>160</v>
      </c>
      <c r="AV11" s="367" t="s">
        <v>160</v>
      </c>
      <c r="AW11" s="367">
        <v>57.4</v>
      </c>
      <c r="AX11" s="367">
        <v>53.6</v>
      </c>
    </row>
    <row r="12" spans="1:50">
      <c r="A12" s="130" t="s">
        <v>22</v>
      </c>
      <c r="B12" s="412">
        <v>37.5</v>
      </c>
      <c r="C12" s="362">
        <v>37.5</v>
      </c>
      <c r="D12" s="362">
        <v>42</v>
      </c>
      <c r="E12" s="362">
        <v>42.7</v>
      </c>
      <c r="F12" s="362">
        <v>46.8</v>
      </c>
      <c r="G12" s="362">
        <v>56.2</v>
      </c>
      <c r="H12" s="362">
        <v>43.9</v>
      </c>
      <c r="I12" s="362">
        <v>58.7</v>
      </c>
      <c r="J12" s="362">
        <v>57.9</v>
      </c>
      <c r="K12" s="362">
        <v>53.8</v>
      </c>
      <c r="L12" s="362">
        <v>60.406837110175218</v>
      </c>
      <c r="M12" s="362">
        <v>46.1</v>
      </c>
      <c r="N12" s="362">
        <v>40.799999999999997</v>
      </c>
      <c r="O12" s="362">
        <v>60.44220397752656</v>
      </c>
      <c r="P12" s="362">
        <v>66.2</v>
      </c>
      <c r="Q12" s="232">
        <v>50.622868888354141</v>
      </c>
      <c r="R12" s="232">
        <v>58.442848611170589</v>
      </c>
      <c r="S12" s="382">
        <v>54.438567255506428</v>
      </c>
      <c r="T12" s="413">
        <v>56.07429694631427</v>
      </c>
      <c r="U12" s="364">
        <v>63.227462297246674</v>
      </c>
      <c r="V12" s="365">
        <v>60.364644549839007</v>
      </c>
      <c r="W12" s="365">
        <v>61.426814016917682</v>
      </c>
      <c r="X12" s="366">
        <v>65.386086177784492</v>
      </c>
      <c r="Y12" s="366">
        <v>59.207782933447177</v>
      </c>
      <c r="Z12" s="366">
        <v>61.874422196727267</v>
      </c>
      <c r="AA12" s="366">
        <v>52.041208609164876</v>
      </c>
      <c r="AB12" s="366">
        <v>55.051361641648349</v>
      </c>
      <c r="AC12" s="366">
        <v>66.175270147792176</v>
      </c>
      <c r="AD12" s="366">
        <v>58.735066868562377</v>
      </c>
      <c r="AE12" s="367">
        <v>60.692626676975301</v>
      </c>
      <c r="AF12" s="367">
        <v>53.091788955366553</v>
      </c>
      <c r="AG12" s="367">
        <v>65.975035742577944</v>
      </c>
      <c r="AH12" s="367">
        <v>55.668951411784185</v>
      </c>
      <c r="AI12" s="367">
        <v>47.499849804700141</v>
      </c>
      <c r="AJ12" s="367">
        <v>56.873015072219722</v>
      </c>
      <c r="AK12" s="367">
        <v>64.086071045923745</v>
      </c>
      <c r="AL12" s="367">
        <v>62.658398452018496</v>
      </c>
      <c r="AM12" s="367">
        <v>60.601796166756124</v>
      </c>
      <c r="AN12" s="367">
        <v>62.113415447445625</v>
      </c>
      <c r="AO12" s="367">
        <v>62.8</v>
      </c>
      <c r="AP12" s="367">
        <v>39.1</v>
      </c>
      <c r="AQ12" s="367">
        <v>40.299999999999997</v>
      </c>
      <c r="AR12" s="367">
        <v>36.9</v>
      </c>
      <c r="AS12" s="367" t="s">
        <v>160</v>
      </c>
      <c r="AT12" s="367" t="s">
        <v>179</v>
      </c>
      <c r="AU12" s="367" t="s">
        <v>160</v>
      </c>
      <c r="AV12" s="367" t="s">
        <v>160</v>
      </c>
      <c r="AW12" s="367">
        <v>54.8</v>
      </c>
      <c r="AX12" s="367" t="s">
        <v>160</v>
      </c>
    </row>
    <row r="13" spans="1:50">
      <c r="A13" s="130" t="s">
        <v>23</v>
      </c>
      <c r="B13" s="412">
        <v>38.6</v>
      </c>
      <c r="C13" s="362">
        <v>38.6</v>
      </c>
      <c r="D13" s="362">
        <v>42.6</v>
      </c>
      <c r="E13" s="362">
        <v>37.4</v>
      </c>
      <c r="F13" s="362">
        <v>42.3</v>
      </c>
      <c r="G13" s="362">
        <v>51.4</v>
      </c>
      <c r="H13" s="362">
        <v>45.9</v>
      </c>
      <c r="I13" s="362">
        <v>51.5</v>
      </c>
      <c r="J13" s="362">
        <v>52.3</v>
      </c>
      <c r="K13" s="362">
        <v>57.7</v>
      </c>
      <c r="L13" s="362">
        <v>53.406044729856916</v>
      </c>
      <c r="M13" s="362">
        <v>49</v>
      </c>
      <c r="N13" s="362" t="s">
        <v>15</v>
      </c>
      <c r="O13" s="362">
        <v>56.639548760397425</v>
      </c>
      <c r="P13" s="362">
        <v>57.7</v>
      </c>
      <c r="Q13" s="232">
        <v>56.472282732665498</v>
      </c>
      <c r="R13" s="232">
        <v>60.027574477825425</v>
      </c>
      <c r="S13" s="382">
        <v>56.269564670540248</v>
      </c>
      <c r="T13" s="413">
        <v>55.076122733054753</v>
      </c>
      <c r="U13" s="364">
        <v>66.024196951276835</v>
      </c>
      <c r="V13" s="365">
        <v>61.742357278532523</v>
      </c>
      <c r="W13" s="365">
        <v>57.461814926365747</v>
      </c>
      <c r="X13" s="366">
        <v>66.969579495266757</v>
      </c>
      <c r="Y13" s="366">
        <v>65.005677179418157</v>
      </c>
      <c r="Z13" s="366">
        <v>64.373616125973768</v>
      </c>
      <c r="AA13" s="366">
        <v>52.688551783330176</v>
      </c>
      <c r="AB13" s="366">
        <v>60.996740675409505</v>
      </c>
      <c r="AC13" s="366">
        <v>66.967990393258134</v>
      </c>
      <c r="AD13" s="366">
        <v>62.782276147172844</v>
      </c>
      <c r="AE13" s="367">
        <v>64.279310068545755</v>
      </c>
      <c r="AF13" s="367">
        <v>56.527669932895705</v>
      </c>
      <c r="AG13" s="367">
        <v>69.625500528129379</v>
      </c>
      <c r="AH13" s="367">
        <v>59.528020527028261</v>
      </c>
      <c r="AI13" s="367">
        <v>55.271079670032343</v>
      </c>
      <c r="AJ13" s="367">
        <v>60.898866397620743</v>
      </c>
      <c r="AK13" s="367">
        <v>65.414993803883064</v>
      </c>
      <c r="AL13" s="367">
        <v>65.149957358659336</v>
      </c>
      <c r="AM13" s="367">
        <v>60.340460870181545</v>
      </c>
      <c r="AN13" s="367">
        <v>63.129618909937335</v>
      </c>
      <c r="AO13" s="367">
        <v>74.5</v>
      </c>
      <c r="AP13" s="367" t="s">
        <v>15</v>
      </c>
      <c r="AQ13" s="367">
        <v>61.6</v>
      </c>
      <c r="AR13" s="367" t="s">
        <v>160</v>
      </c>
      <c r="AS13" s="367" t="s">
        <v>160</v>
      </c>
      <c r="AT13" s="367" t="s">
        <v>179</v>
      </c>
      <c r="AU13" s="367">
        <v>67.599999999999994</v>
      </c>
      <c r="AV13" s="367" t="s">
        <v>160</v>
      </c>
      <c r="AW13" s="367">
        <v>58.6</v>
      </c>
      <c r="AX13" s="367">
        <v>56.5</v>
      </c>
    </row>
    <row r="14" spans="1:50">
      <c r="A14" s="130" t="s">
        <v>224</v>
      </c>
      <c r="B14" s="417">
        <v>34.799999999999997</v>
      </c>
      <c r="C14" s="362">
        <v>34.799999999999997</v>
      </c>
      <c r="D14" s="362">
        <v>35.700000000000003</v>
      </c>
      <c r="E14" s="362">
        <v>33.799999999999997</v>
      </c>
      <c r="F14" s="362">
        <v>44.9</v>
      </c>
      <c r="G14" s="362">
        <v>48.3</v>
      </c>
      <c r="H14" s="362">
        <v>44</v>
      </c>
      <c r="I14" s="362">
        <v>46</v>
      </c>
      <c r="J14" s="362">
        <v>44.2</v>
      </c>
      <c r="K14" s="362">
        <v>50.8</v>
      </c>
      <c r="L14" s="362">
        <v>48.305467424196436</v>
      </c>
      <c r="M14" s="362">
        <v>50.1</v>
      </c>
      <c r="N14" s="362">
        <v>45.2</v>
      </c>
      <c r="O14" s="362">
        <v>65.345627810140456</v>
      </c>
      <c r="P14" s="362">
        <v>53.9</v>
      </c>
      <c r="Q14" s="354">
        <v>49.751541124992933</v>
      </c>
      <c r="R14" s="354">
        <v>52.091007280450356</v>
      </c>
      <c r="S14" s="418">
        <v>52.243059370145268</v>
      </c>
      <c r="T14" s="419">
        <v>51.046971270453497</v>
      </c>
      <c r="U14" s="378">
        <v>60.967299378283919</v>
      </c>
      <c r="V14" s="379" t="s">
        <v>124</v>
      </c>
      <c r="W14" s="379">
        <v>53.604093157389649</v>
      </c>
      <c r="X14" s="380">
        <v>65.870264093447872</v>
      </c>
      <c r="Y14" s="380">
        <v>62.585975897515198</v>
      </c>
      <c r="Z14" s="380">
        <v>62.396337200949446</v>
      </c>
      <c r="AA14" s="380">
        <v>54.906635071719748</v>
      </c>
      <c r="AB14" s="380">
        <v>61.571355268588285</v>
      </c>
      <c r="AC14" s="380">
        <v>62.531288356869076</v>
      </c>
      <c r="AD14" s="380">
        <v>58.067046344274019</v>
      </c>
      <c r="AE14" s="381">
        <v>60.211826419862724</v>
      </c>
      <c r="AF14" s="381">
        <v>49.978629484626268</v>
      </c>
      <c r="AG14" s="381">
        <v>54.474586134174771</v>
      </c>
      <c r="AH14" s="381" t="s">
        <v>15</v>
      </c>
      <c r="AI14" s="381">
        <v>41.218901450772748</v>
      </c>
      <c r="AJ14" s="381">
        <v>62.9688129547228</v>
      </c>
      <c r="AK14" s="381">
        <v>63.533478250009061</v>
      </c>
      <c r="AL14" s="381">
        <v>55.986720042554865</v>
      </c>
      <c r="AM14" s="381">
        <v>67.210332962819422</v>
      </c>
      <c r="AN14" s="381">
        <v>57.700114098423541</v>
      </c>
      <c r="AO14" s="381">
        <v>54.3</v>
      </c>
      <c r="AP14" s="367" t="s">
        <v>68</v>
      </c>
      <c r="AQ14" s="367" t="s">
        <v>68</v>
      </c>
      <c r="AR14" s="367" t="s">
        <v>68</v>
      </c>
      <c r="AS14" s="367" t="s">
        <v>68</v>
      </c>
      <c r="AT14" s="367" t="s">
        <v>68</v>
      </c>
      <c r="AU14" s="367" t="s">
        <v>68</v>
      </c>
      <c r="AV14" s="367" t="s">
        <v>68</v>
      </c>
      <c r="AW14" s="367" t="s">
        <v>68</v>
      </c>
      <c r="AX14" s="367" t="s">
        <v>68</v>
      </c>
    </row>
    <row r="15" spans="1:50">
      <c r="A15" s="130" t="s">
        <v>25</v>
      </c>
      <c r="B15" s="412">
        <v>42.2</v>
      </c>
      <c r="C15" s="362">
        <v>42.2</v>
      </c>
      <c r="D15" s="362">
        <v>45.3</v>
      </c>
      <c r="E15" s="362">
        <v>40.9</v>
      </c>
      <c r="F15" s="362">
        <v>46.4</v>
      </c>
      <c r="G15" s="362">
        <v>57.3</v>
      </c>
      <c r="H15" s="362">
        <v>49</v>
      </c>
      <c r="I15" s="362">
        <v>52.7</v>
      </c>
      <c r="J15" s="362">
        <v>51.6</v>
      </c>
      <c r="K15" s="362">
        <v>59.7</v>
      </c>
      <c r="L15" s="362">
        <v>57.206474879172596</v>
      </c>
      <c r="M15" s="362">
        <v>52.7</v>
      </c>
      <c r="N15" s="362">
        <v>41.5</v>
      </c>
      <c r="O15" s="362">
        <v>61.342832844741338</v>
      </c>
      <c r="P15" s="362">
        <v>63.8</v>
      </c>
      <c r="Q15" s="232">
        <v>56.463352022840461</v>
      </c>
      <c r="R15" s="232">
        <v>61.872109045594279</v>
      </c>
      <c r="S15" s="382">
        <v>63.190837170907947</v>
      </c>
      <c r="T15" s="413">
        <v>60.6913670158429</v>
      </c>
      <c r="U15" s="364">
        <v>65.720510493008035</v>
      </c>
      <c r="V15" s="365">
        <v>59.946229898733193</v>
      </c>
      <c r="W15" s="365">
        <v>58.418421273990745</v>
      </c>
      <c r="X15" s="366">
        <v>70.843095687364695</v>
      </c>
      <c r="Y15" s="366">
        <v>64.829263510818308</v>
      </c>
      <c r="Z15" s="366">
        <v>64.907916588133219</v>
      </c>
      <c r="AA15" s="366">
        <v>57.206325266323134</v>
      </c>
      <c r="AB15" s="366">
        <v>61.187566569281202</v>
      </c>
      <c r="AC15" s="366">
        <v>68.808167204687251</v>
      </c>
      <c r="AD15" s="366">
        <v>64.370405993971133</v>
      </c>
      <c r="AE15" s="367">
        <v>60.233720753523848</v>
      </c>
      <c r="AF15" s="367">
        <v>55.986299693647524</v>
      </c>
      <c r="AG15" s="367">
        <v>65.404731933375984</v>
      </c>
      <c r="AH15" s="367" t="s">
        <v>15</v>
      </c>
      <c r="AI15" s="367">
        <v>51.222071312653362</v>
      </c>
      <c r="AJ15" s="367">
        <v>57.776863843582809</v>
      </c>
      <c r="AK15" s="367">
        <v>66.705876161663696</v>
      </c>
      <c r="AL15" s="367">
        <v>64.388272737924382</v>
      </c>
      <c r="AM15" s="367">
        <v>62.346167373147587</v>
      </c>
      <c r="AN15" s="367">
        <v>64.476280416112346</v>
      </c>
      <c r="AO15" s="367" t="s">
        <v>15</v>
      </c>
      <c r="AP15" s="367" t="s">
        <v>15</v>
      </c>
      <c r="AQ15" s="367">
        <v>64.5</v>
      </c>
      <c r="AR15" s="367">
        <v>56.3</v>
      </c>
      <c r="AS15" s="367">
        <v>75.099999999999994</v>
      </c>
      <c r="AT15" s="367" t="s">
        <v>179</v>
      </c>
      <c r="AU15" s="367" t="s">
        <v>160</v>
      </c>
      <c r="AV15" s="367" t="s">
        <v>68</v>
      </c>
      <c r="AW15" s="367">
        <v>77.3</v>
      </c>
      <c r="AX15" s="367" t="s">
        <v>160</v>
      </c>
    </row>
    <row r="16" spans="1:50">
      <c r="A16" s="130" t="s">
        <v>26</v>
      </c>
      <c r="B16" s="412">
        <v>44</v>
      </c>
      <c r="C16" s="362">
        <v>44</v>
      </c>
      <c r="D16" s="362">
        <v>47</v>
      </c>
      <c r="E16" s="362">
        <v>41.9</v>
      </c>
      <c r="F16" s="362">
        <v>46.9</v>
      </c>
      <c r="G16" s="362">
        <v>57.5</v>
      </c>
      <c r="H16" s="362">
        <v>50.9</v>
      </c>
      <c r="I16" s="362">
        <v>59.4</v>
      </c>
      <c r="J16" s="362">
        <v>57.9</v>
      </c>
      <c r="K16" s="362">
        <v>65.099999999999994</v>
      </c>
      <c r="L16" s="362">
        <v>64.407289898928568</v>
      </c>
      <c r="M16" s="362">
        <v>53.9</v>
      </c>
      <c r="N16" s="362">
        <v>46.4</v>
      </c>
      <c r="O16" s="362">
        <v>68.447793908324741</v>
      </c>
      <c r="P16" s="362">
        <v>66.900000000000006</v>
      </c>
      <c r="Q16" s="232">
        <v>61.974922290668495</v>
      </c>
      <c r="R16" s="232">
        <v>67.326018610522254</v>
      </c>
      <c r="S16" s="382">
        <v>65.824931736947192</v>
      </c>
      <c r="T16" s="413">
        <v>64.052957217559253</v>
      </c>
      <c r="U16" s="364">
        <v>72.047073478691686</v>
      </c>
      <c r="V16" s="365">
        <v>69.647177861961268</v>
      </c>
      <c r="W16" s="365">
        <v>65.634169339019223</v>
      </c>
      <c r="X16" s="366">
        <v>70.862784321163616</v>
      </c>
      <c r="Y16" s="366">
        <v>68.862427096253413</v>
      </c>
      <c r="Z16" s="366">
        <v>69.546283556828371</v>
      </c>
      <c r="AA16" s="366">
        <v>56.264179639753188</v>
      </c>
      <c r="AB16" s="366">
        <v>64.705333049154973</v>
      </c>
      <c r="AC16" s="366">
        <v>69.946033148273187</v>
      </c>
      <c r="AD16" s="366">
        <v>65.326868042451267</v>
      </c>
      <c r="AE16" s="367">
        <v>65.220695190466273</v>
      </c>
      <c r="AF16" s="367">
        <v>58.700148262115526</v>
      </c>
      <c r="AG16" s="367">
        <v>79.723020624863125</v>
      </c>
      <c r="AH16" s="367">
        <v>61.336830530057078</v>
      </c>
      <c r="AI16" s="367">
        <v>56.05068726702703</v>
      </c>
      <c r="AJ16" s="367">
        <v>57.280729322196201</v>
      </c>
      <c r="AK16" s="367">
        <v>66.943075079707825</v>
      </c>
      <c r="AL16" s="367">
        <v>69.040702918706046</v>
      </c>
      <c r="AM16" s="367">
        <v>52.974856386078415</v>
      </c>
      <c r="AN16" s="367">
        <v>63.624244425253565</v>
      </c>
      <c r="AO16" s="367">
        <v>65.7</v>
      </c>
      <c r="AP16" s="367">
        <v>63.5</v>
      </c>
      <c r="AQ16" s="367">
        <v>49.1</v>
      </c>
      <c r="AR16" s="367">
        <v>57.4</v>
      </c>
      <c r="AS16" s="367">
        <v>43.9</v>
      </c>
      <c r="AT16" s="367" t="s">
        <v>179</v>
      </c>
      <c r="AU16" s="367">
        <v>62.6</v>
      </c>
      <c r="AV16" s="367" t="s">
        <v>160</v>
      </c>
      <c r="AW16" s="367">
        <v>63.4</v>
      </c>
      <c r="AX16" s="367">
        <v>40.200000000000003</v>
      </c>
    </row>
    <row r="17" spans="1:50">
      <c r="A17" s="130" t="s">
        <v>207</v>
      </c>
      <c r="B17" s="412">
        <v>37.9</v>
      </c>
      <c r="C17" s="362">
        <v>37.9</v>
      </c>
      <c r="D17" s="362">
        <v>42.9</v>
      </c>
      <c r="E17" s="362">
        <v>39.4</v>
      </c>
      <c r="F17" s="362">
        <v>42.1</v>
      </c>
      <c r="G17" s="362">
        <v>52.5</v>
      </c>
      <c r="H17" s="362">
        <v>43</v>
      </c>
      <c r="I17" s="362">
        <v>50.4</v>
      </c>
      <c r="J17" s="362">
        <v>50</v>
      </c>
      <c r="K17" s="362">
        <v>54.7</v>
      </c>
      <c r="L17" s="362">
        <v>55.606293763671289</v>
      </c>
      <c r="M17" s="362">
        <v>49</v>
      </c>
      <c r="N17" s="362">
        <v>38.9</v>
      </c>
      <c r="O17" s="362">
        <v>47.533190214114427</v>
      </c>
      <c r="P17" s="362">
        <v>59.8</v>
      </c>
      <c r="Q17" s="232">
        <v>52.736454038004773</v>
      </c>
      <c r="R17" s="232">
        <v>58.241216618807059</v>
      </c>
      <c r="S17" s="382">
        <v>55.436363672607897</v>
      </c>
      <c r="T17" s="413">
        <v>56.802522645147867</v>
      </c>
      <c r="U17" s="364">
        <v>61.569081110420633</v>
      </c>
      <c r="V17" s="365">
        <v>59.988166204158169</v>
      </c>
      <c r="W17" s="365">
        <v>56.920130534930863</v>
      </c>
      <c r="X17" s="366">
        <v>65.862627438254108</v>
      </c>
      <c r="Y17" s="366">
        <v>60.796066606241183</v>
      </c>
      <c r="Z17" s="366">
        <v>63.592483670001897</v>
      </c>
      <c r="AA17" s="366">
        <v>52.341651985514034</v>
      </c>
      <c r="AB17" s="366">
        <v>61.440772332291935</v>
      </c>
      <c r="AC17" s="366">
        <v>64.173331473481852</v>
      </c>
      <c r="AD17" s="366">
        <v>60.744270643349722</v>
      </c>
      <c r="AE17" s="367">
        <v>60.042238694064409</v>
      </c>
      <c r="AF17" s="367">
        <v>52.109897142018184</v>
      </c>
      <c r="AG17" s="367">
        <v>60.174493870702328</v>
      </c>
      <c r="AH17" s="367" t="s">
        <v>15</v>
      </c>
      <c r="AI17" s="367">
        <v>49.791807170113628</v>
      </c>
      <c r="AJ17" s="367">
        <v>54.160421523660872</v>
      </c>
      <c r="AK17" s="367">
        <v>64.957062369411773</v>
      </c>
      <c r="AL17" s="367">
        <v>54.428650974488086</v>
      </c>
      <c r="AM17" s="367">
        <v>56.346042768918473</v>
      </c>
      <c r="AN17" s="367">
        <v>62.70783567309936</v>
      </c>
      <c r="AO17" s="367">
        <v>66.099999999999994</v>
      </c>
      <c r="AP17" s="367">
        <v>67</v>
      </c>
      <c r="AQ17" s="367">
        <v>48</v>
      </c>
      <c r="AR17" s="367">
        <v>43.9</v>
      </c>
      <c r="AS17" s="367">
        <v>53.4</v>
      </c>
      <c r="AT17" s="367">
        <v>55.7</v>
      </c>
      <c r="AU17" s="367">
        <v>62.6</v>
      </c>
      <c r="AV17" s="367" t="s">
        <v>160</v>
      </c>
      <c r="AW17" s="367">
        <v>63.1</v>
      </c>
      <c r="AX17" s="367">
        <v>61.4</v>
      </c>
    </row>
    <row r="18" spans="1:50">
      <c r="A18" s="130" t="s">
        <v>27</v>
      </c>
      <c r="B18" s="412">
        <v>36.299999999999997</v>
      </c>
      <c r="C18" s="362">
        <v>36.299999999999997</v>
      </c>
      <c r="D18" s="362">
        <v>40.200000000000003</v>
      </c>
      <c r="E18" s="362">
        <v>37.6</v>
      </c>
      <c r="F18" s="362">
        <v>43.1</v>
      </c>
      <c r="G18" s="362">
        <v>51.9</v>
      </c>
      <c r="H18" s="362">
        <v>42.6</v>
      </c>
      <c r="I18" s="362">
        <v>51.4</v>
      </c>
      <c r="J18" s="362">
        <v>50.4</v>
      </c>
      <c r="K18" s="362">
        <v>52.5</v>
      </c>
      <c r="L18" s="362">
        <v>53.106010770700415</v>
      </c>
      <c r="M18" s="362">
        <v>49.3</v>
      </c>
      <c r="N18" s="362">
        <v>44.4</v>
      </c>
      <c r="O18" s="362">
        <v>49.334447948544032</v>
      </c>
      <c r="P18" s="362">
        <v>57.3</v>
      </c>
      <c r="Q18" s="232">
        <v>47.3794324032147</v>
      </c>
      <c r="R18" s="232">
        <v>51.781093442029004</v>
      </c>
      <c r="S18" s="382">
        <v>51.206969078219672</v>
      </c>
      <c r="T18" s="413">
        <v>52.725096149341056</v>
      </c>
      <c r="U18" s="364">
        <v>54.614035934747079</v>
      </c>
      <c r="V18" s="365">
        <v>59.202772556343454</v>
      </c>
      <c r="W18" s="365">
        <v>52.882583047419168</v>
      </c>
      <c r="X18" s="366">
        <v>56.969912169694652</v>
      </c>
      <c r="Y18" s="366">
        <v>55.443709773119316</v>
      </c>
      <c r="Z18" s="366">
        <v>57.213226282162182</v>
      </c>
      <c r="AA18" s="366">
        <v>45.859837629917799</v>
      </c>
      <c r="AB18" s="366">
        <v>55.748971548253053</v>
      </c>
      <c r="AC18" s="366">
        <v>56.700751149952346</v>
      </c>
      <c r="AD18" s="366">
        <v>53.414725673545632</v>
      </c>
      <c r="AE18" s="367">
        <v>54.700373592268434</v>
      </c>
      <c r="AF18" s="367">
        <v>48.270803855082818</v>
      </c>
      <c r="AG18" s="367">
        <v>51.085849814222897</v>
      </c>
      <c r="AH18" s="367" t="s">
        <v>15</v>
      </c>
      <c r="AI18" s="367">
        <v>40.694853352307618</v>
      </c>
      <c r="AJ18" s="367">
        <v>51.482031289788836</v>
      </c>
      <c r="AK18" s="367">
        <v>69.21521380476571</v>
      </c>
      <c r="AL18" s="367">
        <v>53.229179973163404</v>
      </c>
      <c r="AM18" s="367">
        <v>54.331384627416078</v>
      </c>
      <c r="AN18" s="367">
        <v>53.632131504376765</v>
      </c>
      <c r="AO18" s="367" t="s">
        <v>15</v>
      </c>
      <c r="AP18" s="367" t="s">
        <v>15</v>
      </c>
      <c r="AQ18" s="367" t="s">
        <v>160</v>
      </c>
      <c r="AR18" s="367" t="s">
        <v>160</v>
      </c>
      <c r="AS18" s="367" t="s">
        <v>160</v>
      </c>
      <c r="AT18" s="367" t="s">
        <v>179</v>
      </c>
      <c r="AU18" s="367" t="s">
        <v>160</v>
      </c>
      <c r="AV18" s="367" t="s">
        <v>160</v>
      </c>
      <c r="AW18" s="367" t="s">
        <v>160</v>
      </c>
      <c r="AX18" s="367" t="s">
        <v>160</v>
      </c>
    </row>
    <row r="19" spans="1:50">
      <c r="A19" s="130" t="s">
        <v>28</v>
      </c>
      <c r="B19" s="412">
        <v>40.299999999999997</v>
      </c>
      <c r="C19" s="362">
        <v>40.299999999999997</v>
      </c>
      <c r="D19" s="362">
        <v>44.2</v>
      </c>
      <c r="E19" s="362">
        <v>40.200000000000003</v>
      </c>
      <c r="F19" s="362">
        <v>43.2</v>
      </c>
      <c r="G19" s="362">
        <v>52.8</v>
      </c>
      <c r="H19" s="362">
        <v>49.2</v>
      </c>
      <c r="I19" s="362">
        <v>50.2</v>
      </c>
      <c r="J19" s="362">
        <v>53.2</v>
      </c>
      <c r="K19" s="362">
        <v>60.1</v>
      </c>
      <c r="L19" s="362">
        <v>56.906440920016088</v>
      </c>
      <c r="M19" s="362">
        <v>53.7</v>
      </c>
      <c r="N19" s="362">
        <v>45.1</v>
      </c>
      <c r="O19" s="362">
        <v>54.738221151832839</v>
      </c>
      <c r="P19" s="362">
        <v>62.9</v>
      </c>
      <c r="Q19" s="232">
        <v>63.577434609673666</v>
      </c>
      <c r="R19" s="232">
        <v>65.153617680268511</v>
      </c>
      <c r="S19" s="382">
        <v>58.290299238629785</v>
      </c>
      <c r="T19" s="413">
        <v>57.763076307973996</v>
      </c>
      <c r="U19" s="364">
        <v>66.33042727116775</v>
      </c>
      <c r="V19" s="365">
        <v>62.391316389343935</v>
      </c>
      <c r="W19" s="365">
        <v>56.934111896529345</v>
      </c>
      <c r="X19" s="366">
        <v>70.459546620336198</v>
      </c>
      <c r="Y19" s="366">
        <v>63.214754784342603</v>
      </c>
      <c r="Z19" s="366">
        <v>64.422038378372918</v>
      </c>
      <c r="AA19" s="366">
        <v>53.2505953928869</v>
      </c>
      <c r="AB19" s="366">
        <v>64.799643803067568</v>
      </c>
      <c r="AC19" s="366">
        <v>64.556555209343003</v>
      </c>
      <c r="AD19" s="366">
        <v>63.932186130619613</v>
      </c>
      <c r="AE19" s="367">
        <v>61.590141565670905</v>
      </c>
      <c r="AF19" s="367">
        <v>53.641904236136732</v>
      </c>
      <c r="AG19" s="367">
        <v>65.055926733474053</v>
      </c>
      <c r="AH19" s="367" t="s">
        <v>15</v>
      </c>
      <c r="AI19" s="367">
        <v>42.350357687826701</v>
      </c>
      <c r="AJ19" s="367">
        <v>60.887690278069321</v>
      </c>
      <c r="AK19" s="367">
        <v>66.186316575843335</v>
      </c>
      <c r="AL19" s="367">
        <v>63.317062862865633</v>
      </c>
      <c r="AM19" s="367">
        <v>59.977780988953434</v>
      </c>
      <c r="AN19" s="367">
        <v>61.495771720673375</v>
      </c>
      <c r="AO19" s="367" t="s">
        <v>15</v>
      </c>
      <c r="AP19" s="367">
        <v>58.7</v>
      </c>
      <c r="AQ19" s="367">
        <v>61.6</v>
      </c>
      <c r="AR19" s="367" t="s">
        <v>160</v>
      </c>
      <c r="AS19" s="367" t="s">
        <v>160</v>
      </c>
      <c r="AT19" s="367" t="s">
        <v>179</v>
      </c>
      <c r="AU19" s="367" t="s">
        <v>160</v>
      </c>
      <c r="AV19" s="367" t="s">
        <v>160</v>
      </c>
      <c r="AW19" s="367">
        <v>60.5</v>
      </c>
      <c r="AX19" s="367" t="s">
        <v>160</v>
      </c>
    </row>
    <row r="20" spans="1:50">
      <c r="A20" s="130" t="s">
        <v>29</v>
      </c>
      <c r="B20" s="412">
        <v>44.3</v>
      </c>
      <c r="C20" s="362">
        <v>44.3</v>
      </c>
      <c r="D20" s="362">
        <v>48.3</v>
      </c>
      <c r="E20" s="362">
        <v>41.4</v>
      </c>
      <c r="F20" s="362">
        <v>49.1</v>
      </c>
      <c r="G20" s="362">
        <v>57.1</v>
      </c>
      <c r="H20" s="362">
        <v>52.7</v>
      </c>
      <c r="I20" s="362">
        <v>56.2</v>
      </c>
      <c r="J20" s="362">
        <v>57.7</v>
      </c>
      <c r="K20" s="362">
        <v>67.2</v>
      </c>
      <c r="L20" s="362">
        <v>65.107369136960443</v>
      </c>
      <c r="M20" s="362">
        <v>58</v>
      </c>
      <c r="N20" s="362">
        <v>47</v>
      </c>
      <c r="O20" s="362">
        <v>68.047514411784874</v>
      </c>
      <c r="P20" s="362">
        <v>66.7</v>
      </c>
      <c r="Q20" s="232">
        <v>62.270321323502934</v>
      </c>
      <c r="R20" s="232">
        <v>66.367932895696512</v>
      </c>
      <c r="S20" s="382">
        <v>61.800887800335971</v>
      </c>
      <c r="T20" s="413">
        <v>61.553933595368136</v>
      </c>
      <c r="U20" s="364">
        <v>72.313220241389004</v>
      </c>
      <c r="V20" s="365">
        <v>68.688369018475541</v>
      </c>
      <c r="W20" s="365">
        <v>64.232501518951011</v>
      </c>
      <c r="X20" s="366">
        <v>72.338759627380853</v>
      </c>
      <c r="Y20" s="366">
        <v>67.603133636773691</v>
      </c>
      <c r="Z20" s="366">
        <v>68.836028506672506</v>
      </c>
      <c r="AA20" s="366">
        <v>56.117148192721586</v>
      </c>
      <c r="AB20" s="366">
        <v>65.993029126962796</v>
      </c>
      <c r="AC20" s="366">
        <v>66.247211640011514</v>
      </c>
      <c r="AD20" s="366">
        <v>65.515899387417775</v>
      </c>
      <c r="AE20" s="367">
        <v>65.94509974360227</v>
      </c>
      <c r="AF20" s="367">
        <v>56.938185416613585</v>
      </c>
      <c r="AG20" s="367">
        <v>71.210698607365856</v>
      </c>
      <c r="AH20" s="367">
        <v>61.013150120223521</v>
      </c>
      <c r="AI20" s="367">
        <v>55.202219867641396</v>
      </c>
      <c r="AJ20" s="367">
        <v>59.705562814890392</v>
      </c>
      <c r="AK20" s="367">
        <v>70.257142018466183</v>
      </c>
      <c r="AL20" s="367">
        <v>69.748053537693039</v>
      </c>
      <c r="AM20" s="367">
        <v>53.898113066985118</v>
      </c>
      <c r="AN20" s="367">
        <v>63.268185697899177</v>
      </c>
      <c r="AO20" s="367">
        <v>65.5</v>
      </c>
      <c r="AP20" s="367">
        <v>54.7</v>
      </c>
      <c r="AQ20" s="367">
        <v>58.1</v>
      </c>
      <c r="AR20" s="367">
        <v>39.299999999999997</v>
      </c>
      <c r="AS20" s="367">
        <v>44.8</v>
      </c>
      <c r="AT20" s="367">
        <v>31.3</v>
      </c>
      <c r="AU20" s="367">
        <v>55</v>
      </c>
      <c r="AV20" s="367" t="s">
        <v>160</v>
      </c>
      <c r="AW20" s="367">
        <v>68.8</v>
      </c>
      <c r="AX20" s="367">
        <v>41.6</v>
      </c>
    </row>
    <row r="21" spans="1:50">
      <c r="A21" s="130" t="s">
        <v>30</v>
      </c>
      <c r="B21" s="412">
        <v>35.9</v>
      </c>
      <c r="C21" s="362">
        <v>35.9</v>
      </c>
      <c r="D21" s="362">
        <v>39.6</v>
      </c>
      <c r="E21" s="362">
        <v>37.1</v>
      </c>
      <c r="F21" s="362">
        <v>42.5</v>
      </c>
      <c r="G21" s="362">
        <v>51</v>
      </c>
      <c r="H21" s="362">
        <v>42.9</v>
      </c>
      <c r="I21" s="362">
        <v>43.8</v>
      </c>
      <c r="J21" s="362">
        <v>47.6</v>
      </c>
      <c r="K21" s="362">
        <v>50.8</v>
      </c>
      <c r="L21" s="362">
        <v>49.705625900260081</v>
      </c>
      <c r="M21" s="362">
        <v>46.4</v>
      </c>
      <c r="N21" s="362">
        <v>42.4</v>
      </c>
      <c r="O21" s="362">
        <v>54.738221151832832</v>
      </c>
      <c r="P21" s="362">
        <v>56.9</v>
      </c>
      <c r="Q21" s="232">
        <v>53.018224959445966</v>
      </c>
      <c r="R21" s="232">
        <v>54.710533478095904</v>
      </c>
      <c r="S21" s="382">
        <v>51.709157282048338</v>
      </c>
      <c r="T21" s="413">
        <v>52.932771362677485</v>
      </c>
      <c r="U21" s="364">
        <v>61.059302296980945</v>
      </c>
      <c r="V21" s="365">
        <v>60.489377200651298</v>
      </c>
      <c r="W21" s="365">
        <v>56.673083817431646</v>
      </c>
      <c r="X21" s="366">
        <v>68.677520747221848</v>
      </c>
      <c r="Y21" s="366">
        <v>62.312586312527586</v>
      </c>
      <c r="Z21" s="366">
        <v>63.399120053714022</v>
      </c>
      <c r="AA21" s="366">
        <v>54.97629840885196</v>
      </c>
      <c r="AB21" s="366">
        <v>61.155969185067107</v>
      </c>
      <c r="AC21" s="366">
        <v>63.175005385952403</v>
      </c>
      <c r="AD21" s="366">
        <v>59.758731094906544</v>
      </c>
      <c r="AE21" s="367">
        <v>59.100506686513391</v>
      </c>
      <c r="AF21" s="367" t="s">
        <v>15</v>
      </c>
      <c r="AG21" s="367">
        <v>66.145046162501416</v>
      </c>
      <c r="AH21" s="367" t="s">
        <v>15</v>
      </c>
      <c r="AI21" s="367">
        <v>45.712264532817152</v>
      </c>
      <c r="AJ21" s="367">
        <v>59.844138789667419</v>
      </c>
      <c r="AK21" s="367">
        <v>63.109979585384671</v>
      </c>
      <c r="AL21" s="367">
        <v>59.617892672975358</v>
      </c>
      <c r="AM21" s="367">
        <v>64.639190878458038</v>
      </c>
      <c r="AN21" s="367">
        <v>61.427170277288738</v>
      </c>
      <c r="AO21" s="367" t="s">
        <v>15</v>
      </c>
      <c r="AP21" s="367" t="s">
        <v>15</v>
      </c>
      <c r="AQ21" s="367">
        <v>51.4</v>
      </c>
      <c r="AR21" s="367">
        <v>64.099999999999994</v>
      </c>
      <c r="AS21" s="367" t="s">
        <v>160</v>
      </c>
      <c r="AT21" s="367" t="s">
        <v>179</v>
      </c>
      <c r="AU21" s="367" t="s">
        <v>160</v>
      </c>
      <c r="AV21" s="367" t="s">
        <v>160</v>
      </c>
      <c r="AW21" s="367" t="s">
        <v>160</v>
      </c>
      <c r="AX21" s="367" t="s">
        <v>160</v>
      </c>
    </row>
    <row r="22" spans="1:50">
      <c r="A22" s="130" t="s">
        <v>31</v>
      </c>
      <c r="B22" s="412">
        <v>37.700000000000003</v>
      </c>
      <c r="C22" s="362">
        <v>37.700000000000003</v>
      </c>
      <c r="D22" s="362">
        <v>39.700000000000003</v>
      </c>
      <c r="E22" s="362">
        <v>36.9</v>
      </c>
      <c r="F22" s="362">
        <v>41.6</v>
      </c>
      <c r="G22" s="362">
        <v>48.3</v>
      </c>
      <c r="H22" s="362">
        <v>41.4</v>
      </c>
      <c r="I22" s="362">
        <v>51.6</v>
      </c>
      <c r="J22" s="362">
        <v>49.7</v>
      </c>
      <c r="K22" s="362">
        <v>50.8</v>
      </c>
      <c r="L22" s="362">
        <v>54.306146607326433</v>
      </c>
      <c r="M22" s="362">
        <v>48.3</v>
      </c>
      <c r="N22" s="362">
        <v>39</v>
      </c>
      <c r="O22" s="362">
        <v>41.12871826947584</v>
      </c>
      <c r="P22" s="362">
        <v>58.4</v>
      </c>
      <c r="Q22" s="232">
        <v>52.920952017386163</v>
      </c>
      <c r="R22" s="232">
        <v>53.106251856989658</v>
      </c>
      <c r="S22" s="382">
        <v>54.445405933463093</v>
      </c>
      <c r="T22" s="413">
        <v>52.948102018918782</v>
      </c>
      <c r="U22" s="364">
        <v>60.167113801656569</v>
      </c>
      <c r="V22" s="365">
        <v>61.402237157969523</v>
      </c>
      <c r="W22" s="365">
        <v>55.48769253978061</v>
      </c>
      <c r="X22" s="366">
        <v>63.896564354439327</v>
      </c>
      <c r="Y22" s="366">
        <v>61.997795032746374</v>
      </c>
      <c r="Z22" s="366">
        <v>62.518542856723023</v>
      </c>
      <c r="AA22" s="366">
        <v>51.755492132986291</v>
      </c>
      <c r="AB22" s="366">
        <v>56.71169158290899</v>
      </c>
      <c r="AC22" s="366">
        <v>59.607277079792638</v>
      </c>
      <c r="AD22" s="366">
        <v>55.802152880917504</v>
      </c>
      <c r="AE22" s="367">
        <v>57.001416941836155</v>
      </c>
      <c r="AF22" s="367">
        <v>50.400638934394003</v>
      </c>
      <c r="AG22" s="367">
        <v>48.715778191847477</v>
      </c>
      <c r="AH22" s="367" t="s">
        <v>15</v>
      </c>
      <c r="AI22" s="367">
        <v>45.514701088474396</v>
      </c>
      <c r="AJ22" s="367">
        <v>52.521024478994313</v>
      </c>
      <c r="AK22" s="367">
        <v>65.894234541949714</v>
      </c>
      <c r="AL22" s="367">
        <v>53.536954145655777</v>
      </c>
      <c r="AM22" s="367">
        <v>53.986667590585824</v>
      </c>
      <c r="AN22" s="367">
        <v>53.436685343749637</v>
      </c>
      <c r="AO22" s="367">
        <v>66.8</v>
      </c>
      <c r="AP22" s="367">
        <v>56</v>
      </c>
      <c r="AQ22" s="367">
        <v>47.9</v>
      </c>
      <c r="AR22" s="367">
        <v>49.2</v>
      </c>
      <c r="AS22" s="367" t="s">
        <v>160</v>
      </c>
      <c r="AT22" s="367" t="s">
        <v>179</v>
      </c>
      <c r="AU22" s="367" t="s">
        <v>160</v>
      </c>
      <c r="AV22" s="367" t="s">
        <v>160</v>
      </c>
      <c r="AW22" s="367">
        <v>64.2</v>
      </c>
      <c r="AX22" s="367">
        <v>66</v>
      </c>
    </row>
    <row r="23" spans="1:50">
      <c r="A23" s="130" t="s">
        <v>32</v>
      </c>
      <c r="B23" s="412">
        <v>39.4</v>
      </c>
      <c r="C23" s="362">
        <v>39.4</v>
      </c>
      <c r="D23" s="362">
        <v>39.9</v>
      </c>
      <c r="E23" s="362">
        <v>37.299999999999997</v>
      </c>
      <c r="F23" s="362">
        <v>40.1</v>
      </c>
      <c r="G23" s="362">
        <v>49.1</v>
      </c>
      <c r="H23" s="362">
        <v>41.1</v>
      </c>
      <c r="I23" s="362">
        <v>50.1</v>
      </c>
      <c r="J23" s="362">
        <v>51.5</v>
      </c>
      <c r="K23" s="362">
        <v>54.7</v>
      </c>
      <c r="L23" s="362">
        <v>54.006112648169911</v>
      </c>
      <c r="M23" s="362">
        <v>51.3</v>
      </c>
      <c r="N23" s="362">
        <v>41.5</v>
      </c>
      <c r="O23" s="362">
        <v>52.5</v>
      </c>
      <c r="P23" s="362">
        <v>60.6</v>
      </c>
      <c r="Q23" s="232">
        <v>55.592675769468499</v>
      </c>
      <c r="R23" s="232">
        <v>60.58605705291896</v>
      </c>
      <c r="S23" s="382">
        <v>54.227860897501429</v>
      </c>
      <c r="T23" s="413">
        <v>56.067911941996492</v>
      </c>
      <c r="U23" s="364">
        <v>67.409667387450412</v>
      </c>
      <c r="V23" s="365">
        <v>64.384206537382056</v>
      </c>
      <c r="W23" s="365">
        <v>57.810915305720279</v>
      </c>
      <c r="X23" s="366">
        <v>66.848058820750722</v>
      </c>
      <c r="Y23" s="366">
        <v>63.341330581272764</v>
      </c>
      <c r="Z23" s="366">
        <v>63.465468469096429</v>
      </c>
      <c r="AA23" s="366">
        <v>54.490391996825664</v>
      </c>
      <c r="AB23" s="366">
        <v>64.325118326877572</v>
      </c>
      <c r="AC23" s="366">
        <v>62.82495884681844</v>
      </c>
      <c r="AD23" s="366">
        <v>61.929581347801538</v>
      </c>
      <c r="AE23" s="367">
        <v>61.056045725577313</v>
      </c>
      <c r="AF23" s="367">
        <v>52.130250179941712</v>
      </c>
      <c r="AG23" s="367">
        <v>63.85390392352339</v>
      </c>
      <c r="AH23" s="367" t="s">
        <v>15</v>
      </c>
      <c r="AI23" s="367">
        <v>45.576937079575416</v>
      </c>
      <c r="AJ23" s="367">
        <v>60.365089430792814</v>
      </c>
      <c r="AK23" s="367">
        <v>68.988838484633931</v>
      </c>
      <c r="AL23" s="367">
        <v>65.996741838883807</v>
      </c>
      <c r="AM23" s="367">
        <v>56.16575863706084</v>
      </c>
      <c r="AN23" s="367">
        <v>62.406229003638067</v>
      </c>
      <c r="AO23" s="367">
        <v>69</v>
      </c>
      <c r="AP23" s="367" t="s">
        <v>15</v>
      </c>
      <c r="AQ23" s="367">
        <v>65.2</v>
      </c>
      <c r="AR23" s="367" t="s">
        <v>160</v>
      </c>
      <c r="AS23" s="367" t="s">
        <v>160</v>
      </c>
      <c r="AT23" s="367" t="s">
        <v>179</v>
      </c>
      <c r="AU23" s="367" t="s">
        <v>160</v>
      </c>
      <c r="AV23" s="367" t="s">
        <v>160</v>
      </c>
      <c r="AW23" s="367">
        <v>55</v>
      </c>
      <c r="AX23" s="367" t="s">
        <v>160</v>
      </c>
    </row>
    <row r="24" spans="1:50">
      <c r="A24" s="130" t="s">
        <v>33</v>
      </c>
      <c r="B24" s="412">
        <v>35</v>
      </c>
      <c r="C24" s="362">
        <v>35</v>
      </c>
      <c r="D24" s="362">
        <v>38.5</v>
      </c>
      <c r="E24" s="362">
        <v>34.4</v>
      </c>
      <c r="F24" s="362">
        <v>38.700000000000003</v>
      </c>
      <c r="G24" s="362">
        <v>44</v>
      </c>
      <c r="H24" s="362">
        <v>36.1</v>
      </c>
      <c r="I24" s="362">
        <v>47.8</v>
      </c>
      <c r="J24" s="362">
        <v>48.2</v>
      </c>
      <c r="K24" s="362">
        <v>48.4</v>
      </c>
      <c r="L24" s="362">
        <v>51.805863614355616</v>
      </c>
      <c r="M24" s="362">
        <v>49.2</v>
      </c>
      <c r="N24" s="362">
        <v>36.6</v>
      </c>
      <c r="O24" s="362">
        <v>45.83200235381981</v>
      </c>
      <c r="P24" s="362">
        <v>55.6</v>
      </c>
      <c r="Q24" s="232">
        <v>44.434448037699944</v>
      </c>
      <c r="R24" s="232">
        <v>47.949951086244596</v>
      </c>
      <c r="S24" s="382">
        <v>49.449820769631621</v>
      </c>
      <c r="T24" s="413">
        <v>52.148029892598935</v>
      </c>
      <c r="U24" s="364">
        <v>55.450035856943131</v>
      </c>
      <c r="V24" s="365">
        <v>52.319039758194201</v>
      </c>
      <c r="W24" s="365">
        <v>50.291894320457011</v>
      </c>
      <c r="X24" s="366">
        <v>57.441661909419167</v>
      </c>
      <c r="Y24" s="366">
        <v>48.393556137694382</v>
      </c>
      <c r="Z24" s="366">
        <v>55.887641087466363</v>
      </c>
      <c r="AA24" s="366" t="s">
        <v>124</v>
      </c>
      <c r="AB24" s="366">
        <v>51.81146431429508</v>
      </c>
      <c r="AC24" s="366">
        <v>51.435554775533419</v>
      </c>
      <c r="AD24" s="366">
        <v>57.01509716073739</v>
      </c>
      <c r="AE24" s="367" t="s">
        <v>15</v>
      </c>
      <c r="AF24" s="367" t="s">
        <v>15</v>
      </c>
      <c r="AG24" s="367">
        <v>48.194561103145702</v>
      </c>
      <c r="AH24" s="367" t="s">
        <v>15</v>
      </c>
      <c r="AI24" s="367">
        <v>46.094839264202271</v>
      </c>
      <c r="AJ24" s="367">
        <v>53.017695898148908</v>
      </c>
      <c r="AK24" s="367">
        <v>60.337216682570556</v>
      </c>
      <c r="AL24" s="367">
        <v>46.827192904458379</v>
      </c>
      <c r="AM24" s="367">
        <v>58.061235818634671</v>
      </c>
      <c r="AN24" s="367">
        <v>60.841537631213967</v>
      </c>
      <c r="AO24" s="367" t="s">
        <v>15</v>
      </c>
      <c r="AP24" s="367" t="s">
        <v>15</v>
      </c>
      <c r="AQ24" s="367" t="s">
        <v>160</v>
      </c>
      <c r="AR24" s="367" t="s">
        <v>160</v>
      </c>
      <c r="AS24" s="367" t="s">
        <v>160</v>
      </c>
      <c r="AT24" s="367" t="s">
        <v>179</v>
      </c>
      <c r="AU24" s="367" t="s">
        <v>160</v>
      </c>
      <c r="AV24" s="367" t="s">
        <v>160</v>
      </c>
      <c r="AW24" s="367" t="s">
        <v>160</v>
      </c>
      <c r="AX24" s="367" t="s">
        <v>160</v>
      </c>
    </row>
    <row r="25" spans="1:50">
      <c r="A25" s="130" t="s">
        <v>34</v>
      </c>
      <c r="B25" s="412">
        <v>36.799999999999997</v>
      </c>
      <c r="C25" s="362">
        <v>36.799999999999997</v>
      </c>
      <c r="D25" s="362">
        <v>36.1</v>
      </c>
      <c r="E25" s="362">
        <v>35.200000000000003</v>
      </c>
      <c r="F25" s="362">
        <v>37.700000000000003</v>
      </c>
      <c r="G25" s="362">
        <v>44.9</v>
      </c>
      <c r="H25" s="362">
        <v>34.700000000000003</v>
      </c>
      <c r="I25" s="362">
        <v>43.3</v>
      </c>
      <c r="J25" s="362">
        <v>42.8</v>
      </c>
      <c r="K25" s="362">
        <v>48.1</v>
      </c>
      <c r="L25" s="362">
        <v>47.605388186164596</v>
      </c>
      <c r="M25" s="362">
        <v>47.7</v>
      </c>
      <c r="N25" s="362">
        <v>42.9</v>
      </c>
      <c r="O25" s="362">
        <v>45.431722857279908</v>
      </c>
      <c r="P25" s="362">
        <v>49.8</v>
      </c>
      <c r="Q25" s="232">
        <v>42.580005112653367</v>
      </c>
      <c r="R25" s="232">
        <v>46.306745155929249</v>
      </c>
      <c r="S25" s="382">
        <v>49.761194203063397</v>
      </c>
      <c r="T25" s="413">
        <v>48.889275637143506</v>
      </c>
      <c r="U25" s="364">
        <v>52.369591797093868</v>
      </c>
      <c r="V25" s="365">
        <v>49.603435802262297</v>
      </c>
      <c r="W25" s="365">
        <v>49.986517967433663</v>
      </c>
      <c r="X25" s="366">
        <v>64.133011442222156</v>
      </c>
      <c r="Y25" s="366">
        <v>59.384557799657919</v>
      </c>
      <c r="Z25" s="366">
        <v>55.422543841497145</v>
      </c>
      <c r="AA25" s="366">
        <v>45.822902465989074</v>
      </c>
      <c r="AB25" s="366">
        <v>58.38408710091737</v>
      </c>
      <c r="AC25" s="366">
        <v>57.429983051034753</v>
      </c>
      <c r="AD25" s="366">
        <v>58.269252816145524</v>
      </c>
      <c r="AE25" s="367">
        <v>55.731722959673768</v>
      </c>
      <c r="AF25" s="367">
        <v>51.082801893037114</v>
      </c>
      <c r="AG25" s="367">
        <v>50.864514582026224</v>
      </c>
      <c r="AH25" s="367">
        <v>51.1899867595709</v>
      </c>
      <c r="AI25" s="367">
        <v>44.583459333091383</v>
      </c>
      <c r="AJ25" s="367">
        <v>55.714069268597143</v>
      </c>
      <c r="AK25" s="367">
        <v>61.542438646115713</v>
      </c>
      <c r="AL25" s="367">
        <v>48.919052287008306</v>
      </c>
      <c r="AM25" s="367">
        <v>59.237946006425048</v>
      </c>
      <c r="AN25" s="367">
        <v>60.627542102265274</v>
      </c>
      <c r="AO25" s="367">
        <v>42.9</v>
      </c>
      <c r="AP25" s="367" t="s">
        <v>15</v>
      </c>
      <c r="AQ25" s="367">
        <v>56.1</v>
      </c>
      <c r="AR25" s="367" t="s">
        <v>160</v>
      </c>
      <c r="AS25" s="367" t="s">
        <v>160</v>
      </c>
      <c r="AT25" s="367" t="s">
        <v>179</v>
      </c>
      <c r="AU25" s="367">
        <v>66.8</v>
      </c>
      <c r="AV25" s="367" t="s">
        <v>160</v>
      </c>
      <c r="AW25" s="367">
        <v>63.1</v>
      </c>
      <c r="AX25" s="367" t="s">
        <v>160</v>
      </c>
    </row>
    <row r="26" spans="1:50">
      <c r="A26" s="130" t="s">
        <v>35</v>
      </c>
      <c r="B26" s="412">
        <v>35.5</v>
      </c>
      <c r="C26" s="362">
        <v>35.5</v>
      </c>
      <c r="D26" s="362">
        <v>38.700000000000003</v>
      </c>
      <c r="E26" s="362">
        <v>34.9</v>
      </c>
      <c r="F26" s="362">
        <v>38.5</v>
      </c>
      <c r="G26" s="362">
        <v>45.3</v>
      </c>
      <c r="H26" s="362">
        <v>35.700000000000003</v>
      </c>
      <c r="I26" s="362">
        <v>45.7</v>
      </c>
      <c r="J26" s="362">
        <v>47.3</v>
      </c>
      <c r="K26" s="362">
        <v>48.7</v>
      </c>
      <c r="L26" s="362">
        <v>47.705399505883413</v>
      </c>
      <c r="M26" s="362">
        <v>51.6</v>
      </c>
      <c r="N26" s="362">
        <v>43.1</v>
      </c>
      <c r="O26" s="362">
        <v>54.538081403562863</v>
      </c>
      <c r="P26" s="362">
        <v>63.5</v>
      </c>
      <c r="Q26" s="232">
        <v>38.951702877074432</v>
      </c>
      <c r="R26" s="232">
        <v>50.680612186215313</v>
      </c>
      <c r="S26" s="382">
        <v>55.740366439549781</v>
      </c>
      <c r="T26" s="413">
        <v>47.728573329828983</v>
      </c>
      <c r="U26" s="364">
        <v>52.568703251962461</v>
      </c>
      <c r="V26" s="365">
        <v>51.686421227686061</v>
      </c>
      <c r="W26" s="365">
        <v>49.294069357816795</v>
      </c>
      <c r="X26" s="366">
        <v>58.472419805091647</v>
      </c>
      <c r="Y26" s="366">
        <v>50.337813403972731</v>
      </c>
      <c r="Z26" s="366">
        <v>54.712108158369197</v>
      </c>
      <c r="AA26" s="366">
        <v>43.521179806282511</v>
      </c>
      <c r="AB26" s="366">
        <v>52.496910631704303</v>
      </c>
      <c r="AC26" s="366">
        <v>51.708606928006205</v>
      </c>
      <c r="AD26" s="366">
        <v>52.320994321641798</v>
      </c>
      <c r="AE26" s="367">
        <v>51.694435432002109</v>
      </c>
      <c r="AF26" s="367">
        <v>43.521987529106482</v>
      </c>
      <c r="AG26" s="367" t="s">
        <v>15</v>
      </c>
      <c r="AH26" s="367" t="s">
        <v>15</v>
      </c>
      <c r="AI26" s="367">
        <v>50.026481737946867</v>
      </c>
      <c r="AJ26" s="367">
        <v>53.175930315739656</v>
      </c>
      <c r="AK26" s="367">
        <v>59.540705186979039</v>
      </c>
      <c r="AL26" s="367">
        <v>45.985185250001855</v>
      </c>
      <c r="AM26" s="367">
        <v>58.310595041021728</v>
      </c>
      <c r="AN26" s="367">
        <v>60.161057783157233</v>
      </c>
      <c r="AO26" s="367" t="s">
        <v>15</v>
      </c>
      <c r="AP26" s="367" t="s">
        <v>15</v>
      </c>
      <c r="AQ26" s="367" t="s">
        <v>160</v>
      </c>
      <c r="AR26" s="367" t="s">
        <v>160</v>
      </c>
      <c r="AS26" s="367" t="s">
        <v>160</v>
      </c>
      <c r="AT26" s="367" t="s">
        <v>179</v>
      </c>
      <c r="AU26" s="367" t="s">
        <v>160</v>
      </c>
      <c r="AV26" s="367" t="s">
        <v>160</v>
      </c>
      <c r="AW26" s="367" t="s">
        <v>160</v>
      </c>
      <c r="AX26" s="367" t="s">
        <v>160</v>
      </c>
    </row>
    <row r="27" spans="1:50">
      <c r="A27" s="130" t="s">
        <v>213</v>
      </c>
      <c r="B27" s="412">
        <v>38.299999999999997</v>
      </c>
      <c r="C27" s="362">
        <v>38.299999999999997</v>
      </c>
      <c r="D27" s="362">
        <v>36.1</v>
      </c>
      <c r="E27" s="362">
        <v>31.9</v>
      </c>
      <c r="F27" s="362">
        <v>37.200000000000003</v>
      </c>
      <c r="G27" s="362">
        <v>37.4</v>
      </c>
      <c r="H27" s="362">
        <v>33.5</v>
      </c>
      <c r="I27" s="362">
        <v>46.4</v>
      </c>
      <c r="J27" s="362">
        <v>41.7</v>
      </c>
      <c r="K27" s="362">
        <v>40.299999999999997</v>
      </c>
      <c r="L27" s="362">
        <v>46.405252349538586</v>
      </c>
      <c r="M27" s="362">
        <v>41.2</v>
      </c>
      <c r="N27" s="362">
        <v>30.5</v>
      </c>
      <c r="O27" s="362">
        <v>43.53039524871533</v>
      </c>
      <c r="P27" s="362">
        <v>48.7</v>
      </c>
      <c r="Q27" s="232">
        <v>40.470712053527244</v>
      </c>
      <c r="R27" s="232">
        <v>49.952372215142958</v>
      </c>
      <c r="S27" s="382">
        <v>46.461829230830084</v>
      </c>
      <c r="T27" s="413">
        <v>48.530715307372127</v>
      </c>
      <c r="U27" s="364">
        <v>56.154003731496168</v>
      </c>
      <c r="V27" s="365">
        <v>53.122898716281085</v>
      </c>
      <c r="W27" s="365">
        <v>50.127300498455696</v>
      </c>
      <c r="X27" s="366">
        <v>55.739021402313639</v>
      </c>
      <c r="Y27" s="366">
        <v>50.689602861544458</v>
      </c>
      <c r="Z27" s="366">
        <v>55.311091226470502</v>
      </c>
      <c r="AA27" s="366">
        <v>43.544381079308785</v>
      </c>
      <c r="AB27" s="366">
        <v>49.838371078350086</v>
      </c>
      <c r="AC27" s="366">
        <v>53.956576286699971</v>
      </c>
      <c r="AD27" s="366">
        <v>55.422421916789141</v>
      </c>
      <c r="AE27" s="367">
        <v>50.358784539741428</v>
      </c>
      <c r="AF27" s="367">
        <v>45.442371974649475</v>
      </c>
      <c r="AG27" s="367">
        <v>48.422968170959223</v>
      </c>
      <c r="AH27" s="367" t="s">
        <v>15</v>
      </c>
      <c r="AI27" s="367">
        <v>35.548300913916542</v>
      </c>
      <c r="AJ27" s="367">
        <v>53.914290640119908</v>
      </c>
      <c r="AK27" s="367">
        <v>56.302288234589057</v>
      </c>
      <c r="AL27" s="367">
        <v>44.313554774171479</v>
      </c>
      <c r="AM27" s="367">
        <v>59.10098202179018</v>
      </c>
      <c r="AN27" s="367">
        <v>58.206981571152397</v>
      </c>
      <c r="AO27" s="367" t="s">
        <v>15</v>
      </c>
      <c r="AP27" s="367" t="s">
        <v>15</v>
      </c>
      <c r="AQ27" s="367">
        <v>42.3</v>
      </c>
      <c r="AR27" s="367" t="s">
        <v>160</v>
      </c>
      <c r="AS27" s="367" t="s">
        <v>160</v>
      </c>
      <c r="AT27" s="367" t="s">
        <v>179</v>
      </c>
      <c r="AU27" s="367" t="s">
        <v>160</v>
      </c>
      <c r="AV27" s="367" t="s">
        <v>160</v>
      </c>
      <c r="AW27" s="367" t="s">
        <v>160</v>
      </c>
      <c r="AX27" s="367" t="s">
        <v>160</v>
      </c>
    </row>
    <row r="28" spans="1:50">
      <c r="A28" s="130" t="s">
        <v>36</v>
      </c>
      <c r="B28" s="412">
        <v>38.299999999999997</v>
      </c>
      <c r="C28" s="362">
        <v>38.299999999999997</v>
      </c>
      <c r="D28" s="362">
        <v>38.200000000000003</v>
      </c>
      <c r="E28" s="362">
        <v>34.799999999999997</v>
      </c>
      <c r="F28" s="362">
        <v>41.3</v>
      </c>
      <c r="G28" s="362">
        <v>47.6</v>
      </c>
      <c r="H28" s="362">
        <v>37.6</v>
      </c>
      <c r="I28" s="362">
        <v>50</v>
      </c>
      <c r="J28" s="362">
        <v>50.3</v>
      </c>
      <c r="K28" s="362">
        <v>54.5</v>
      </c>
      <c r="L28" s="362">
        <v>49.105557981947101</v>
      </c>
      <c r="M28" s="362">
        <v>48.1</v>
      </c>
      <c r="N28" s="362">
        <v>40.9</v>
      </c>
      <c r="O28" s="362">
        <v>53.637452536348079</v>
      </c>
      <c r="P28" s="362">
        <v>60</v>
      </c>
      <c r="Q28" s="232">
        <v>40.214563934134674</v>
      </c>
      <c r="R28" s="232">
        <v>51.497278412706926</v>
      </c>
      <c r="S28" s="382">
        <v>50.587452447113549</v>
      </c>
      <c r="T28" s="413">
        <v>49.064694231745428</v>
      </c>
      <c r="U28" s="364">
        <v>55.266904137573711</v>
      </c>
      <c r="V28" s="365">
        <v>52.521118920727865</v>
      </c>
      <c r="W28" s="365">
        <v>51.822149339829465</v>
      </c>
      <c r="X28" s="366">
        <v>58.578528165806986</v>
      </c>
      <c r="Y28" s="366">
        <v>48.144197533311861</v>
      </c>
      <c r="Z28" s="366">
        <v>55.965386507232687</v>
      </c>
      <c r="AA28" s="366">
        <v>44.87707519324934</v>
      </c>
      <c r="AB28" s="366">
        <v>51.48439977444928</v>
      </c>
      <c r="AC28" s="366">
        <v>51.788455702425914</v>
      </c>
      <c r="AD28" s="366">
        <v>56.832596656616857</v>
      </c>
      <c r="AE28" s="367">
        <v>50.534250918194111</v>
      </c>
      <c r="AF28" s="367">
        <v>44.663533921736693</v>
      </c>
      <c r="AG28" s="367" t="s">
        <v>15</v>
      </c>
      <c r="AH28" s="367" t="s">
        <v>15</v>
      </c>
      <c r="AI28" s="367">
        <v>47.412707071663299</v>
      </c>
      <c r="AJ28" s="367">
        <v>52.121688897222029</v>
      </c>
      <c r="AK28" s="367">
        <v>60.891343083413197</v>
      </c>
      <c r="AL28" s="367">
        <v>46.461453727673273</v>
      </c>
      <c r="AM28" s="367">
        <v>57.833522209820821</v>
      </c>
      <c r="AN28" s="367">
        <v>61.483214157645612</v>
      </c>
      <c r="AO28" s="367" t="s">
        <v>15</v>
      </c>
      <c r="AP28" s="367" t="s">
        <v>15</v>
      </c>
      <c r="AQ28" s="367" t="s">
        <v>160</v>
      </c>
      <c r="AR28" s="367" t="s">
        <v>160</v>
      </c>
      <c r="AS28" s="367" t="s">
        <v>160</v>
      </c>
      <c r="AT28" s="367" t="s">
        <v>179</v>
      </c>
      <c r="AU28" s="367" t="s">
        <v>160</v>
      </c>
      <c r="AV28" s="367" t="s">
        <v>160</v>
      </c>
      <c r="AW28" s="367" t="s">
        <v>160</v>
      </c>
      <c r="AX28" s="367" t="s">
        <v>160</v>
      </c>
    </row>
    <row r="29" spans="1:50">
      <c r="A29" s="130" t="s">
        <v>37</v>
      </c>
      <c r="B29" s="412">
        <v>33.5</v>
      </c>
      <c r="C29" s="362">
        <v>33.5</v>
      </c>
      <c r="D29" s="362">
        <v>36.799999999999997</v>
      </c>
      <c r="E29" s="362">
        <v>35.6</v>
      </c>
      <c r="F29" s="362">
        <v>41.6</v>
      </c>
      <c r="G29" s="362">
        <v>48.1</v>
      </c>
      <c r="H29" s="362">
        <v>42.9</v>
      </c>
      <c r="I29" s="362">
        <v>46.6</v>
      </c>
      <c r="J29" s="362">
        <v>44.4</v>
      </c>
      <c r="K29" s="362">
        <v>64.3</v>
      </c>
      <c r="L29" s="362">
        <v>49.205569301665911</v>
      </c>
      <c r="M29" s="362">
        <v>51.6</v>
      </c>
      <c r="N29" s="362">
        <v>38.200000000000003</v>
      </c>
      <c r="O29" s="362">
        <v>45.531792731414875</v>
      </c>
      <c r="P29" s="362">
        <v>58.1</v>
      </c>
      <c r="Q29" s="232">
        <v>45.48298219191544</v>
      </c>
      <c r="R29" s="232">
        <v>52.014963269361154</v>
      </c>
      <c r="S29" s="382">
        <v>46.969469901669392</v>
      </c>
      <c r="T29" s="413">
        <v>47.610925887309826</v>
      </c>
      <c r="U29" s="364" t="s">
        <v>125</v>
      </c>
      <c r="V29" s="365">
        <v>49.588026500887906</v>
      </c>
      <c r="W29" s="365" t="s">
        <v>124</v>
      </c>
      <c r="X29" s="366">
        <v>57.506015199174115</v>
      </c>
      <c r="Y29" s="366">
        <v>51.373121157711211</v>
      </c>
      <c r="Z29" s="366" t="s">
        <v>124</v>
      </c>
      <c r="AA29" s="366" t="s">
        <v>124</v>
      </c>
      <c r="AB29" s="366" t="s">
        <v>15</v>
      </c>
      <c r="AC29" s="366" t="s">
        <v>15</v>
      </c>
      <c r="AD29" s="366" t="s">
        <v>15</v>
      </c>
      <c r="AE29" s="367" t="s">
        <v>15</v>
      </c>
      <c r="AF29" s="367" t="s">
        <v>15</v>
      </c>
      <c r="AG29" s="367" t="s">
        <v>15</v>
      </c>
      <c r="AH29" s="367" t="s">
        <v>15</v>
      </c>
      <c r="AI29" s="367">
        <v>46.574038920415092</v>
      </c>
      <c r="AJ29" s="367">
        <v>53.726909776073974</v>
      </c>
      <c r="AK29" s="367">
        <v>57.80558878096663</v>
      </c>
      <c r="AL29" s="367">
        <v>44.363835208644048</v>
      </c>
      <c r="AM29" s="367">
        <v>58.808892185288116</v>
      </c>
      <c r="AN29" s="367">
        <v>58.490455406180331</v>
      </c>
      <c r="AO29" s="367" t="s">
        <v>15</v>
      </c>
      <c r="AP29" s="367" t="s">
        <v>15</v>
      </c>
      <c r="AQ29" s="367" t="s">
        <v>160</v>
      </c>
      <c r="AR29" s="367" t="s">
        <v>160</v>
      </c>
      <c r="AS29" s="367" t="s">
        <v>160</v>
      </c>
      <c r="AT29" s="367" t="s">
        <v>179</v>
      </c>
      <c r="AU29" s="367" t="s">
        <v>160</v>
      </c>
      <c r="AV29" s="367" t="s">
        <v>160</v>
      </c>
      <c r="AW29" s="367" t="s">
        <v>160</v>
      </c>
      <c r="AX29" s="367" t="s">
        <v>160</v>
      </c>
    </row>
    <row r="30" spans="1:50">
      <c r="A30" s="130" t="s">
        <v>38</v>
      </c>
      <c r="B30" s="412">
        <v>40.6</v>
      </c>
      <c r="C30" s="362">
        <v>40.6</v>
      </c>
      <c r="D30" s="362">
        <v>39.4</v>
      </c>
      <c r="E30" s="362">
        <v>32.9</v>
      </c>
      <c r="F30" s="362">
        <v>39.200000000000003</v>
      </c>
      <c r="G30" s="362">
        <v>42.4</v>
      </c>
      <c r="H30" s="362">
        <v>36.6</v>
      </c>
      <c r="I30" s="362">
        <v>42.3</v>
      </c>
      <c r="J30" s="362">
        <v>40.6</v>
      </c>
      <c r="K30" s="362">
        <v>47.2</v>
      </c>
      <c r="L30" s="362">
        <v>44.70505991431844</v>
      </c>
      <c r="M30" s="362">
        <v>44.3</v>
      </c>
      <c r="N30" s="362">
        <v>37.6</v>
      </c>
      <c r="O30" s="362">
        <v>45.932072227954791</v>
      </c>
      <c r="P30" s="362">
        <v>56</v>
      </c>
      <c r="Q30" s="232">
        <v>37.454427731131574</v>
      </c>
      <c r="R30" s="232">
        <v>46.587431143122501</v>
      </c>
      <c r="S30" s="382">
        <v>48.75724150053626</v>
      </c>
      <c r="T30" s="413">
        <v>48.181539381897153</v>
      </c>
      <c r="U30" s="364">
        <v>51.250827649155951</v>
      </c>
      <c r="V30" s="365">
        <v>50.574105064418113</v>
      </c>
      <c r="W30" s="365">
        <v>48.59841178137475</v>
      </c>
      <c r="X30" s="366">
        <v>56.325589790308634</v>
      </c>
      <c r="Y30" s="366">
        <v>48.434137717947955</v>
      </c>
      <c r="Z30" s="366">
        <v>55.351725097940296</v>
      </c>
      <c r="AA30" s="366">
        <v>44.303239134963469</v>
      </c>
      <c r="AB30" s="366">
        <v>53.864180276319154</v>
      </c>
      <c r="AC30" s="366">
        <v>53.571195093896968</v>
      </c>
      <c r="AD30" s="366">
        <v>56.917577660238152</v>
      </c>
      <c r="AE30" s="367">
        <v>49.070631391844593</v>
      </c>
      <c r="AF30" s="367">
        <v>43.474376795333178</v>
      </c>
      <c r="AG30" s="367">
        <v>47.341099358578923</v>
      </c>
      <c r="AH30" s="367" t="s">
        <v>15</v>
      </c>
      <c r="AI30" s="367">
        <v>50.556923704346389</v>
      </c>
      <c r="AJ30" s="367">
        <v>50.540083288919575</v>
      </c>
      <c r="AK30" s="367">
        <v>63.090574825471002</v>
      </c>
      <c r="AL30" s="367">
        <v>47.74287247333384</v>
      </c>
      <c r="AM30" s="367">
        <v>57.018633826099197</v>
      </c>
      <c r="AN30" s="367">
        <v>62.868248228101386</v>
      </c>
      <c r="AO30" s="367" t="s">
        <v>15</v>
      </c>
      <c r="AP30" s="367" t="s">
        <v>15</v>
      </c>
      <c r="AQ30" s="367" t="s">
        <v>160</v>
      </c>
      <c r="AR30" s="367" t="s">
        <v>160</v>
      </c>
      <c r="AS30" s="367" t="s">
        <v>160</v>
      </c>
      <c r="AT30" s="367" t="s">
        <v>179</v>
      </c>
      <c r="AU30" s="367">
        <v>56</v>
      </c>
      <c r="AV30" s="367" t="s">
        <v>160</v>
      </c>
      <c r="AW30" s="367" t="s">
        <v>160</v>
      </c>
      <c r="AX30" s="367" t="s">
        <v>160</v>
      </c>
    </row>
    <row r="31" spans="1:50">
      <c r="A31" s="130" t="s">
        <v>208</v>
      </c>
      <c r="B31" s="412">
        <v>34.6</v>
      </c>
      <c r="C31" s="362">
        <v>34.6</v>
      </c>
      <c r="D31" s="362">
        <v>35.4</v>
      </c>
      <c r="E31" s="362">
        <v>34.200000000000003</v>
      </c>
      <c r="F31" s="362">
        <v>36.9</v>
      </c>
      <c r="G31" s="362">
        <v>42.5</v>
      </c>
      <c r="H31" s="362">
        <v>36.200000000000003</v>
      </c>
      <c r="I31" s="362">
        <v>45.2</v>
      </c>
      <c r="J31" s="362">
        <v>44.4</v>
      </c>
      <c r="K31" s="362">
        <v>45.7</v>
      </c>
      <c r="L31" s="362">
        <v>47.505376866445779</v>
      </c>
      <c r="M31" s="362">
        <v>44.5</v>
      </c>
      <c r="N31" s="362">
        <v>27.3</v>
      </c>
      <c r="O31" s="362">
        <v>41.629067640150737</v>
      </c>
      <c r="P31" s="362">
        <v>51</v>
      </c>
      <c r="Q31" s="232">
        <v>36.63478885680648</v>
      </c>
      <c r="R31" s="232">
        <v>46.54128568419442</v>
      </c>
      <c r="S31" s="382">
        <v>43.305593651564102</v>
      </c>
      <c r="T31" s="413">
        <v>46.698601014968318</v>
      </c>
      <c r="U31" s="364">
        <v>50.18297494133872</v>
      </c>
      <c r="V31" s="365">
        <v>50.517019662019422</v>
      </c>
      <c r="W31" s="365">
        <v>48.665296971912738</v>
      </c>
      <c r="X31" s="366">
        <v>57.841172975025209</v>
      </c>
      <c r="Y31" s="366">
        <v>49.505700097078069</v>
      </c>
      <c r="Z31" s="366">
        <v>55.449082045491309</v>
      </c>
      <c r="AA31" s="366">
        <v>45.297362263468955</v>
      </c>
      <c r="AB31" s="366">
        <v>48.148352150990149</v>
      </c>
      <c r="AC31" s="366">
        <v>54.717057656490653</v>
      </c>
      <c r="AD31" s="366">
        <v>60.362219487708252</v>
      </c>
      <c r="AE31" s="367">
        <v>48.552762264944121</v>
      </c>
      <c r="AF31" s="367">
        <v>42.479215344775973</v>
      </c>
      <c r="AG31" s="367">
        <v>46.965757774380137</v>
      </c>
      <c r="AH31" s="367" t="s">
        <v>15</v>
      </c>
      <c r="AI31" s="367">
        <v>46.315244243957835</v>
      </c>
      <c r="AJ31" s="367">
        <v>51.087962521625059</v>
      </c>
      <c r="AK31" s="367">
        <v>62.177733723317708</v>
      </c>
      <c r="AL31" s="367">
        <v>47.475799339650159</v>
      </c>
      <c r="AM31" s="367">
        <v>57.326415056150665</v>
      </c>
      <c r="AN31" s="367">
        <v>62.023059104167409</v>
      </c>
      <c r="AO31" s="367" t="s">
        <v>15</v>
      </c>
      <c r="AP31" s="367" t="s">
        <v>15</v>
      </c>
      <c r="AQ31" s="367">
        <v>38</v>
      </c>
      <c r="AR31" s="367" t="s">
        <v>160</v>
      </c>
      <c r="AS31" s="367" t="s">
        <v>160</v>
      </c>
      <c r="AT31" s="367" t="s">
        <v>179</v>
      </c>
      <c r="AU31" s="367" t="s">
        <v>160</v>
      </c>
      <c r="AV31" s="367" t="s">
        <v>160</v>
      </c>
      <c r="AW31" s="367" t="s">
        <v>160</v>
      </c>
      <c r="AX31" s="367" t="s">
        <v>160</v>
      </c>
    </row>
    <row r="32" spans="1:50">
      <c r="A32" s="130" t="s">
        <v>39</v>
      </c>
      <c r="B32" s="412">
        <v>38.700000000000003</v>
      </c>
      <c r="C32" s="362">
        <v>38.700000000000003</v>
      </c>
      <c r="D32" s="362">
        <v>40.5</v>
      </c>
      <c r="E32" s="362">
        <v>36.4</v>
      </c>
      <c r="F32" s="362">
        <v>43.3</v>
      </c>
      <c r="G32" s="362">
        <v>48.5</v>
      </c>
      <c r="H32" s="362">
        <v>40.700000000000003</v>
      </c>
      <c r="I32" s="362">
        <v>46.5</v>
      </c>
      <c r="J32" s="362">
        <v>49.9</v>
      </c>
      <c r="K32" s="362">
        <v>57.2</v>
      </c>
      <c r="L32" s="362">
        <v>54.506169246764088</v>
      </c>
      <c r="M32" s="362">
        <v>45.7</v>
      </c>
      <c r="N32" s="362">
        <v>53.6</v>
      </c>
      <c r="O32" s="362">
        <v>54.538081403562877</v>
      </c>
      <c r="P32" s="362">
        <v>52.9</v>
      </c>
      <c r="Q32" s="232">
        <v>46.635004365580549</v>
      </c>
      <c r="R32" s="232">
        <v>49.806363374520274</v>
      </c>
      <c r="S32" s="382">
        <v>50.894681352363314</v>
      </c>
      <c r="T32" s="413" t="s">
        <v>125</v>
      </c>
      <c r="U32" s="364">
        <v>57.954456075568764</v>
      </c>
      <c r="V32" s="365">
        <v>56.655446868165136</v>
      </c>
      <c r="W32" s="365">
        <v>55.570826439824557</v>
      </c>
      <c r="X32" s="366">
        <v>64.340993009727029</v>
      </c>
      <c r="Y32" s="366">
        <v>63.21711792423833</v>
      </c>
      <c r="Z32" s="366">
        <v>58.422338634294228</v>
      </c>
      <c r="AA32" s="366">
        <v>45.541692162612975</v>
      </c>
      <c r="AB32" s="366">
        <v>59.928305133162084</v>
      </c>
      <c r="AC32" s="366">
        <v>56.265598090136734</v>
      </c>
      <c r="AD32" s="366">
        <v>54.229294195928951</v>
      </c>
      <c r="AE32" s="367">
        <v>52.938024824956941</v>
      </c>
      <c r="AF32" s="367">
        <v>44.191047628442789</v>
      </c>
      <c r="AG32" s="367" t="s">
        <v>15</v>
      </c>
      <c r="AH32" s="367">
        <v>51.221413018737742</v>
      </c>
      <c r="AI32" s="367">
        <v>49.133486473700735</v>
      </c>
      <c r="AJ32" s="367">
        <v>58.846569423394598</v>
      </c>
      <c r="AK32" s="367">
        <v>60.966649680026322</v>
      </c>
      <c r="AL32" s="367">
        <v>51.244939052574082</v>
      </c>
      <c r="AM32" s="367">
        <v>62.331416841650331</v>
      </c>
      <c r="AN32" s="367">
        <v>58.57848498493118</v>
      </c>
      <c r="AO32" s="367">
        <v>44.5</v>
      </c>
      <c r="AP32" s="367" t="s">
        <v>15</v>
      </c>
      <c r="AQ32" s="367">
        <v>54</v>
      </c>
      <c r="AR32" s="367" t="s">
        <v>160</v>
      </c>
      <c r="AS32" s="367" t="s">
        <v>160</v>
      </c>
      <c r="AT32" s="367" t="s">
        <v>179</v>
      </c>
      <c r="AU32" s="367" t="s">
        <v>160</v>
      </c>
      <c r="AV32" s="367" t="s">
        <v>160</v>
      </c>
      <c r="AW32" s="367" t="s">
        <v>160</v>
      </c>
      <c r="AX32" s="367" t="s">
        <v>160</v>
      </c>
    </row>
    <row r="33" spans="1:50">
      <c r="A33" s="130" t="s">
        <v>40</v>
      </c>
      <c r="B33" s="412">
        <v>39.9</v>
      </c>
      <c r="C33" s="362">
        <v>39.9</v>
      </c>
      <c r="D33" s="362">
        <v>39.200000000000003</v>
      </c>
      <c r="E33" s="362">
        <v>38.4</v>
      </c>
      <c r="F33" s="362">
        <v>42.9</v>
      </c>
      <c r="G33" s="362">
        <v>49</v>
      </c>
      <c r="H33" s="362">
        <v>40.5</v>
      </c>
      <c r="I33" s="362">
        <v>51.7</v>
      </c>
      <c r="J33" s="362">
        <v>49</v>
      </c>
      <c r="K33" s="362">
        <v>53.9</v>
      </c>
      <c r="L33" s="362">
        <v>56.006339042546593</v>
      </c>
      <c r="M33" s="362">
        <v>51.5</v>
      </c>
      <c r="N33" s="362">
        <v>43.6</v>
      </c>
      <c r="O33" s="362">
        <v>51.836194801918467</v>
      </c>
      <c r="P33" s="362">
        <v>56.9</v>
      </c>
      <c r="Q33" s="232">
        <v>46.694919172763328</v>
      </c>
      <c r="R33" s="232">
        <v>54.54122860411816</v>
      </c>
      <c r="S33" s="382">
        <v>51.491864563678035</v>
      </c>
      <c r="T33" s="413">
        <v>49.442325245134612</v>
      </c>
      <c r="U33" s="364">
        <v>55.754802759964754</v>
      </c>
      <c r="V33" s="365">
        <v>50.507588024776645</v>
      </c>
      <c r="W33" s="365">
        <v>50.715257885949534</v>
      </c>
      <c r="X33" s="366">
        <v>59.882850446270815</v>
      </c>
      <c r="Y33" s="366">
        <v>53.458296808548091</v>
      </c>
      <c r="Z33" s="366">
        <v>56.993343520162568</v>
      </c>
      <c r="AA33" s="366">
        <v>45.7904706702422</v>
      </c>
      <c r="AB33" s="366">
        <v>53.972904561089507</v>
      </c>
      <c r="AC33" s="366">
        <v>54.13271785672336</v>
      </c>
      <c r="AD33" s="366">
        <v>57.707123800173527</v>
      </c>
      <c r="AE33" s="367">
        <v>53.953593800227615</v>
      </c>
      <c r="AF33" s="367" t="s">
        <v>15</v>
      </c>
      <c r="AG33" s="367">
        <v>54.464097964531959</v>
      </c>
      <c r="AH33" s="367" t="s">
        <v>15</v>
      </c>
      <c r="AI33" s="367">
        <v>38.979419860014389</v>
      </c>
      <c r="AJ33" s="367">
        <v>54.635137578441864</v>
      </c>
      <c r="AK33" s="367">
        <v>58.116476370693846</v>
      </c>
      <c r="AL33" s="367">
        <v>45.491941610901769</v>
      </c>
      <c r="AM33" s="367">
        <v>59.082264779203037</v>
      </c>
      <c r="AN33" s="367">
        <v>58.061275340480073</v>
      </c>
      <c r="AO33" s="367">
        <v>57.9</v>
      </c>
      <c r="AP33" s="367" t="s">
        <v>15</v>
      </c>
      <c r="AQ33" s="367">
        <v>65.8</v>
      </c>
      <c r="AR33" s="367" t="s">
        <v>160</v>
      </c>
      <c r="AS33" s="367" t="s">
        <v>160</v>
      </c>
      <c r="AT33" s="367" t="s">
        <v>179</v>
      </c>
      <c r="AU33" s="367" t="s">
        <v>160</v>
      </c>
      <c r="AV33" s="367" t="s">
        <v>160</v>
      </c>
      <c r="AW33" s="367">
        <v>44.5</v>
      </c>
      <c r="AX33" s="367" t="s">
        <v>160</v>
      </c>
    </row>
    <row r="34" spans="1:50">
      <c r="A34" s="130" t="s">
        <v>41</v>
      </c>
      <c r="B34" s="412">
        <v>36.299999999999997</v>
      </c>
      <c r="C34" s="362">
        <v>36.299999999999997</v>
      </c>
      <c r="D34" s="362">
        <v>36.799999999999997</v>
      </c>
      <c r="E34" s="362">
        <v>34.299999999999997</v>
      </c>
      <c r="F34" s="362">
        <v>36.1</v>
      </c>
      <c r="G34" s="362">
        <v>43.4</v>
      </c>
      <c r="H34" s="362">
        <v>36.299999999999997</v>
      </c>
      <c r="I34" s="362">
        <v>46</v>
      </c>
      <c r="J34" s="362">
        <v>45.3</v>
      </c>
      <c r="K34" s="362">
        <v>42.5</v>
      </c>
      <c r="L34" s="362">
        <v>48.205456104477612</v>
      </c>
      <c r="M34" s="362">
        <v>48.2</v>
      </c>
      <c r="N34" s="362">
        <v>38</v>
      </c>
      <c r="O34" s="362">
        <v>45.031443360740006</v>
      </c>
      <c r="P34" s="362">
        <v>55.1</v>
      </c>
      <c r="Q34" s="232">
        <v>40.867760665077462</v>
      </c>
      <c r="R34" s="232">
        <v>46.74805590588911</v>
      </c>
      <c r="S34" s="382">
        <v>50.278644892698729</v>
      </c>
      <c r="T34" s="413">
        <v>48.960632163774903</v>
      </c>
      <c r="U34" s="364">
        <v>53.395888968240776</v>
      </c>
      <c r="V34" s="365">
        <v>51.295853636596469</v>
      </c>
      <c r="W34" s="365">
        <v>49.33433806781045</v>
      </c>
      <c r="X34" s="366">
        <v>58.707717917735621</v>
      </c>
      <c r="Y34" s="366">
        <v>55.846155630118481</v>
      </c>
      <c r="Z34" s="366">
        <v>54.53590536696931</v>
      </c>
      <c r="AA34" s="366">
        <v>45.227385682328347</v>
      </c>
      <c r="AB34" s="366">
        <v>55.989715191148029</v>
      </c>
      <c r="AC34" s="366">
        <v>55.004156665966292</v>
      </c>
      <c r="AD34" s="366">
        <v>56.054097810577552</v>
      </c>
      <c r="AE34" s="367">
        <v>53.142145435920632</v>
      </c>
      <c r="AF34" s="367">
        <v>46.369124519257888</v>
      </c>
      <c r="AG34" s="367" t="s">
        <v>15</v>
      </c>
      <c r="AH34" s="367" t="s">
        <v>15</v>
      </c>
      <c r="AI34" s="367">
        <v>46.874027345187905</v>
      </c>
      <c r="AJ34" s="367">
        <v>51.781253126692448</v>
      </c>
      <c r="AK34" s="367">
        <v>64.104835221668324</v>
      </c>
      <c r="AL34" s="367">
        <v>50.479210045414071</v>
      </c>
      <c r="AM34" s="367">
        <v>56.678390621374383</v>
      </c>
      <c r="AN34" s="367">
        <v>64.398674836474953</v>
      </c>
      <c r="AO34" s="367" t="s">
        <v>15</v>
      </c>
      <c r="AP34" s="367" t="s">
        <v>15</v>
      </c>
      <c r="AQ34" s="367">
        <v>42.1</v>
      </c>
      <c r="AR34" s="367" t="s">
        <v>160</v>
      </c>
      <c r="AS34" s="367" t="s">
        <v>160</v>
      </c>
      <c r="AT34" s="367" t="s">
        <v>179</v>
      </c>
      <c r="AU34" s="367" t="s">
        <v>160</v>
      </c>
      <c r="AV34" s="367" t="s">
        <v>160</v>
      </c>
      <c r="AW34" s="367">
        <v>58.7</v>
      </c>
      <c r="AX34" s="367" t="s">
        <v>68</v>
      </c>
    </row>
    <row r="35" spans="1:50">
      <c r="A35" s="130" t="s">
        <v>42</v>
      </c>
      <c r="B35" s="412">
        <v>40.5</v>
      </c>
      <c r="C35" s="362">
        <v>40.5</v>
      </c>
      <c r="D35" s="362">
        <v>40</v>
      </c>
      <c r="E35" s="362">
        <v>35.700000000000003</v>
      </c>
      <c r="F35" s="362">
        <v>39.5</v>
      </c>
      <c r="G35" s="362">
        <v>45.4</v>
      </c>
      <c r="H35" s="362">
        <v>36.5</v>
      </c>
      <c r="I35" s="362">
        <v>44.9</v>
      </c>
      <c r="J35" s="362">
        <v>44.7</v>
      </c>
      <c r="K35" s="362" t="s">
        <v>15</v>
      </c>
      <c r="L35" s="362" t="s">
        <v>69</v>
      </c>
      <c r="M35" s="362" t="s">
        <v>69</v>
      </c>
      <c r="N35" s="362" t="s">
        <v>69</v>
      </c>
      <c r="O35" s="362" t="s">
        <v>69</v>
      </c>
      <c r="P35" s="362" t="s">
        <v>15</v>
      </c>
      <c r="Q35" s="232" t="s">
        <v>160</v>
      </c>
      <c r="R35" s="232" t="s">
        <v>125</v>
      </c>
      <c r="S35" s="382" t="s">
        <v>125</v>
      </c>
      <c r="T35" s="413" t="s">
        <v>125</v>
      </c>
      <c r="U35" s="364" t="s">
        <v>68</v>
      </c>
      <c r="V35" s="365" t="s">
        <v>16</v>
      </c>
      <c r="W35" s="365" t="s">
        <v>16</v>
      </c>
      <c r="X35" s="366" t="s">
        <v>124</v>
      </c>
      <c r="Y35" s="366" t="s">
        <v>124</v>
      </c>
      <c r="Z35" s="366" t="s">
        <v>124</v>
      </c>
      <c r="AA35" s="366" t="s">
        <v>124</v>
      </c>
      <c r="AB35" s="366" t="s">
        <v>16</v>
      </c>
      <c r="AC35" s="366" t="s">
        <v>16</v>
      </c>
      <c r="AD35" s="366" t="s">
        <v>16</v>
      </c>
      <c r="AE35" s="367" t="s">
        <v>16</v>
      </c>
      <c r="AF35" s="367" t="s">
        <v>16</v>
      </c>
      <c r="AG35" s="367" t="s">
        <v>16</v>
      </c>
      <c r="AH35" s="367" t="s">
        <v>16</v>
      </c>
      <c r="AI35" s="367" t="s">
        <v>16</v>
      </c>
      <c r="AJ35" s="367" t="s">
        <v>16</v>
      </c>
      <c r="AK35" s="367" t="s">
        <v>15</v>
      </c>
      <c r="AL35" s="367" t="s">
        <v>16</v>
      </c>
      <c r="AM35" s="367" t="s">
        <v>16</v>
      </c>
      <c r="AN35" s="367" t="s">
        <v>15</v>
      </c>
      <c r="AO35" s="367" t="s">
        <v>16</v>
      </c>
      <c r="AP35" s="367" t="s">
        <v>15</v>
      </c>
      <c r="AQ35" s="367" t="s">
        <v>68</v>
      </c>
      <c r="AR35" s="367" t="s">
        <v>68</v>
      </c>
      <c r="AS35" s="367" t="s">
        <v>68</v>
      </c>
      <c r="AT35" s="367" t="s">
        <v>68</v>
      </c>
      <c r="AU35" s="398" t="s">
        <v>68</v>
      </c>
      <c r="AV35" s="367" t="s">
        <v>68</v>
      </c>
      <c r="AW35" s="367" t="s">
        <v>68</v>
      </c>
      <c r="AX35" s="367" t="s">
        <v>68</v>
      </c>
    </row>
    <row r="36" spans="1:50">
      <c r="A36" s="130" t="s">
        <v>43</v>
      </c>
      <c r="B36" s="412">
        <v>38</v>
      </c>
      <c r="C36" s="362">
        <v>38</v>
      </c>
      <c r="D36" s="362" t="s">
        <v>15</v>
      </c>
      <c r="E36" s="362" t="s">
        <v>15</v>
      </c>
      <c r="F36" s="362" t="s">
        <v>15</v>
      </c>
      <c r="G36" s="362" t="s">
        <v>15</v>
      </c>
      <c r="H36" s="362" t="s">
        <v>15</v>
      </c>
      <c r="I36" s="362" t="s">
        <v>15</v>
      </c>
      <c r="J36" s="362">
        <v>39.9</v>
      </c>
      <c r="K36" s="362">
        <v>44</v>
      </c>
      <c r="L36" s="362" t="s">
        <v>15</v>
      </c>
      <c r="M36" s="362">
        <v>38.5</v>
      </c>
      <c r="N36" s="362">
        <v>36.6</v>
      </c>
      <c r="O36" s="362">
        <v>50.120828038306868</v>
      </c>
      <c r="P36" s="362" t="s">
        <v>15</v>
      </c>
      <c r="Q36" s="232" t="s">
        <v>160</v>
      </c>
      <c r="R36" s="232" t="s">
        <v>125</v>
      </c>
      <c r="S36" s="382" t="s">
        <v>125</v>
      </c>
      <c r="T36" s="413" t="s">
        <v>125</v>
      </c>
      <c r="U36" s="364" t="s">
        <v>125</v>
      </c>
      <c r="V36" s="365" t="s">
        <v>124</v>
      </c>
      <c r="W36" s="365" t="s">
        <v>124</v>
      </c>
      <c r="X36" s="366" t="s">
        <v>16</v>
      </c>
      <c r="Y36" s="366" t="s">
        <v>16</v>
      </c>
      <c r="Z36" s="366" t="s">
        <v>16</v>
      </c>
      <c r="AA36" s="366" t="s">
        <v>16</v>
      </c>
      <c r="AB36" s="366" t="s">
        <v>15</v>
      </c>
      <c r="AC36" s="366" t="s">
        <v>15</v>
      </c>
      <c r="AD36" s="366" t="s">
        <v>15</v>
      </c>
      <c r="AE36" s="367" t="s">
        <v>15</v>
      </c>
      <c r="AF36" s="367" t="s">
        <v>16</v>
      </c>
      <c r="AG36" s="367" t="s">
        <v>16</v>
      </c>
      <c r="AH36" s="367" t="s">
        <v>16</v>
      </c>
      <c r="AI36" s="367" t="s">
        <v>16</v>
      </c>
      <c r="AJ36" s="367" t="s">
        <v>16</v>
      </c>
      <c r="AK36" s="367" t="s">
        <v>15</v>
      </c>
      <c r="AL36" s="367" t="s">
        <v>15</v>
      </c>
      <c r="AM36" s="367" t="s">
        <v>15</v>
      </c>
      <c r="AN36" s="367" t="s">
        <v>15</v>
      </c>
      <c r="AO36" s="367" t="s">
        <v>15</v>
      </c>
      <c r="AP36" s="367" t="s">
        <v>15</v>
      </c>
      <c r="AQ36" s="367" t="s">
        <v>160</v>
      </c>
      <c r="AR36" s="367" t="s">
        <v>68</v>
      </c>
      <c r="AS36" s="367" t="s">
        <v>160</v>
      </c>
      <c r="AT36" s="367" t="s">
        <v>68</v>
      </c>
      <c r="AU36" s="367" t="s">
        <v>160</v>
      </c>
      <c r="AV36" s="367" t="s">
        <v>68</v>
      </c>
      <c r="AW36" s="367" t="s">
        <v>68</v>
      </c>
      <c r="AX36" s="367" t="s">
        <v>160</v>
      </c>
    </row>
    <row r="37" spans="1:50">
      <c r="A37" s="130" t="s">
        <v>44</v>
      </c>
      <c r="B37" s="412">
        <v>40.5</v>
      </c>
      <c r="C37" s="362">
        <v>40.5</v>
      </c>
      <c r="D37" s="362">
        <v>40.200000000000003</v>
      </c>
      <c r="E37" s="362">
        <v>35.700000000000003</v>
      </c>
      <c r="F37" s="362">
        <v>39.5</v>
      </c>
      <c r="G37" s="362">
        <v>45.4</v>
      </c>
      <c r="H37" s="362">
        <v>36.700000000000003</v>
      </c>
      <c r="I37" s="362">
        <v>44.9</v>
      </c>
      <c r="J37" s="362">
        <v>44.7</v>
      </c>
      <c r="K37" s="362" t="s">
        <v>15</v>
      </c>
      <c r="L37" s="362">
        <v>46.704198122970162</v>
      </c>
      <c r="M37" s="362">
        <v>47.3</v>
      </c>
      <c r="N37" s="362">
        <v>41.5</v>
      </c>
      <c r="O37" s="362">
        <v>46.619372985730557</v>
      </c>
      <c r="P37" s="362" t="s">
        <v>69</v>
      </c>
      <c r="Q37" s="232" t="s">
        <v>68</v>
      </c>
      <c r="R37" s="232" t="s">
        <v>68</v>
      </c>
      <c r="S37" s="382" t="s">
        <v>68</v>
      </c>
      <c r="T37" s="413" t="s">
        <v>69</v>
      </c>
      <c r="U37" s="364" t="s">
        <v>68</v>
      </c>
      <c r="V37" s="365" t="s">
        <v>16</v>
      </c>
      <c r="W37" s="365" t="s">
        <v>16</v>
      </c>
      <c r="X37" s="366" t="s">
        <v>124</v>
      </c>
      <c r="Y37" s="366" t="s">
        <v>124</v>
      </c>
      <c r="Z37" s="366" t="s">
        <v>124</v>
      </c>
      <c r="AA37" s="366" t="s">
        <v>124</v>
      </c>
      <c r="AB37" s="366" t="s">
        <v>15</v>
      </c>
      <c r="AC37" s="366" t="s">
        <v>15</v>
      </c>
      <c r="AD37" s="366" t="s">
        <v>15</v>
      </c>
      <c r="AE37" s="367" t="s">
        <v>15</v>
      </c>
      <c r="AF37" s="367" t="s">
        <v>16</v>
      </c>
      <c r="AG37" s="367" t="s">
        <v>16</v>
      </c>
      <c r="AH37" s="367" t="s">
        <v>16</v>
      </c>
      <c r="AI37" s="367" t="s">
        <v>16</v>
      </c>
      <c r="AJ37" s="367" t="s">
        <v>16</v>
      </c>
      <c r="AK37" s="367" t="s">
        <v>15</v>
      </c>
      <c r="AL37" s="367" t="s">
        <v>15</v>
      </c>
      <c r="AM37" s="367" t="s">
        <v>16</v>
      </c>
      <c r="AN37" s="367" t="s">
        <v>15</v>
      </c>
      <c r="AO37" s="367" t="s">
        <v>16</v>
      </c>
      <c r="AP37" s="367" t="s">
        <v>15</v>
      </c>
      <c r="AQ37" s="367" t="s">
        <v>160</v>
      </c>
      <c r="AR37" s="367" t="s">
        <v>68</v>
      </c>
      <c r="AS37" s="367" t="s">
        <v>68</v>
      </c>
      <c r="AT37" s="367" t="s">
        <v>68</v>
      </c>
      <c r="AU37" s="398" t="s">
        <v>68</v>
      </c>
      <c r="AV37" s="367" t="s">
        <v>68</v>
      </c>
      <c r="AW37" s="367" t="s">
        <v>68</v>
      </c>
      <c r="AX37" s="367" t="s">
        <v>68</v>
      </c>
    </row>
    <row r="38" spans="1:50">
      <c r="A38" s="130" t="s">
        <v>45</v>
      </c>
      <c r="B38" s="412">
        <v>34.4</v>
      </c>
      <c r="C38" s="362">
        <v>34.4</v>
      </c>
      <c r="D38" s="362" t="s">
        <v>15</v>
      </c>
      <c r="E38" s="362">
        <v>34.1</v>
      </c>
      <c r="F38" s="362">
        <v>39.700000000000003</v>
      </c>
      <c r="G38" s="362">
        <v>45.3</v>
      </c>
      <c r="H38" s="362">
        <v>37.6</v>
      </c>
      <c r="I38" s="362" t="s">
        <v>15</v>
      </c>
      <c r="J38" s="362">
        <v>46.7</v>
      </c>
      <c r="K38" s="362">
        <v>51.9</v>
      </c>
      <c r="L38" s="362">
        <v>55.004944256174717</v>
      </c>
      <c r="M38" s="362" t="s">
        <v>15</v>
      </c>
      <c r="N38" s="362" t="s">
        <v>15</v>
      </c>
      <c r="O38" s="362" t="s">
        <v>15</v>
      </c>
      <c r="P38" s="362">
        <v>53.9</v>
      </c>
      <c r="Q38" s="232" t="s">
        <v>160</v>
      </c>
      <c r="R38" s="232" t="s">
        <v>125</v>
      </c>
      <c r="S38" s="382" t="s">
        <v>125</v>
      </c>
      <c r="T38" s="413" t="s">
        <v>125</v>
      </c>
      <c r="U38" s="364" t="s">
        <v>125</v>
      </c>
      <c r="V38" s="365" t="s">
        <v>124</v>
      </c>
      <c r="W38" s="365" t="s">
        <v>124</v>
      </c>
      <c r="X38" s="366" t="s">
        <v>124</v>
      </c>
      <c r="Y38" s="366" t="s">
        <v>124</v>
      </c>
      <c r="Z38" s="366" t="s">
        <v>124</v>
      </c>
      <c r="AA38" s="366" t="s">
        <v>124</v>
      </c>
      <c r="AB38" s="366" t="s">
        <v>15</v>
      </c>
      <c r="AC38" s="366" t="s">
        <v>15</v>
      </c>
      <c r="AD38" s="366" t="s">
        <v>15</v>
      </c>
      <c r="AE38" s="367" t="s">
        <v>15</v>
      </c>
      <c r="AF38" s="367" t="s">
        <v>16</v>
      </c>
      <c r="AG38" s="367" t="s">
        <v>16</v>
      </c>
      <c r="AH38" s="367" t="s">
        <v>16</v>
      </c>
      <c r="AI38" s="367" t="s">
        <v>16</v>
      </c>
      <c r="AJ38" s="367" t="s">
        <v>16</v>
      </c>
      <c r="AK38" s="367">
        <v>69.208019845764639</v>
      </c>
      <c r="AL38" s="367">
        <v>53.070053789828819</v>
      </c>
      <c r="AM38" s="367" t="s">
        <v>16</v>
      </c>
      <c r="AN38" s="367">
        <v>53.838251646246455</v>
      </c>
      <c r="AO38" s="367" t="s">
        <v>15</v>
      </c>
      <c r="AP38" s="367" t="s">
        <v>15</v>
      </c>
      <c r="AQ38" s="367" t="s">
        <v>68</v>
      </c>
      <c r="AR38" s="367" t="s">
        <v>68</v>
      </c>
      <c r="AS38" s="367" t="s">
        <v>160</v>
      </c>
      <c r="AT38" s="367" t="s">
        <v>179</v>
      </c>
      <c r="AU38" s="367" t="s">
        <v>160</v>
      </c>
      <c r="AV38" s="367" t="s">
        <v>68</v>
      </c>
      <c r="AW38" s="367" t="s">
        <v>160</v>
      </c>
      <c r="AX38" s="367" t="s">
        <v>68</v>
      </c>
    </row>
    <row r="39" spans="1:50">
      <c r="A39" s="130" t="s">
        <v>46</v>
      </c>
      <c r="B39" s="412">
        <v>42.2</v>
      </c>
      <c r="C39" s="362">
        <v>42.2</v>
      </c>
      <c r="D39" s="362" t="s">
        <v>69</v>
      </c>
      <c r="E39" s="362" t="s">
        <v>69</v>
      </c>
      <c r="F39" s="362" t="s">
        <v>69</v>
      </c>
      <c r="G39" s="362" t="s">
        <v>69</v>
      </c>
      <c r="H39" s="362">
        <v>46</v>
      </c>
      <c r="I39" s="362">
        <v>51.1</v>
      </c>
      <c r="J39" s="362">
        <v>41.1</v>
      </c>
      <c r="K39" s="362" t="s">
        <v>15</v>
      </c>
      <c r="L39" s="362" t="s">
        <v>69</v>
      </c>
      <c r="M39" s="362" t="s">
        <v>69</v>
      </c>
      <c r="N39" s="362" t="s">
        <v>69</v>
      </c>
      <c r="O39" s="362" t="s">
        <v>69</v>
      </c>
      <c r="P39" s="362" t="s">
        <v>15</v>
      </c>
      <c r="Q39" s="232" t="s">
        <v>160</v>
      </c>
      <c r="R39" s="232" t="s">
        <v>125</v>
      </c>
      <c r="S39" s="382" t="s">
        <v>125</v>
      </c>
      <c r="T39" s="413" t="s">
        <v>125</v>
      </c>
      <c r="U39" s="364" t="s">
        <v>68</v>
      </c>
      <c r="V39" s="365" t="s">
        <v>16</v>
      </c>
      <c r="W39" s="365" t="s">
        <v>16</v>
      </c>
      <c r="X39" s="366" t="s">
        <v>124</v>
      </c>
      <c r="Y39" s="366" t="s">
        <v>124</v>
      </c>
      <c r="Z39" s="366" t="s">
        <v>124</v>
      </c>
      <c r="AA39" s="366" t="s">
        <v>124</v>
      </c>
      <c r="AB39" s="366" t="s">
        <v>16</v>
      </c>
      <c r="AC39" s="366" t="s">
        <v>16</v>
      </c>
      <c r="AD39" s="366" t="s">
        <v>16</v>
      </c>
      <c r="AE39" s="367" t="s">
        <v>16</v>
      </c>
      <c r="AF39" s="367" t="s">
        <v>16</v>
      </c>
      <c r="AG39" s="367" t="s">
        <v>16</v>
      </c>
      <c r="AH39" s="367" t="s">
        <v>16</v>
      </c>
      <c r="AI39" s="367" t="s">
        <v>16</v>
      </c>
      <c r="AJ39" s="367" t="s">
        <v>16</v>
      </c>
      <c r="AK39" s="367" t="s">
        <v>16</v>
      </c>
      <c r="AL39" s="367" t="s">
        <v>16</v>
      </c>
      <c r="AM39" s="367" t="s">
        <v>16</v>
      </c>
      <c r="AN39" s="367" t="s">
        <v>16</v>
      </c>
      <c r="AO39" s="367" t="s">
        <v>16</v>
      </c>
      <c r="AP39" s="367" t="s">
        <v>15</v>
      </c>
      <c r="AQ39" s="367" t="s">
        <v>68</v>
      </c>
      <c r="AR39" s="367" t="s">
        <v>68</v>
      </c>
      <c r="AS39" s="367" t="s">
        <v>68</v>
      </c>
      <c r="AT39" s="367" t="s">
        <v>68</v>
      </c>
      <c r="AU39" s="398" t="s">
        <v>68</v>
      </c>
      <c r="AV39" s="367" t="s">
        <v>68</v>
      </c>
      <c r="AW39" s="367" t="s">
        <v>68</v>
      </c>
      <c r="AX39" s="367" t="s">
        <v>68</v>
      </c>
    </row>
    <row r="40" spans="1:50">
      <c r="A40" s="130" t="s">
        <v>47</v>
      </c>
      <c r="B40" s="412">
        <v>35.799999999999997</v>
      </c>
      <c r="C40" s="362">
        <v>35.799999999999997</v>
      </c>
      <c r="D40" s="362">
        <v>35</v>
      </c>
      <c r="E40" s="362">
        <v>32.4</v>
      </c>
      <c r="F40" s="362">
        <v>39.700000000000003</v>
      </c>
      <c r="G40" s="362">
        <v>44.1</v>
      </c>
      <c r="H40" s="362" t="s">
        <v>15</v>
      </c>
      <c r="I40" s="362">
        <v>41.2</v>
      </c>
      <c r="J40" s="362">
        <v>33.700000000000003</v>
      </c>
      <c r="K40" s="362">
        <v>57</v>
      </c>
      <c r="L40" s="362" t="s">
        <v>15</v>
      </c>
      <c r="M40" s="362">
        <v>47.3</v>
      </c>
      <c r="N40" s="362" t="s">
        <v>15</v>
      </c>
      <c r="O40" s="362">
        <v>45.618957256423045</v>
      </c>
      <c r="P40" s="362" t="s">
        <v>15</v>
      </c>
      <c r="Q40" s="232" t="s">
        <v>160</v>
      </c>
      <c r="R40" s="232" t="s">
        <v>125</v>
      </c>
      <c r="S40" s="382" t="s">
        <v>125</v>
      </c>
      <c r="T40" s="413" t="s">
        <v>125</v>
      </c>
      <c r="U40" s="364" t="s">
        <v>125</v>
      </c>
      <c r="V40" s="365" t="s">
        <v>124</v>
      </c>
      <c r="W40" s="365" t="s">
        <v>124</v>
      </c>
      <c r="X40" s="366">
        <v>55.08484426545705</v>
      </c>
      <c r="Y40" s="366" t="s">
        <v>124</v>
      </c>
      <c r="Z40" s="366" t="s">
        <v>124</v>
      </c>
      <c r="AA40" s="366">
        <v>44.251157871057529</v>
      </c>
      <c r="AB40" s="366" t="s">
        <v>15</v>
      </c>
      <c r="AC40" s="366">
        <v>50.948378542846889</v>
      </c>
      <c r="AD40" s="366">
        <v>52.650780854561184</v>
      </c>
      <c r="AE40" s="367">
        <v>49.343041535288492</v>
      </c>
      <c r="AF40" s="367" t="s">
        <v>15</v>
      </c>
      <c r="AG40" s="367" t="s">
        <v>15</v>
      </c>
      <c r="AH40" s="367" t="s">
        <v>15</v>
      </c>
      <c r="AI40" s="367">
        <v>50.558663430772505</v>
      </c>
      <c r="AJ40" s="367">
        <v>54.469833227101972</v>
      </c>
      <c r="AK40" s="367">
        <v>57.904649059966502</v>
      </c>
      <c r="AL40" s="367">
        <v>52.931875051399345</v>
      </c>
      <c r="AM40" s="367" t="s">
        <v>16</v>
      </c>
      <c r="AN40" s="367">
        <v>49.343582110565798</v>
      </c>
      <c r="AO40" s="367" t="s">
        <v>15</v>
      </c>
      <c r="AP40" s="367" t="s">
        <v>15</v>
      </c>
      <c r="AQ40" s="367" t="s">
        <v>160</v>
      </c>
      <c r="AR40" s="367" t="s">
        <v>160</v>
      </c>
      <c r="AS40" s="367" t="s">
        <v>160</v>
      </c>
      <c r="AT40" s="367" t="s">
        <v>68</v>
      </c>
      <c r="AU40" s="367" t="s">
        <v>160</v>
      </c>
      <c r="AV40" s="367" t="s">
        <v>160</v>
      </c>
      <c r="AW40" s="367" t="s">
        <v>160</v>
      </c>
      <c r="AX40" s="367" t="s">
        <v>160</v>
      </c>
    </row>
    <row r="41" spans="1:50">
      <c r="A41" s="130" t="s">
        <v>48</v>
      </c>
      <c r="B41" s="412">
        <v>38</v>
      </c>
      <c r="C41" s="362">
        <v>38</v>
      </c>
      <c r="D41" s="362">
        <v>39.799999999999997</v>
      </c>
      <c r="E41" s="362">
        <v>36.1</v>
      </c>
      <c r="F41" s="362">
        <v>44.3</v>
      </c>
      <c r="G41" s="362">
        <v>46.9</v>
      </c>
      <c r="H41" s="362">
        <v>35.4</v>
      </c>
      <c r="I41" s="362">
        <v>47.8</v>
      </c>
      <c r="J41" s="362">
        <v>43.9</v>
      </c>
      <c r="K41" s="362">
        <v>56.3</v>
      </c>
      <c r="L41" s="362">
        <v>45.904126206516715</v>
      </c>
      <c r="M41" s="362">
        <v>38.5</v>
      </c>
      <c r="N41" s="362">
        <v>36.6</v>
      </c>
      <c r="O41" s="362">
        <v>50.120828038306875</v>
      </c>
      <c r="P41" s="362">
        <v>46.8</v>
      </c>
      <c r="Q41" s="232">
        <v>48.511749020382297</v>
      </c>
      <c r="R41" s="232">
        <v>55.654754695182362</v>
      </c>
      <c r="S41" s="382">
        <v>49.925072437671631</v>
      </c>
      <c r="T41" s="413">
        <v>47.010688473835685</v>
      </c>
      <c r="U41" s="364">
        <v>57.238965733298429</v>
      </c>
      <c r="V41" s="365">
        <v>53.079897491928428</v>
      </c>
      <c r="W41" s="365">
        <v>45.875381330236479</v>
      </c>
      <c r="X41" s="366">
        <v>58.332425769394121</v>
      </c>
      <c r="Y41" s="366">
        <v>59.362908965280063</v>
      </c>
      <c r="Z41" s="366">
        <v>51.574986395332814</v>
      </c>
      <c r="AA41" s="366">
        <v>42.960659502614973</v>
      </c>
      <c r="AB41" s="366">
        <v>62.239524572955901</v>
      </c>
      <c r="AC41" s="366">
        <v>54.224048484219772</v>
      </c>
      <c r="AD41" s="366">
        <v>55.331605483117961</v>
      </c>
      <c r="AE41" s="367">
        <v>53.097939114744179</v>
      </c>
      <c r="AF41" s="367">
        <v>42.814637872391167</v>
      </c>
      <c r="AG41" s="367">
        <v>53.908906502627815</v>
      </c>
      <c r="AH41" s="367" t="s">
        <v>15</v>
      </c>
      <c r="AI41" s="367">
        <v>54.550986911780882</v>
      </c>
      <c r="AJ41" s="367">
        <v>54.625709922491104</v>
      </c>
      <c r="AK41" s="367">
        <v>59.60261662054797</v>
      </c>
      <c r="AL41" s="367">
        <v>52.369992711758329</v>
      </c>
      <c r="AM41" s="367">
        <v>44.50725561720256</v>
      </c>
      <c r="AN41" s="367">
        <v>51.288053745126334</v>
      </c>
      <c r="AO41" s="367" t="s">
        <v>15</v>
      </c>
      <c r="AP41" s="367" t="s">
        <v>15</v>
      </c>
      <c r="AQ41" s="367">
        <v>56.5</v>
      </c>
      <c r="AR41" s="367" t="s">
        <v>160</v>
      </c>
      <c r="AS41" s="367">
        <v>54.3</v>
      </c>
      <c r="AT41" s="367" t="s">
        <v>179</v>
      </c>
      <c r="AU41" s="367">
        <v>63.7</v>
      </c>
      <c r="AV41" s="367" t="s">
        <v>160</v>
      </c>
      <c r="AW41" s="367" t="s">
        <v>160</v>
      </c>
      <c r="AX41" s="367" t="s">
        <v>160</v>
      </c>
    </row>
    <row r="42" spans="1:50">
      <c r="A42" s="130" t="s">
        <v>49</v>
      </c>
      <c r="B42" s="412">
        <v>37.4</v>
      </c>
      <c r="C42" s="362">
        <v>37.4</v>
      </c>
      <c r="D42" s="362">
        <v>38.700000000000003</v>
      </c>
      <c r="E42" s="362">
        <v>34.5</v>
      </c>
      <c r="F42" s="362">
        <v>38.5</v>
      </c>
      <c r="G42" s="362">
        <v>46.2</v>
      </c>
      <c r="H42" s="362">
        <v>34.9</v>
      </c>
      <c r="I42" s="362">
        <v>44.9</v>
      </c>
      <c r="J42" s="362">
        <v>38.799999999999997</v>
      </c>
      <c r="K42" s="362">
        <v>47.2</v>
      </c>
      <c r="L42" s="362">
        <v>46.5041801438568</v>
      </c>
      <c r="M42" s="362">
        <v>45.6</v>
      </c>
      <c r="N42" s="362">
        <v>46.3</v>
      </c>
      <c r="O42" s="362">
        <v>42.117502203846684</v>
      </c>
      <c r="P42" s="362">
        <v>53.9</v>
      </c>
      <c r="Q42" s="232" t="s">
        <v>160</v>
      </c>
      <c r="R42" s="232">
        <v>44.595467413945066</v>
      </c>
      <c r="S42" s="382">
        <v>47.389301186520093</v>
      </c>
      <c r="T42" s="413">
        <v>45.244024551400543</v>
      </c>
      <c r="U42" s="364">
        <v>51.65595247842915</v>
      </c>
      <c r="V42" s="365">
        <v>48.552531215343883</v>
      </c>
      <c r="W42" s="365">
        <v>42.569903635954532</v>
      </c>
      <c r="X42" s="366">
        <v>56.953578706470523</v>
      </c>
      <c r="Y42" s="366">
        <v>49.716275404104536</v>
      </c>
      <c r="Z42" s="366">
        <v>53.493488677584686</v>
      </c>
      <c r="AA42" s="366">
        <v>44.676162345049541</v>
      </c>
      <c r="AB42" s="366">
        <v>56.414523386486465</v>
      </c>
      <c r="AC42" s="366">
        <v>51.036077378213797</v>
      </c>
      <c r="AD42" s="366">
        <v>52.896569002720838</v>
      </c>
      <c r="AE42" s="367">
        <v>48.939127490658102</v>
      </c>
      <c r="AF42" s="367">
        <v>41.194195742588924</v>
      </c>
      <c r="AG42" s="367">
        <v>49.327480849357869</v>
      </c>
      <c r="AH42" s="367" t="s">
        <v>15</v>
      </c>
      <c r="AI42" s="367">
        <v>50.402750456853724</v>
      </c>
      <c r="AJ42" s="367">
        <v>54.680619624731015</v>
      </c>
      <c r="AK42" s="367">
        <v>58.091411855148699</v>
      </c>
      <c r="AL42" s="367">
        <v>52.931875051399359</v>
      </c>
      <c r="AM42" s="367">
        <v>47.215889974316802</v>
      </c>
      <c r="AN42" s="367">
        <v>49.343582110565805</v>
      </c>
      <c r="AO42" s="367" t="s">
        <v>15</v>
      </c>
      <c r="AP42" s="367" t="s">
        <v>15</v>
      </c>
      <c r="AQ42" s="367" t="s">
        <v>160</v>
      </c>
      <c r="AR42" s="367" t="s">
        <v>160</v>
      </c>
      <c r="AS42" s="367" t="s">
        <v>160</v>
      </c>
      <c r="AT42" s="367" t="s">
        <v>179</v>
      </c>
      <c r="AU42" s="367" t="s">
        <v>160</v>
      </c>
      <c r="AV42" s="367" t="s">
        <v>160</v>
      </c>
      <c r="AW42" s="367" t="s">
        <v>160</v>
      </c>
      <c r="AX42" s="367" t="s">
        <v>160</v>
      </c>
    </row>
    <row r="43" spans="1:50">
      <c r="A43" s="130" t="s">
        <v>50</v>
      </c>
      <c r="B43" s="412">
        <v>36.6</v>
      </c>
      <c r="C43" s="362">
        <v>36.6</v>
      </c>
      <c r="D43" s="362">
        <v>40.9</v>
      </c>
      <c r="E43" s="362">
        <v>34</v>
      </c>
      <c r="F43" s="362">
        <v>37.4</v>
      </c>
      <c r="G43" s="362">
        <v>43.6</v>
      </c>
      <c r="H43" s="362">
        <v>37.700000000000003</v>
      </c>
      <c r="I43" s="362">
        <v>43.7</v>
      </c>
      <c r="J43" s="362">
        <v>43.8</v>
      </c>
      <c r="K43" s="362">
        <v>47</v>
      </c>
      <c r="L43" s="362">
        <v>45.404081258733314</v>
      </c>
      <c r="M43" s="362">
        <v>40.9</v>
      </c>
      <c r="N43" s="362">
        <v>39.9</v>
      </c>
      <c r="O43" s="362">
        <v>34.914508952832527</v>
      </c>
      <c r="P43" s="362">
        <v>46.4</v>
      </c>
      <c r="Q43" s="232">
        <v>44.670857036768517</v>
      </c>
      <c r="R43" s="232">
        <v>44.116212953107684</v>
      </c>
      <c r="S43" s="382">
        <v>49.214889483398146</v>
      </c>
      <c r="T43" s="413">
        <v>44.816440642527539</v>
      </c>
      <c r="U43" s="364">
        <v>54.180031502080425</v>
      </c>
      <c r="V43" s="365">
        <v>51.363458667714951</v>
      </c>
      <c r="W43" s="365">
        <v>46.087753347462353</v>
      </c>
      <c r="X43" s="366">
        <v>55.800384005476253</v>
      </c>
      <c r="Y43" s="366">
        <v>49.602245724381355</v>
      </c>
      <c r="Z43" s="366">
        <v>51.592080660320953</v>
      </c>
      <c r="AA43" s="366">
        <v>43.233624320644935</v>
      </c>
      <c r="AB43" s="366">
        <v>55.610386216915543</v>
      </c>
      <c r="AC43" s="366">
        <v>50.912759108108631</v>
      </c>
      <c r="AD43" s="366">
        <v>49.997513719393027</v>
      </c>
      <c r="AE43" s="367">
        <v>47.660479116139896</v>
      </c>
      <c r="AF43" s="367">
        <v>41.455286066949917</v>
      </c>
      <c r="AG43" s="367">
        <v>47.689158139967738</v>
      </c>
      <c r="AH43" s="367">
        <v>47.943717565510376</v>
      </c>
      <c r="AI43" s="367">
        <v>49.779089225956618</v>
      </c>
      <c r="AJ43" s="367">
        <v>53.854504322176673</v>
      </c>
      <c r="AK43" s="367">
        <v>57.564789326152244</v>
      </c>
      <c r="AL43" s="367">
        <v>52.851520238755761</v>
      </c>
      <c r="AM43" s="367">
        <v>47.467498589958751</v>
      </c>
      <c r="AN43" s="367">
        <v>49.263560557934717</v>
      </c>
      <c r="AO43" s="367" t="s">
        <v>15</v>
      </c>
      <c r="AP43" s="367" t="s">
        <v>15</v>
      </c>
      <c r="AQ43" s="367" t="s">
        <v>160</v>
      </c>
      <c r="AR43" s="367">
        <v>40.200000000000003</v>
      </c>
      <c r="AS43" s="367" t="s">
        <v>160</v>
      </c>
      <c r="AT43" s="367" t="s">
        <v>179</v>
      </c>
      <c r="AU43" s="367" t="s">
        <v>160</v>
      </c>
      <c r="AV43" s="367" t="s">
        <v>160</v>
      </c>
      <c r="AW43" s="420">
        <v>67.599999999999994</v>
      </c>
      <c r="AX43" s="420">
        <v>49.5</v>
      </c>
    </row>
    <row r="44" spans="1:50">
      <c r="A44" s="130" t="s">
        <v>122</v>
      </c>
      <c r="B44" s="412">
        <v>42.2</v>
      </c>
      <c r="C44" s="362">
        <v>42.2</v>
      </c>
      <c r="D44" s="362">
        <v>42.8</v>
      </c>
      <c r="E44" s="362">
        <v>35.6</v>
      </c>
      <c r="F44" s="362">
        <v>40.6</v>
      </c>
      <c r="G44" s="362">
        <v>50.7</v>
      </c>
      <c r="H44" s="362">
        <v>43.9</v>
      </c>
      <c r="I44" s="362">
        <v>51.1</v>
      </c>
      <c r="J44" s="362">
        <v>41.1</v>
      </c>
      <c r="K44" s="362">
        <v>55.2</v>
      </c>
      <c r="L44" s="362">
        <v>46.604189133413492</v>
      </c>
      <c r="M44" s="362">
        <v>51.3</v>
      </c>
      <c r="N44" s="362">
        <v>49.5</v>
      </c>
      <c r="O44" s="362">
        <v>55.222948257775251</v>
      </c>
      <c r="P44" s="362">
        <v>43.8</v>
      </c>
      <c r="Q44" s="232">
        <v>52.214744327765594</v>
      </c>
      <c r="R44" s="232" t="s">
        <v>125</v>
      </c>
      <c r="S44" s="382" t="s">
        <v>125</v>
      </c>
      <c r="T44" s="413">
        <v>46.692040873332182</v>
      </c>
      <c r="U44" s="364" t="s">
        <v>125</v>
      </c>
      <c r="V44" s="365" t="s">
        <v>124</v>
      </c>
      <c r="W44" s="365" t="s">
        <v>124</v>
      </c>
      <c r="X44" s="366">
        <v>59.323610335661186</v>
      </c>
      <c r="Y44" s="366">
        <v>64.120456905968283</v>
      </c>
      <c r="Z44" s="366" t="s">
        <v>124</v>
      </c>
      <c r="AA44" s="366">
        <v>50.269570460349129</v>
      </c>
      <c r="AB44" s="366">
        <v>63.741892008245941</v>
      </c>
      <c r="AC44" s="366" t="s">
        <v>15</v>
      </c>
      <c r="AD44" s="366" t="s">
        <v>15</v>
      </c>
      <c r="AE44" s="367" t="s">
        <v>15</v>
      </c>
      <c r="AF44" s="367" t="s">
        <v>15</v>
      </c>
      <c r="AG44" s="367" t="s">
        <v>15</v>
      </c>
      <c r="AH44" s="367" t="s">
        <v>15</v>
      </c>
      <c r="AI44" s="367">
        <v>44.608872892934237</v>
      </c>
      <c r="AJ44" s="367">
        <v>52.457858757203958</v>
      </c>
      <c r="AK44" s="367">
        <v>68.204092799313656</v>
      </c>
      <c r="AL44" s="367">
        <v>51.506026469627834</v>
      </c>
      <c r="AM44" s="367">
        <v>58.836487120269226</v>
      </c>
      <c r="AN44" s="367">
        <v>54.891917090583981</v>
      </c>
      <c r="AO44" s="367" t="s">
        <v>15</v>
      </c>
      <c r="AP44" s="367" t="s">
        <v>15</v>
      </c>
      <c r="AQ44" s="367">
        <v>73.400000000000006</v>
      </c>
      <c r="AR44" s="367" t="s">
        <v>160</v>
      </c>
      <c r="AS44" s="367" t="s">
        <v>160</v>
      </c>
      <c r="AT44" s="367" t="s">
        <v>179</v>
      </c>
      <c r="AU44" s="367" t="s">
        <v>160</v>
      </c>
      <c r="AV44" s="367" t="s">
        <v>160</v>
      </c>
      <c r="AW44" s="420">
        <v>40.9</v>
      </c>
      <c r="AX44" s="420" t="s">
        <v>160</v>
      </c>
    </row>
    <row r="45" spans="1:50">
      <c r="A45" s="130" t="s">
        <v>51</v>
      </c>
      <c r="B45" s="412">
        <v>34.799999999999997</v>
      </c>
      <c r="C45" s="362">
        <v>34.799999999999997</v>
      </c>
      <c r="D45" s="362">
        <v>38.9</v>
      </c>
      <c r="E45" s="362">
        <v>35.200000000000003</v>
      </c>
      <c r="F45" s="362">
        <v>37</v>
      </c>
      <c r="G45" s="362">
        <v>37</v>
      </c>
      <c r="H45" s="362">
        <v>31.4</v>
      </c>
      <c r="I45" s="362">
        <v>36.799999999999997</v>
      </c>
      <c r="J45" s="362">
        <v>40.1</v>
      </c>
      <c r="K45" s="362">
        <v>46.3</v>
      </c>
      <c r="L45" s="362">
        <v>43.803937425826426</v>
      </c>
      <c r="M45" s="362">
        <v>41.6</v>
      </c>
      <c r="N45" s="362">
        <v>46.1</v>
      </c>
      <c r="O45" s="362">
        <v>42.217543776777454</v>
      </c>
      <c r="P45" s="362">
        <v>44.9</v>
      </c>
      <c r="Q45" s="232">
        <v>47.953403114611064</v>
      </c>
      <c r="R45" s="232">
        <v>46.788258765037355</v>
      </c>
      <c r="S45" s="382">
        <v>53.60150348700563</v>
      </c>
      <c r="T45" s="413">
        <v>49.21060148524127</v>
      </c>
      <c r="U45" s="364">
        <v>52.0202218053305</v>
      </c>
      <c r="V45" s="365">
        <v>48.339161817677819</v>
      </c>
      <c r="W45" s="365">
        <v>43.492884044986717</v>
      </c>
      <c r="X45" s="366">
        <v>52.690744632680889</v>
      </c>
      <c r="Y45" s="366">
        <v>49.771359701595664</v>
      </c>
      <c r="Z45" s="366">
        <v>51.556248079009087</v>
      </c>
      <c r="AA45" s="366">
        <v>43.100121185817592</v>
      </c>
      <c r="AB45" s="366">
        <v>56.57343285738353</v>
      </c>
      <c r="AC45" s="366">
        <v>50.748737490141565</v>
      </c>
      <c r="AD45" s="366">
        <v>50.732073349980212</v>
      </c>
      <c r="AE45" s="367">
        <v>48.645919451010151</v>
      </c>
      <c r="AF45" s="367">
        <v>42.536760166740827</v>
      </c>
      <c r="AG45" s="367">
        <v>49.208246502509837</v>
      </c>
      <c r="AH45" s="367" t="s">
        <v>15</v>
      </c>
      <c r="AI45" s="367">
        <v>49.161281291280247</v>
      </c>
      <c r="AJ45" s="367">
        <v>52.186699671838625</v>
      </c>
      <c r="AK45" s="367">
        <v>59.9965339206612</v>
      </c>
      <c r="AL45" s="367">
        <v>53.159298443300642</v>
      </c>
      <c r="AM45" s="367">
        <v>48.202329279235698</v>
      </c>
      <c r="AN45" s="367">
        <v>49.986102214266573</v>
      </c>
      <c r="AO45" s="367" t="s">
        <v>15</v>
      </c>
      <c r="AP45" s="367" t="s">
        <v>15</v>
      </c>
      <c r="AQ45" s="367" t="s">
        <v>160</v>
      </c>
      <c r="AR45" s="367" t="s">
        <v>160</v>
      </c>
      <c r="AS45" s="367" t="s">
        <v>160</v>
      </c>
      <c r="AT45" s="367" t="s">
        <v>179</v>
      </c>
      <c r="AU45" s="367" t="s">
        <v>160</v>
      </c>
      <c r="AV45" s="367" t="s">
        <v>160</v>
      </c>
      <c r="AW45" s="367" t="s">
        <v>160</v>
      </c>
      <c r="AX45" s="367" t="s">
        <v>160</v>
      </c>
    </row>
    <row r="46" spans="1:50">
      <c r="A46" s="130" t="s">
        <v>52</v>
      </c>
      <c r="B46" s="412">
        <v>34.799999999999997</v>
      </c>
      <c r="C46" s="362">
        <v>34.799999999999997</v>
      </c>
      <c r="D46" s="362">
        <v>38</v>
      </c>
      <c r="E46" s="362">
        <v>40.299999999999997</v>
      </c>
      <c r="F46" s="362">
        <v>49.5</v>
      </c>
      <c r="G46" s="362">
        <v>53.5</v>
      </c>
      <c r="H46" s="362">
        <v>48.6</v>
      </c>
      <c r="I46" s="362">
        <v>40.299999999999997</v>
      </c>
      <c r="J46" s="362">
        <v>42.4</v>
      </c>
      <c r="K46" s="362">
        <v>49.7</v>
      </c>
      <c r="L46" s="362">
        <v>38.003416031538876</v>
      </c>
      <c r="M46" s="362">
        <v>40.5</v>
      </c>
      <c r="N46" s="362">
        <v>40.799999999999997</v>
      </c>
      <c r="O46" s="362">
        <v>41.617294339192952</v>
      </c>
      <c r="P46" s="362">
        <v>50.8</v>
      </c>
      <c r="Q46" s="232">
        <v>45.084612830884865</v>
      </c>
      <c r="R46" s="232">
        <v>51.068073280833815</v>
      </c>
      <c r="S46" s="382">
        <v>52.981807612171963</v>
      </c>
      <c r="T46" s="413">
        <v>50.637847257557063</v>
      </c>
      <c r="U46" s="364">
        <v>58.72556014606316</v>
      </c>
      <c r="V46" s="365" t="s">
        <v>124</v>
      </c>
      <c r="W46" s="365">
        <v>52.832710340179666</v>
      </c>
      <c r="X46" s="366">
        <v>55.271251100435968</v>
      </c>
      <c r="Y46" s="366">
        <v>54.631171388225631</v>
      </c>
      <c r="Z46" s="366">
        <v>52.631352568801262</v>
      </c>
      <c r="AA46" s="366">
        <v>43.632892842377807</v>
      </c>
      <c r="AB46" s="366">
        <v>57.099011479054475</v>
      </c>
      <c r="AC46" s="366">
        <v>62.802956726156623</v>
      </c>
      <c r="AD46" s="366">
        <v>60.216989165936376</v>
      </c>
      <c r="AE46" s="367">
        <v>55.441799159268342</v>
      </c>
      <c r="AF46" s="367">
        <v>44.626482793220397</v>
      </c>
      <c r="AG46" s="367">
        <v>52.223797766334705</v>
      </c>
      <c r="AH46" s="367" t="s">
        <v>15</v>
      </c>
      <c r="AI46" s="367">
        <v>52.287032554667555</v>
      </c>
      <c r="AJ46" s="367">
        <v>54.525214908004756</v>
      </c>
      <c r="AK46" s="367">
        <v>57.907771650025062</v>
      </c>
      <c r="AL46" s="367">
        <v>52.931875051399366</v>
      </c>
      <c r="AM46" s="367">
        <v>47.215889974316845</v>
      </c>
      <c r="AN46" s="367">
        <v>49.343582110565798</v>
      </c>
      <c r="AO46" s="367" t="s">
        <v>15</v>
      </c>
      <c r="AP46" s="367" t="s">
        <v>15</v>
      </c>
      <c r="AQ46" s="367" t="s">
        <v>160</v>
      </c>
      <c r="AR46" s="367" t="s">
        <v>160</v>
      </c>
      <c r="AS46" s="367" t="s">
        <v>160</v>
      </c>
      <c r="AT46" s="367" t="s">
        <v>179</v>
      </c>
      <c r="AU46" s="367" t="s">
        <v>160</v>
      </c>
      <c r="AV46" s="367" t="s">
        <v>160</v>
      </c>
      <c r="AW46" s="367" t="s">
        <v>160</v>
      </c>
      <c r="AX46" s="367" t="s">
        <v>160</v>
      </c>
    </row>
    <row r="47" spans="1:50">
      <c r="A47" s="130" t="s">
        <v>53</v>
      </c>
      <c r="B47" s="412">
        <v>40.5</v>
      </c>
      <c r="C47" s="362">
        <v>40.5</v>
      </c>
      <c r="D47" s="362">
        <v>40.299999999999997</v>
      </c>
      <c r="E47" s="362">
        <v>35.700000000000003</v>
      </c>
      <c r="F47" s="362">
        <v>39.5</v>
      </c>
      <c r="G47" s="362">
        <v>45.4</v>
      </c>
      <c r="H47" s="362">
        <v>36.700000000000003</v>
      </c>
      <c r="I47" s="362">
        <v>44.9</v>
      </c>
      <c r="J47" s="362">
        <v>44.7</v>
      </c>
      <c r="K47" s="362">
        <v>38.200000000000003</v>
      </c>
      <c r="L47" s="362">
        <v>47.004225091640201</v>
      </c>
      <c r="M47" s="362">
        <v>47.3</v>
      </c>
      <c r="N47" s="362">
        <v>41.5</v>
      </c>
      <c r="O47" s="362">
        <v>46.619372985730557</v>
      </c>
      <c r="P47" s="362">
        <v>52.9</v>
      </c>
      <c r="Q47" s="232">
        <v>41.774024727857324</v>
      </c>
      <c r="R47" s="232">
        <v>47.335110357197969</v>
      </c>
      <c r="S47" s="382">
        <v>53.323023168717349</v>
      </c>
      <c r="T47" s="413">
        <v>46.79665570136612</v>
      </c>
      <c r="U47" s="364">
        <v>51.418366889286418</v>
      </c>
      <c r="V47" s="365">
        <v>54.26269892163964</v>
      </c>
      <c r="W47" s="365">
        <v>46.211234308569438</v>
      </c>
      <c r="X47" s="366">
        <v>55.962128299299913</v>
      </c>
      <c r="Y47" s="366">
        <v>50.892241963228344</v>
      </c>
      <c r="Z47" s="366">
        <v>53.848512614988245</v>
      </c>
      <c r="AA47" s="366">
        <v>44.121965398689682</v>
      </c>
      <c r="AB47" s="366">
        <v>57.664901028389814</v>
      </c>
      <c r="AC47" s="366">
        <v>47.821560883635811</v>
      </c>
      <c r="AD47" s="366">
        <v>53.593442120002635</v>
      </c>
      <c r="AE47" s="367" t="s">
        <v>15</v>
      </c>
      <c r="AF47" s="367" t="s">
        <v>15</v>
      </c>
      <c r="AG47" s="367">
        <v>48.716506913506898</v>
      </c>
      <c r="AH47" s="367" t="s">
        <v>15</v>
      </c>
      <c r="AI47" s="367">
        <v>50.558663430772505</v>
      </c>
      <c r="AJ47" s="367">
        <v>54.525214908004799</v>
      </c>
      <c r="AK47" s="367">
        <v>58.354028516863082</v>
      </c>
      <c r="AL47" s="367">
        <v>53.35681467744925</v>
      </c>
      <c r="AM47" s="367">
        <v>47.650195786375711</v>
      </c>
      <c r="AN47" s="367">
        <v>49.556859960297906</v>
      </c>
      <c r="AO47" s="367" t="s">
        <v>15</v>
      </c>
      <c r="AP47" s="367" t="s">
        <v>15</v>
      </c>
      <c r="AQ47" s="367" t="s">
        <v>160</v>
      </c>
      <c r="AR47" s="367" t="s">
        <v>160</v>
      </c>
      <c r="AS47" s="367" t="s">
        <v>160</v>
      </c>
      <c r="AT47" s="367" t="s">
        <v>179</v>
      </c>
      <c r="AU47" s="367" t="s">
        <v>160</v>
      </c>
      <c r="AV47" s="367" t="s">
        <v>160</v>
      </c>
      <c r="AW47" s="420">
        <v>48.9</v>
      </c>
      <c r="AX47" s="420" t="s">
        <v>160</v>
      </c>
    </row>
    <row r="48" spans="1:50">
      <c r="A48" s="130" t="s">
        <v>54</v>
      </c>
      <c r="B48" s="412">
        <v>34.4</v>
      </c>
      <c r="C48" s="362">
        <v>34.4</v>
      </c>
      <c r="D48" s="362">
        <v>39.6</v>
      </c>
      <c r="E48" s="362">
        <v>32.4</v>
      </c>
      <c r="F48" s="362">
        <v>35.200000000000003</v>
      </c>
      <c r="G48" s="362">
        <v>47.9</v>
      </c>
      <c r="H48" s="362">
        <v>44.7</v>
      </c>
      <c r="I48" s="362">
        <v>43.9</v>
      </c>
      <c r="J48" s="362">
        <v>44.8</v>
      </c>
      <c r="K48" s="362">
        <v>50.6</v>
      </c>
      <c r="L48" s="362">
        <v>48.404350945433706</v>
      </c>
      <c r="M48" s="362">
        <v>45.3</v>
      </c>
      <c r="N48" s="362">
        <v>41.9</v>
      </c>
      <c r="O48" s="362">
        <v>41.917419057985171</v>
      </c>
      <c r="P48" s="362">
        <v>50</v>
      </c>
      <c r="Q48" s="232">
        <v>50.442173725448953</v>
      </c>
      <c r="R48" s="232">
        <v>50.883747109852592</v>
      </c>
      <c r="S48" s="382">
        <v>49.255608498243944</v>
      </c>
      <c r="T48" s="413">
        <v>48.198369582458632</v>
      </c>
      <c r="U48" s="364">
        <v>57.789060470732466</v>
      </c>
      <c r="V48" s="365">
        <v>53.17852736306601</v>
      </c>
      <c r="W48" s="365">
        <v>44.842547311293444</v>
      </c>
      <c r="X48" s="366">
        <v>59.96524779381825</v>
      </c>
      <c r="Y48" s="366">
        <v>54.718261307689133</v>
      </c>
      <c r="Z48" s="366">
        <v>52.252584825950294</v>
      </c>
      <c r="AA48" s="366">
        <v>44.059315911305987</v>
      </c>
      <c r="AB48" s="366">
        <v>58.922545385927343</v>
      </c>
      <c r="AC48" s="366">
        <v>55.678878469597969</v>
      </c>
      <c r="AD48" s="366">
        <v>53.278089415312699</v>
      </c>
      <c r="AE48" s="367">
        <v>46.914997871916029</v>
      </c>
      <c r="AF48" s="367">
        <v>45.789694889895145</v>
      </c>
      <c r="AG48" s="367">
        <v>61.151688597180389</v>
      </c>
      <c r="AH48" s="367" t="s">
        <v>15</v>
      </c>
      <c r="AI48" s="367">
        <v>43.485917048642264</v>
      </c>
      <c r="AJ48" s="367">
        <v>52.689065587999288</v>
      </c>
      <c r="AK48" s="367">
        <v>64.624229345326384</v>
      </c>
      <c r="AL48" s="367">
        <v>52.867144145063953</v>
      </c>
      <c r="AM48" s="367">
        <v>51.866109287830675</v>
      </c>
      <c r="AN48" s="367">
        <v>52.126820658817934</v>
      </c>
      <c r="AO48" s="367" t="s">
        <v>15</v>
      </c>
      <c r="AP48" s="367" t="s">
        <v>15</v>
      </c>
      <c r="AQ48" s="367" t="s">
        <v>160</v>
      </c>
      <c r="AR48" s="367" t="s">
        <v>160</v>
      </c>
      <c r="AS48" s="367" t="s">
        <v>160</v>
      </c>
      <c r="AT48" s="367" t="s">
        <v>179</v>
      </c>
      <c r="AU48" s="367" t="s">
        <v>160</v>
      </c>
      <c r="AV48" s="367" t="s">
        <v>160</v>
      </c>
      <c r="AW48" s="420">
        <v>54.4</v>
      </c>
      <c r="AX48" s="420" t="s">
        <v>160</v>
      </c>
    </row>
    <row r="49" spans="1:50">
      <c r="A49" s="130" t="s">
        <v>55</v>
      </c>
      <c r="B49" s="412">
        <v>38</v>
      </c>
      <c r="C49" s="362">
        <v>38</v>
      </c>
      <c r="D49" s="362">
        <v>41.3</v>
      </c>
      <c r="E49" s="362">
        <v>36.1</v>
      </c>
      <c r="F49" s="362">
        <v>41.7</v>
      </c>
      <c r="G49" s="362">
        <v>46.1</v>
      </c>
      <c r="H49" s="362">
        <v>40</v>
      </c>
      <c r="I49" s="362">
        <v>48.2</v>
      </c>
      <c r="J49" s="362">
        <v>46.8</v>
      </c>
      <c r="K49" s="362">
        <v>47.3</v>
      </c>
      <c r="L49" s="362">
        <v>47.904305997650361</v>
      </c>
      <c r="M49" s="362">
        <v>50.7</v>
      </c>
      <c r="N49" s="362">
        <v>42.8</v>
      </c>
      <c r="O49" s="362">
        <v>36.014966255070803</v>
      </c>
      <c r="P49" s="362">
        <v>56.5</v>
      </c>
      <c r="Q49" s="232">
        <v>47.134659717365693</v>
      </c>
      <c r="R49" s="232">
        <v>49.555705642847514</v>
      </c>
      <c r="S49" s="382">
        <v>51.417963209776715</v>
      </c>
      <c r="T49" s="413">
        <v>49.72242609955687</v>
      </c>
      <c r="U49" s="364">
        <v>56.749475447599963</v>
      </c>
      <c r="V49" s="365">
        <v>51.83113534470052</v>
      </c>
      <c r="W49" s="365">
        <v>46.407492010759725</v>
      </c>
      <c r="X49" s="366">
        <v>60.75129817452742</v>
      </c>
      <c r="Y49" s="366">
        <v>56.755395297273303</v>
      </c>
      <c r="Z49" s="366">
        <v>55.169924588449277</v>
      </c>
      <c r="AA49" s="366">
        <v>43.119130447371866</v>
      </c>
      <c r="AB49" s="366">
        <v>59.325518409984099</v>
      </c>
      <c r="AC49" s="366">
        <v>51.593465974874725</v>
      </c>
      <c r="AD49" s="366">
        <v>53.531292058887558</v>
      </c>
      <c r="AE49" s="367">
        <v>49.109873948596451</v>
      </c>
      <c r="AF49" s="367">
        <v>44.02859135689873</v>
      </c>
      <c r="AG49" s="367">
        <v>49.266292730048391</v>
      </c>
      <c r="AH49" s="367" t="s">
        <v>15</v>
      </c>
      <c r="AI49" s="367">
        <v>37.964874692134785</v>
      </c>
      <c r="AJ49" s="367">
        <v>52.846279805924503</v>
      </c>
      <c r="AK49" s="367">
        <v>63.366755059928707</v>
      </c>
      <c r="AL49" s="367">
        <v>53.525727199166802</v>
      </c>
      <c r="AM49" s="367">
        <v>49.779714576507992</v>
      </c>
      <c r="AN49" s="367">
        <v>51.250191712602017</v>
      </c>
      <c r="AO49" s="367" t="s">
        <v>15</v>
      </c>
      <c r="AP49" s="367" t="s">
        <v>15</v>
      </c>
      <c r="AQ49" s="367" t="s">
        <v>160</v>
      </c>
      <c r="AR49" s="367" t="s">
        <v>160</v>
      </c>
      <c r="AS49" s="367" t="s">
        <v>160</v>
      </c>
      <c r="AT49" s="367" t="s">
        <v>179</v>
      </c>
      <c r="AU49" s="367" t="s">
        <v>160</v>
      </c>
      <c r="AV49" s="367" t="s">
        <v>160</v>
      </c>
      <c r="AW49" s="367" t="s">
        <v>160</v>
      </c>
      <c r="AX49" s="367" t="s">
        <v>160</v>
      </c>
    </row>
    <row r="50" spans="1:50">
      <c r="A50" s="130" t="s">
        <v>56</v>
      </c>
      <c r="B50" s="412">
        <v>35.799999999999997</v>
      </c>
      <c r="C50" s="362">
        <v>35.799999999999997</v>
      </c>
      <c r="D50" s="362">
        <v>37.299999999999997</v>
      </c>
      <c r="E50" s="362">
        <v>31.3</v>
      </c>
      <c r="F50" s="362">
        <v>39.200000000000003</v>
      </c>
      <c r="G50" s="362">
        <v>51.7</v>
      </c>
      <c r="H50" s="362">
        <v>42.4</v>
      </c>
      <c r="I50" s="362">
        <v>47.2</v>
      </c>
      <c r="J50" s="362">
        <v>47.1</v>
      </c>
      <c r="K50" s="362" t="s">
        <v>15</v>
      </c>
      <c r="L50" s="362">
        <v>53.804836381494525</v>
      </c>
      <c r="M50" s="362" t="s">
        <v>15</v>
      </c>
      <c r="N50" s="362">
        <v>43.5</v>
      </c>
      <c r="O50" s="362">
        <v>47.419705569176564</v>
      </c>
      <c r="P50" s="362" t="s">
        <v>15</v>
      </c>
      <c r="Q50" s="232" t="s">
        <v>160</v>
      </c>
      <c r="R50" s="232" t="s">
        <v>125</v>
      </c>
      <c r="S50" s="382" t="s">
        <v>125</v>
      </c>
      <c r="T50" s="413" t="s">
        <v>125</v>
      </c>
      <c r="U50" s="364" t="s">
        <v>125</v>
      </c>
      <c r="V50" s="365" t="s">
        <v>124</v>
      </c>
      <c r="W50" s="365" t="s">
        <v>124</v>
      </c>
      <c r="X50" s="366">
        <v>56.963471131233405</v>
      </c>
      <c r="Y50" s="366" t="s">
        <v>124</v>
      </c>
      <c r="Z50" s="366" t="s">
        <v>124</v>
      </c>
      <c r="AA50" s="366" t="s">
        <v>124</v>
      </c>
      <c r="AB50" s="366" t="s">
        <v>15</v>
      </c>
      <c r="AC50" s="366" t="s">
        <v>15</v>
      </c>
      <c r="AD50" s="366" t="s">
        <v>15</v>
      </c>
      <c r="AE50" s="367" t="s">
        <v>15</v>
      </c>
      <c r="AF50" s="367" t="s">
        <v>16</v>
      </c>
      <c r="AG50" s="367" t="s">
        <v>16</v>
      </c>
      <c r="AH50" s="367" t="s">
        <v>16</v>
      </c>
      <c r="AI50" s="367" t="s">
        <v>16</v>
      </c>
      <c r="AJ50" s="367" t="s">
        <v>16</v>
      </c>
      <c r="AK50" s="367">
        <v>71.751957228257425</v>
      </c>
      <c r="AL50" s="367">
        <v>50.725016810165336</v>
      </c>
      <c r="AM50" s="367">
        <v>48.860944115929371</v>
      </c>
      <c r="AN50" s="367">
        <v>58.303803691985998</v>
      </c>
      <c r="AO50" s="367" t="s">
        <v>15</v>
      </c>
      <c r="AP50" s="367" t="s">
        <v>15</v>
      </c>
      <c r="AQ50" s="367" t="s">
        <v>160</v>
      </c>
      <c r="AR50" s="367" t="s">
        <v>160</v>
      </c>
      <c r="AS50" s="367" t="s">
        <v>160</v>
      </c>
      <c r="AT50" s="367" t="s">
        <v>179</v>
      </c>
      <c r="AU50" s="367" t="s">
        <v>160</v>
      </c>
      <c r="AV50" s="367" t="s">
        <v>160</v>
      </c>
      <c r="AW50" s="367" t="s">
        <v>160</v>
      </c>
      <c r="AX50" s="367" t="s">
        <v>160</v>
      </c>
    </row>
    <row r="51" spans="1:50">
      <c r="A51" s="130" t="s">
        <v>123</v>
      </c>
      <c r="B51" s="412" t="s">
        <v>68</v>
      </c>
      <c r="C51" s="362" t="s">
        <v>68</v>
      </c>
      <c r="D51" s="362">
        <v>42.8</v>
      </c>
      <c r="E51" s="362">
        <v>34.9</v>
      </c>
      <c r="F51" s="362">
        <v>44</v>
      </c>
      <c r="G51" s="362">
        <v>48.2</v>
      </c>
      <c r="H51" s="362">
        <v>47.3</v>
      </c>
      <c r="I51" s="362">
        <v>51.5</v>
      </c>
      <c r="J51" s="362">
        <v>52.1</v>
      </c>
      <c r="K51" s="362">
        <v>45</v>
      </c>
      <c r="L51" s="362">
        <v>46.20415317518674</v>
      </c>
      <c r="M51" s="362">
        <v>39.799999999999997</v>
      </c>
      <c r="N51" s="362">
        <v>40</v>
      </c>
      <c r="O51" s="362">
        <v>40.917003328677652</v>
      </c>
      <c r="P51" s="362">
        <v>58</v>
      </c>
      <c r="Q51" s="232" t="s">
        <v>160</v>
      </c>
      <c r="R51" s="232" t="s">
        <v>125</v>
      </c>
      <c r="S51" s="382">
        <v>53.783238068812011</v>
      </c>
      <c r="T51" s="413">
        <v>53.2658968771471</v>
      </c>
      <c r="U51" s="364">
        <v>59.544046546541061</v>
      </c>
      <c r="V51" s="365">
        <v>57.433269184478306</v>
      </c>
      <c r="W51" s="365">
        <v>46.600311194686242</v>
      </c>
      <c r="X51" s="366">
        <v>66.874389842001762</v>
      </c>
      <c r="Y51" s="366">
        <v>62.096995161731954</v>
      </c>
      <c r="Z51" s="366">
        <v>54.551658817880053</v>
      </c>
      <c r="AA51" s="366">
        <v>46.438953807533743</v>
      </c>
      <c r="AB51" s="366">
        <v>65.309342070387771</v>
      </c>
      <c r="AC51" s="366">
        <v>59.220321564510883</v>
      </c>
      <c r="AD51" s="366">
        <v>56.661469937608288</v>
      </c>
      <c r="AE51" s="367" t="s">
        <v>15</v>
      </c>
      <c r="AF51" s="367">
        <v>42.454093888925634</v>
      </c>
      <c r="AG51" s="367" t="s">
        <v>15</v>
      </c>
      <c r="AH51" s="367" t="s">
        <v>15</v>
      </c>
      <c r="AI51" s="367">
        <v>48.817390514529706</v>
      </c>
      <c r="AJ51" s="367">
        <v>53.201014916843747</v>
      </c>
      <c r="AK51" s="367">
        <v>76.582901709109947</v>
      </c>
      <c r="AL51" s="367">
        <v>47.919997566215898</v>
      </c>
      <c r="AM51" s="367">
        <v>31.190451218114049</v>
      </c>
      <c r="AN51" s="367">
        <v>63.638932542440898</v>
      </c>
      <c r="AO51" s="367" t="s">
        <v>15</v>
      </c>
      <c r="AP51" s="367" t="s">
        <v>15</v>
      </c>
      <c r="AQ51" s="367" t="s">
        <v>160</v>
      </c>
      <c r="AR51" s="367" t="s">
        <v>160</v>
      </c>
      <c r="AS51" s="367" t="s">
        <v>160</v>
      </c>
      <c r="AT51" s="367" t="s">
        <v>179</v>
      </c>
      <c r="AU51" s="367" t="s">
        <v>160</v>
      </c>
      <c r="AV51" s="367" t="s">
        <v>160</v>
      </c>
      <c r="AW51" s="420">
        <v>62.6</v>
      </c>
      <c r="AX51" s="420" t="s">
        <v>160</v>
      </c>
    </row>
    <row r="52" spans="1:50">
      <c r="A52" s="130"/>
      <c r="B52" s="421"/>
      <c r="C52" s="36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62"/>
      <c r="P52" s="362"/>
      <c r="Q52" s="354"/>
      <c r="R52" s="354"/>
      <c r="S52" s="362"/>
      <c r="T52" s="354"/>
      <c r="U52" s="362"/>
      <c r="V52" s="362"/>
      <c r="W52" s="362"/>
      <c r="X52" s="362"/>
      <c r="Y52" s="366"/>
      <c r="Z52" s="362"/>
      <c r="AA52" s="362"/>
      <c r="AB52" s="362"/>
      <c r="AC52" s="362"/>
      <c r="AD52" s="362"/>
      <c r="AE52" s="367"/>
      <c r="AF52" s="367"/>
      <c r="AG52" s="367"/>
      <c r="AH52" s="367"/>
      <c r="AI52" s="367"/>
      <c r="AJ52" s="367"/>
      <c r="AK52" s="367"/>
      <c r="AL52" s="367"/>
      <c r="AM52" s="367"/>
      <c r="AN52" s="367"/>
      <c r="AO52" s="367"/>
      <c r="AP52" s="367"/>
      <c r="AQ52" s="362"/>
      <c r="AR52" s="362"/>
      <c r="AS52" s="362"/>
      <c r="AT52" s="362"/>
      <c r="AU52" s="362"/>
      <c r="AV52" s="362"/>
      <c r="AW52" s="362"/>
      <c r="AX52" s="362"/>
    </row>
    <row r="53" spans="1:50">
      <c r="A53" s="163" t="s">
        <v>209</v>
      </c>
      <c r="B53" s="422">
        <v>40.200000000000003</v>
      </c>
      <c r="C53" s="385">
        <v>40.200000000000003</v>
      </c>
      <c r="D53" s="385">
        <v>43.3</v>
      </c>
      <c r="E53" s="385">
        <v>40.5</v>
      </c>
      <c r="F53" s="385">
        <v>45.2</v>
      </c>
      <c r="G53" s="385">
        <v>54.1</v>
      </c>
      <c r="H53" s="385">
        <v>44.8</v>
      </c>
      <c r="I53" s="385">
        <v>53.8</v>
      </c>
      <c r="J53" s="385">
        <v>53.1</v>
      </c>
      <c r="K53" s="385">
        <v>57.4</v>
      </c>
      <c r="L53" s="385">
        <v>58.4</v>
      </c>
      <c r="M53" s="385">
        <v>51.1</v>
      </c>
      <c r="N53" s="385">
        <v>41.3</v>
      </c>
      <c r="O53" s="385">
        <v>60.5</v>
      </c>
      <c r="P53" s="385">
        <v>62.5</v>
      </c>
      <c r="Q53" s="386">
        <v>53.868761576409881</v>
      </c>
      <c r="R53" s="386">
        <v>60.872583112681994</v>
      </c>
      <c r="S53" s="387">
        <v>58.564755890397556</v>
      </c>
      <c r="T53" s="423">
        <v>59.163300469700005</v>
      </c>
      <c r="U53" s="389">
        <v>66.349817437825791</v>
      </c>
      <c r="V53" s="390">
        <v>61.964561983207048</v>
      </c>
      <c r="W53" s="390">
        <v>59.916540492680966</v>
      </c>
      <c r="X53" s="391">
        <v>66.395306887355375</v>
      </c>
      <c r="Y53" s="391">
        <v>62.86545824614354</v>
      </c>
      <c r="Z53" s="391">
        <v>63.986312588436313</v>
      </c>
      <c r="AA53" s="391">
        <v>53.545360203286478</v>
      </c>
      <c r="AB53" s="391">
        <v>60.669117204520198</v>
      </c>
      <c r="AC53" s="391">
        <v>66.961796620007007</v>
      </c>
      <c r="AD53" s="391">
        <v>61.711279308094774</v>
      </c>
      <c r="AE53" s="392">
        <v>61.78050661040178</v>
      </c>
      <c r="AF53" s="392">
        <v>55.396483770363098</v>
      </c>
      <c r="AG53" s="392">
        <v>68.611758381122641</v>
      </c>
      <c r="AH53" s="392">
        <v>56.389282915937805</v>
      </c>
      <c r="AI53" s="392">
        <v>49.01940125808548</v>
      </c>
      <c r="AJ53" s="392">
        <v>57.559624411838264</v>
      </c>
      <c r="AK53" s="392">
        <v>65.830638268708924</v>
      </c>
      <c r="AL53" s="392">
        <v>63.826794894343969</v>
      </c>
      <c r="AM53" s="392">
        <v>60.50801247731124</v>
      </c>
      <c r="AN53" s="392">
        <v>62.528586116396838</v>
      </c>
      <c r="AO53" s="392">
        <v>63.7</v>
      </c>
      <c r="AP53" s="392">
        <v>58.4</v>
      </c>
      <c r="AQ53" s="385">
        <v>51.4</v>
      </c>
      <c r="AR53" s="385">
        <v>47.2</v>
      </c>
      <c r="AS53" s="385">
        <v>45.5</v>
      </c>
      <c r="AT53" s="385">
        <v>47.8</v>
      </c>
      <c r="AU53" s="385">
        <v>69.599999999999994</v>
      </c>
      <c r="AV53" s="385">
        <v>43.8</v>
      </c>
      <c r="AW53" s="385">
        <v>60.3</v>
      </c>
      <c r="AX53" s="385">
        <v>48</v>
      </c>
    </row>
    <row r="54" spans="1:50">
      <c r="A54" s="163" t="s">
        <v>210</v>
      </c>
      <c r="B54" s="422">
        <v>39.799999999999997</v>
      </c>
      <c r="C54" s="385">
        <v>39.799999999999997</v>
      </c>
      <c r="D54" s="385">
        <v>44.3</v>
      </c>
      <c r="E54" s="385">
        <v>39.700000000000003</v>
      </c>
      <c r="F54" s="385">
        <v>44.7</v>
      </c>
      <c r="G54" s="385">
        <v>53.7</v>
      </c>
      <c r="H54" s="385">
        <v>45.5</v>
      </c>
      <c r="I54" s="385">
        <v>51.7</v>
      </c>
      <c r="J54" s="385">
        <v>52</v>
      </c>
      <c r="K54" s="385">
        <v>57.3</v>
      </c>
      <c r="L54" s="385">
        <v>57.1</v>
      </c>
      <c r="M54" s="385">
        <v>51.5</v>
      </c>
      <c r="N54" s="385">
        <v>42.3</v>
      </c>
      <c r="O54" s="385">
        <v>53</v>
      </c>
      <c r="P54" s="385">
        <v>61.4</v>
      </c>
      <c r="Q54" s="386">
        <v>56.145616023893048</v>
      </c>
      <c r="R54" s="386">
        <v>60.292599015664322</v>
      </c>
      <c r="S54" s="387">
        <v>56.424424818605559</v>
      </c>
      <c r="T54" s="423">
        <v>57.074146781890356</v>
      </c>
      <c r="U54" s="389">
        <v>64.168559796742215</v>
      </c>
      <c r="V54" s="390">
        <v>62.69281358875763</v>
      </c>
      <c r="W54" s="390">
        <v>58.24730871931034</v>
      </c>
      <c r="X54" s="391">
        <v>66.535935555264828</v>
      </c>
      <c r="Y54" s="391">
        <v>62.450219979182606</v>
      </c>
      <c r="Z54" s="391">
        <v>63.886624114867203</v>
      </c>
      <c r="AA54" s="391">
        <v>52.846563342088757</v>
      </c>
      <c r="AB54" s="391">
        <v>62.564220092689396</v>
      </c>
      <c r="AC54" s="391">
        <v>63.65305549150056</v>
      </c>
      <c r="AD54" s="391">
        <v>61.60638058254699</v>
      </c>
      <c r="AE54" s="392">
        <v>61.510998336872746</v>
      </c>
      <c r="AF54" s="392">
        <v>52.484718340195343</v>
      </c>
      <c r="AG54" s="392">
        <v>60.202306741953564</v>
      </c>
      <c r="AH54" s="392">
        <v>53.507997618053764</v>
      </c>
      <c r="AI54" s="392">
        <v>47.501248343848822</v>
      </c>
      <c r="AJ54" s="392">
        <v>55.847997467755221</v>
      </c>
      <c r="AK54" s="392">
        <v>67.935364311665381</v>
      </c>
      <c r="AL54" s="392">
        <v>61.687904403380088</v>
      </c>
      <c r="AM54" s="392">
        <v>57.227684566408449</v>
      </c>
      <c r="AN54" s="392">
        <v>61.028739394802749</v>
      </c>
      <c r="AO54" s="392">
        <v>61.8</v>
      </c>
      <c r="AP54" s="392">
        <v>61.8</v>
      </c>
      <c r="AQ54" s="385">
        <v>53.3</v>
      </c>
      <c r="AR54" s="385">
        <v>50.4</v>
      </c>
      <c r="AS54" s="385">
        <v>53</v>
      </c>
      <c r="AT54" s="385">
        <v>47.2</v>
      </c>
      <c r="AU54" s="385">
        <v>58.2</v>
      </c>
      <c r="AV54" s="385" t="s">
        <v>160</v>
      </c>
      <c r="AW54" s="385">
        <v>64.099999999999994</v>
      </c>
      <c r="AX54" s="385">
        <v>52</v>
      </c>
    </row>
    <row r="55" spans="1:50">
      <c r="A55" s="163" t="s">
        <v>211</v>
      </c>
      <c r="B55" s="422">
        <v>37.1</v>
      </c>
      <c r="C55" s="385">
        <v>37.1</v>
      </c>
      <c r="D55" s="385">
        <v>37.700000000000003</v>
      </c>
      <c r="E55" s="385">
        <v>34.700000000000003</v>
      </c>
      <c r="F55" s="385">
        <v>39.1</v>
      </c>
      <c r="G55" s="385">
        <v>44.3</v>
      </c>
      <c r="H55" s="385">
        <v>36.799999999999997</v>
      </c>
      <c r="I55" s="385">
        <v>47.1</v>
      </c>
      <c r="J55" s="385">
        <v>46.4</v>
      </c>
      <c r="K55" s="385">
        <v>48.7</v>
      </c>
      <c r="L55" s="385">
        <v>49.3</v>
      </c>
      <c r="M55" s="385">
        <v>47.2</v>
      </c>
      <c r="N55" s="385">
        <v>39</v>
      </c>
      <c r="O55" s="385">
        <v>47.5</v>
      </c>
      <c r="P55" s="385">
        <v>55.1</v>
      </c>
      <c r="Q55" s="386">
        <v>41.575265219191934</v>
      </c>
      <c r="R55" s="386">
        <v>49.494115456519474</v>
      </c>
      <c r="S55" s="387">
        <v>49.193879383225159</v>
      </c>
      <c r="T55" s="423">
        <v>48.835811302978101</v>
      </c>
      <c r="U55" s="389">
        <v>54.103837573392312</v>
      </c>
      <c r="V55" s="390">
        <v>51.770392671601066</v>
      </c>
      <c r="W55" s="390">
        <v>50.554976974670353</v>
      </c>
      <c r="X55" s="391">
        <v>60.245785712814026</v>
      </c>
      <c r="Y55" s="391">
        <v>54.58028180391468</v>
      </c>
      <c r="Z55" s="391">
        <v>56.003536539670264</v>
      </c>
      <c r="AA55" s="391">
        <v>45.147328197150721</v>
      </c>
      <c r="AB55" s="391">
        <v>53.890601247991512</v>
      </c>
      <c r="AC55" s="391">
        <v>54.428346320691993</v>
      </c>
      <c r="AD55" s="391">
        <v>57.044710552336994</v>
      </c>
      <c r="AE55" s="392">
        <v>51.906684576398661</v>
      </c>
      <c r="AF55" s="392">
        <v>44.921825494339807</v>
      </c>
      <c r="AG55" s="392">
        <v>49.142189893774301</v>
      </c>
      <c r="AH55" s="392">
        <v>48.011228940430321</v>
      </c>
      <c r="AI55" s="392">
        <v>43.032196993262971</v>
      </c>
      <c r="AJ55" s="392">
        <v>53.756110422393149</v>
      </c>
      <c r="AK55" s="392">
        <v>61.085189887206418</v>
      </c>
      <c r="AL55" s="392">
        <v>48.595170076993867</v>
      </c>
      <c r="AM55" s="392">
        <v>59.158810885371551</v>
      </c>
      <c r="AN55" s="392">
        <v>59.791636656945329</v>
      </c>
      <c r="AO55" s="392">
        <v>49.9</v>
      </c>
      <c r="AP55" s="392">
        <v>51.6</v>
      </c>
      <c r="AQ55" s="385">
        <v>52.9</v>
      </c>
      <c r="AR55" s="385">
        <v>45.1</v>
      </c>
      <c r="AS55" s="385">
        <v>55.7</v>
      </c>
      <c r="AT55" s="385" t="s">
        <v>180</v>
      </c>
      <c r="AU55" s="385">
        <v>58.7</v>
      </c>
      <c r="AV55" s="385">
        <v>36.9</v>
      </c>
      <c r="AW55" s="385">
        <v>53</v>
      </c>
      <c r="AX55" s="385">
        <v>45.7</v>
      </c>
    </row>
    <row r="56" spans="1:50">
      <c r="A56" s="163" t="s">
        <v>212</v>
      </c>
      <c r="B56" s="422">
        <v>37.1</v>
      </c>
      <c r="C56" s="385">
        <v>37.1</v>
      </c>
      <c r="D56" s="385">
        <v>39.6</v>
      </c>
      <c r="E56" s="385">
        <v>35.200000000000003</v>
      </c>
      <c r="F56" s="385">
        <v>40.299999999999997</v>
      </c>
      <c r="G56" s="385">
        <v>46.3</v>
      </c>
      <c r="H56" s="385">
        <v>38.9</v>
      </c>
      <c r="I56" s="385">
        <v>44.7</v>
      </c>
      <c r="J56" s="385">
        <v>43.8</v>
      </c>
      <c r="K56" s="385">
        <v>48.2</v>
      </c>
      <c r="L56" s="385">
        <v>46.6</v>
      </c>
      <c r="M56" s="385">
        <v>43.7</v>
      </c>
      <c r="N56" s="385">
        <v>41.9</v>
      </c>
      <c r="O56" s="385">
        <v>41.958158995815957</v>
      </c>
      <c r="P56" s="385">
        <v>49.1</v>
      </c>
      <c r="Q56" s="386">
        <v>46.724471804692179</v>
      </c>
      <c r="R56" s="386">
        <v>47.857926905968249</v>
      </c>
      <c r="S56" s="387">
        <v>50.135768784006856</v>
      </c>
      <c r="T56" s="423">
        <v>47.461841325540384</v>
      </c>
      <c r="U56" s="389">
        <v>55.478631192961807</v>
      </c>
      <c r="V56" s="390">
        <v>51.966524845486568</v>
      </c>
      <c r="W56" s="390">
        <v>46.015197043342425</v>
      </c>
      <c r="X56" s="391">
        <v>58.449857958468314</v>
      </c>
      <c r="Y56" s="391">
        <v>54.485451676653312</v>
      </c>
      <c r="Z56" s="391">
        <v>52.555127204973829</v>
      </c>
      <c r="AA56" s="391">
        <v>44.18208453681175</v>
      </c>
      <c r="AB56" s="391">
        <v>58.056807693338968</v>
      </c>
      <c r="AC56" s="391">
        <v>52.842899597272044</v>
      </c>
      <c r="AD56" s="391">
        <v>52.769023578643974</v>
      </c>
      <c r="AE56" s="392">
        <v>48.952164349745324</v>
      </c>
      <c r="AF56" s="392">
        <v>42.562143388984225</v>
      </c>
      <c r="AG56" s="392">
        <v>50.603608100797338</v>
      </c>
      <c r="AH56" s="392">
        <v>48.357636359516455</v>
      </c>
      <c r="AI56" s="392">
        <v>48.466652972925374</v>
      </c>
      <c r="AJ56" s="392">
        <v>53.537370848156385</v>
      </c>
      <c r="AK56" s="392">
        <v>62.952600410837682</v>
      </c>
      <c r="AL56" s="392">
        <v>51.013221735465159</v>
      </c>
      <c r="AM56" s="392">
        <v>46.269895201350231</v>
      </c>
      <c r="AN56" s="392">
        <v>51.522792463854891</v>
      </c>
      <c r="AO56" s="392">
        <v>51.6</v>
      </c>
      <c r="AP56" s="392">
        <v>49.8</v>
      </c>
      <c r="AQ56" s="385">
        <v>56.1</v>
      </c>
      <c r="AR56" s="385">
        <v>46.5</v>
      </c>
      <c r="AS56" s="385">
        <v>49.3</v>
      </c>
      <c r="AT56" s="385" t="s">
        <v>180</v>
      </c>
      <c r="AU56" s="385">
        <v>57.9</v>
      </c>
      <c r="AV56" s="385">
        <v>32.799999999999997</v>
      </c>
      <c r="AW56" s="385">
        <v>53.8</v>
      </c>
      <c r="AX56" s="385">
        <v>47.5</v>
      </c>
    </row>
    <row r="57" spans="1:50">
      <c r="A57" s="130"/>
      <c r="B57" s="421"/>
      <c r="C57" s="36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362"/>
      <c r="P57" s="362"/>
      <c r="Q57" s="354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62"/>
      <c r="AE57" s="367"/>
      <c r="AF57" s="367"/>
      <c r="AG57" s="367"/>
      <c r="AH57" s="367"/>
      <c r="AI57" s="367"/>
      <c r="AJ57" s="367"/>
      <c r="AK57" s="367"/>
      <c r="AL57" s="367"/>
      <c r="AM57" s="367"/>
      <c r="AN57" s="367"/>
      <c r="AO57" s="367"/>
      <c r="AP57" s="367"/>
      <c r="AQ57" s="362"/>
      <c r="AR57" s="362"/>
      <c r="AS57" s="362"/>
      <c r="AT57" s="362"/>
      <c r="AU57" s="362"/>
      <c r="AV57" s="362"/>
      <c r="AW57" s="362"/>
      <c r="AX57" s="362"/>
    </row>
    <row r="58" spans="1:50">
      <c r="A58" s="163" t="s">
        <v>59</v>
      </c>
      <c r="B58" s="424">
        <v>38.9</v>
      </c>
      <c r="C58" s="385">
        <v>38.9</v>
      </c>
      <c r="D58" s="385">
        <v>42</v>
      </c>
      <c r="E58" s="385">
        <v>38.4</v>
      </c>
      <c r="F58" s="385">
        <v>43.1</v>
      </c>
      <c r="G58" s="385">
        <v>51.2</v>
      </c>
      <c r="H58" s="385">
        <v>42.6</v>
      </c>
      <c r="I58" s="385">
        <v>50.8</v>
      </c>
      <c r="J58" s="385">
        <v>50.3</v>
      </c>
      <c r="K58" s="385">
        <v>54.2</v>
      </c>
      <c r="L58" s="385">
        <v>54.3</v>
      </c>
      <c r="M58" s="385">
        <v>49</v>
      </c>
      <c r="N58" s="385">
        <v>41.3</v>
      </c>
      <c r="O58" s="385">
        <v>52.080477947636659</v>
      </c>
      <c r="P58" s="385">
        <v>59.5</v>
      </c>
      <c r="Q58" s="395">
        <v>50.920026007802399</v>
      </c>
      <c r="R58" s="385">
        <v>56.7</v>
      </c>
      <c r="S58" s="385">
        <v>55</v>
      </c>
      <c r="T58" s="385">
        <v>53.7</v>
      </c>
      <c r="U58" s="385">
        <v>61.7</v>
      </c>
      <c r="V58" s="385">
        <v>57.9</v>
      </c>
      <c r="W58" s="385">
        <v>53.2</v>
      </c>
      <c r="X58" s="385">
        <v>63.5</v>
      </c>
      <c r="Y58" s="385">
        <v>58.7</v>
      </c>
      <c r="Z58" s="385">
        <v>59.02</v>
      </c>
      <c r="AA58" s="385">
        <v>48.95</v>
      </c>
      <c r="AB58" s="385">
        <v>59.94</v>
      </c>
      <c r="AC58" s="385">
        <v>60.5</v>
      </c>
      <c r="AD58" s="385">
        <v>58.28</v>
      </c>
      <c r="AE58" s="392">
        <v>57.83</v>
      </c>
      <c r="AF58" s="392">
        <v>48.89</v>
      </c>
      <c r="AG58" s="392">
        <v>59.33</v>
      </c>
      <c r="AH58" s="392">
        <v>52.114495793815045</v>
      </c>
      <c r="AI58" s="392">
        <v>46.843251364515339</v>
      </c>
      <c r="AJ58" s="392">
        <v>55.276603063084806</v>
      </c>
      <c r="AK58" s="392">
        <v>66.64486130304698</v>
      </c>
      <c r="AL58" s="392">
        <v>55.930852902209836</v>
      </c>
      <c r="AM58" s="392">
        <v>55.638658434167247</v>
      </c>
      <c r="AN58" s="392">
        <v>59.498912072247656</v>
      </c>
      <c r="AO58" s="392">
        <v>55.6</v>
      </c>
      <c r="AP58" s="392">
        <v>55.9</v>
      </c>
      <c r="AQ58" s="385">
        <v>53.1</v>
      </c>
      <c r="AR58" s="385">
        <v>47.2</v>
      </c>
      <c r="AS58" s="385">
        <v>51.9</v>
      </c>
      <c r="AT58" s="385">
        <v>44.8</v>
      </c>
      <c r="AU58" s="385">
        <v>60.6</v>
      </c>
      <c r="AV58" s="385">
        <v>36.700000000000003</v>
      </c>
      <c r="AW58" s="385">
        <v>58.8</v>
      </c>
      <c r="AX58" s="385">
        <v>48.5</v>
      </c>
    </row>
    <row r="59" spans="1:50">
      <c r="A59" s="169" t="s">
        <v>131</v>
      </c>
      <c r="AT59" s="385"/>
    </row>
    <row r="60" spans="1:50">
      <c r="A60" s="130" t="s">
        <v>70</v>
      </c>
      <c r="B60" s="412">
        <v>37.9</v>
      </c>
      <c r="C60" s="362">
        <v>41.3</v>
      </c>
      <c r="D60" s="362">
        <v>39</v>
      </c>
      <c r="E60" s="362">
        <v>42.3</v>
      </c>
      <c r="F60" s="362">
        <v>55.2</v>
      </c>
      <c r="G60" s="362">
        <v>48.1</v>
      </c>
      <c r="H60" s="362">
        <v>49.3</v>
      </c>
      <c r="I60" s="362">
        <v>51.1</v>
      </c>
      <c r="J60" s="362">
        <v>59</v>
      </c>
      <c r="K60" s="362" t="s">
        <v>15</v>
      </c>
      <c r="L60" s="362" t="s">
        <v>15</v>
      </c>
      <c r="M60" s="362">
        <v>35.5</v>
      </c>
      <c r="N60" s="362" t="s">
        <v>15</v>
      </c>
      <c r="O60" s="362">
        <v>54.5</v>
      </c>
      <c r="P60" s="232" t="s">
        <v>160</v>
      </c>
      <c r="Q60" s="232" t="s">
        <v>125</v>
      </c>
      <c r="R60" s="382" t="s">
        <v>125</v>
      </c>
      <c r="S60" s="413" t="s">
        <v>125</v>
      </c>
      <c r="T60" s="364" t="s">
        <v>125</v>
      </c>
      <c r="U60" s="365">
        <v>58.865873064411907</v>
      </c>
      <c r="V60" s="365" t="s">
        <v>124</v>
      </c>
      <c r="W60" s="366" t="s">
        <v>124</v>
      </c>
      <c r="X60" s="366" t="s">
        <v>124</v>
      </c>
      <c r="Y60" s="366" t="s">
        <v>124</v>
      </c>
      <c r="Z60" s="366" t="s">
        <v>124</v>
      </c>
      <c r="AA60" s="380" t="s">
        <v>68</v>
      </c>
      <c r="AB60" s="380" t="s">
        <v>68</v>
      </c>
      <c r="AC60" s="380" t="s">
        <v>68</v>
      </c>
      <c r="AD60" s="380" t="s">
        <v>68</v>
      </c>
      <c r="AE60" s="380" t="s">
        <v>68</v>
      </c>
      <c r="AF60" s="380" t="s">
        <v>68</v>
      </c>
      <c r="AG60" s="380" t="s">
        <v>68</v>
      </c>
      <c r="AH60" s="380" t="s">
        <v>68</v>
      </c>
      <c r="AI60" s="380" t="s">
        <v>68</v>
      </c>
      <c r="AJ60" s="380" t="s">
        <v>68</v>
      </c>
      <c r="AK60" s="380" t="s">
        <v>68</v>
      </c>
      <c r="AL60" s="380" t="s">
        <v>68</v>
      </c>
      <c r="AM60" s="380" t="s">
        <v>68</v>
      </c>
      <c r="AN60" s="380" t="s">
        <v>68</v>
      </c>
      <c r="AO60" s="380" t="s">
        <v>68</v>
      </c>
      <c r="AP60" s="380" t="s">
        <v>68</v>
      </c>
      <c r="AQ60" s="380" t="s">
        <v>68</v>
      </c>
      <c r="AR60" s="380" t="s">
        <v>68</v>
      </c>
      <c r="AS60" s="380" t="s">
        <v>68</v>
      </c>
      <c r="AT60" s="385" t="s">
        <v>68</v>
      </c>
      <c r="AU60" s="380" t="s">
        <v>68</v>
      </c>
      <c r="AV60" s="380" t="s">
        <v>68</v>
      </c>
      <c r="AW60" s="380" t="s">
        <v>68</v>
      </c>
      <c r="AX60" s="380" t="s">
        <v>68</v>
      </c>
    </row>
    <row r="61" spans="1:50">
      <c r="A61" s="120"/>
    </row>
    <row r="62" spans="1:50">
      <c r="A62" s="171"/>
    </row>
    <row r="63" spans="1:50">
      <c r="A63" s="177" t="s">
        <v>206</v>
      </c>
    </row>
    <row r="64" spans="1:50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C12CA-EC10-427F-8534-B255FE72D2D7}">
  <dimension ref="A1:AW67"/>
  <sheetViews>
    <sheetView zoomScaleNormal="100" workbookViewId="0">
      <pane xSplit="1" topLeftCell="B1" activePane="topRight" state="frozen"/>
      <selection pane="topRight"/>
    </sheetView>
  </sheetViews>
  <sheetFormatPr baseColWidth="10" defaultRowHeight="12"/>
  <cols>
    <col min="1" max="1" width="60.85546875" bestFit="1" customWidth="1"/>
    <col min="2" max="49" width="11.42578125" style="425"/>
  </cols>
  <sheetData>
    <row r="1" spans="1:49" ht="13.5" customHeight="1">
      <c r="A1" s="345" t="str">
        <f>HYPERLINK("#'Verzeichnis_der_Fruchtarten'!A1", "Gehe zum Verzeichnis_der_Fruchtarten")</f>
        <v>Gehe zum Verzeichnis_der_Fruchtarten</v>
      </c>
    </row>
    <row r="2" spans="1:49" ht="13.5" customHeight="1"/>
    <row r="3" spans="1:49">
      <c r="A3" s="301" t="s">
        <v>81</v>
      </c>
      <c r="B3" s="212" t="s">
        <v>0</v>
      </c>
      <c r="C3" s="202" t="s">
        <v>0</v>
      </c>
      <c r="D3" s="202" t="s">
        <v>0</v>
      </c>
      <c r="E3" s="202" t="s">
        <v>0</v>
      </c>
      <c r="F3" s="202" t="s">
        <v>0</v>
      </c>
      <c r="G3" s="202" t="s">
        <v>0</v>
      </c>
      <c r="H3" s="202" t="s">
        <v>0</v>
      </c>
      <c r="I3" s="202" t="s">
        <v>0</v>
      </c>
      <c r="J3" s="202" t="s">
        <v>0</v>
      </c>
      <c r="K3" s="202" t="s">
        <v>0</v>
      </c>
      <c r="L3" s="202" t="s">
        <v>0</v>
      </c>
      <c r="M3" s="202" t="s">
        <v>0</v>
      </c>
      <c r="N3" s="202" t="s">
        <v>0</v>
      </c>
      <c r="O3" s="202" t="s">
        <v>0</v>
      </c>
      <c r="P3" s="202" t="s">
        <v>0</v>
      </c>
      <c r="Q3" s="202" t="s">
        <v>0</v>
      </c>
      <c r="R3" s="202" t="s">
        <v>0</v>
      </c>
      <c r="S3" s="202" t="s">
        <v>0</v>
      </c>
      <c r="T3" s="202" t="s">
        <v>0</v>
      </c>
      <c r="U3" s="202" t="s">
        <v>0</v>
      </c>
      <c r="V3" s="202" t="s">
        <v>0</v>
      </c>
      <c r="W3" s="202" t="s">
        <v>0</v>
      </c>
      <c r="X3" s="202" t="s">
        <v>0</v>
      </c>
      <c r="Y3" s="202" t="s">
        <v>0</v>
      </c>
      <c r="Z3" s="202" t="s">
        <v>0</v>
      </c>
      <c r="AA3" s="202" t="s">
        <v>0</v>
      </c>
      <c r="AB3" s="202" t="s">
        <v>0</v>
      </c>
      <c r="AC3" s="202" t="s">
        <v>0</v>
      </c>
      <c r="AD3" s="202" t="s">
        <v>0</v>
      </c>
      <c r="AE3" s="202" t="s">
        <v>0</v>
      </c>
      <c r="AF3" s="202" t="s">
        <v>0</v>
      </c>
      <c r="AG3" s="202" t="s">
        <v>0</v>
      </c>
      <c r="AH3" s="202" t="s">
        <v>0</v>
      </c>
      <c r="AI3" s="202" t="s">
        <v>0</v>
      </c>
      <c r="AJ3" s="202" t="s">
        <v>0</v>
      </c>
      <c r="AK3" s="202" t="s">
        <v>0</v>
      </c>
      <c r="AL3" s="202" t="s">
        <v>0</v>
      </c>
      <c r="AM3" s="202" t="s">
        <v>0</v>
      </c>
      <c r="AN3" s="202" t="s">
        <v>0</v>
      </c>
      <c r="AO3" s="202" t="s">
        <v>0</v>
      </c>
      <c r="AP3" s="202" t="s">
        <v>0</v>
      </c>
      <c r="AQ3" s="202" t="s">
        <v>0</v>
      </c>
      <c r="AR3" s="202" t="s">
        <v>0</v>
      </c>
      <c r="AS3" s="202" t="s">
        <v>0</v>
      </c>
      <c r="AT3" s="202" t="s">
        <v>0</v>
      </c>
      <c r="AU3" s="202" t="s">
        <v>0</v>
      </c>
      <c r="AV3" s="202" t="s">
        <v>0</v>
      </c>
      <c r="AW3" s="346" t="s">
        <v>0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182">
        <v>2022</v>
      </c>
      <c r="AU4" s="182">
        <v>2023</v>
      </c>
      <c r="AV4" s="182">
        <v>2024</v>
      </c>
      <c r="AW4" s="330">
        <v>2025</v>
      </c>
    </row>
    <row r="5" spans="1:49" ht="12.75" thickBot="1">
      <c r="A5" s="553"/>
      <c r="B5" s="193" t="s">
        <v>77</v>
      </c>
      <c r="C5" s="129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129" t="s">
        <v>77</v>
      </c>
      <c r="AD5" s="129" t="s">
        <v>77</v>
      </c>
      <c r="AE5" s="129" t="s">
        <v>77</v>
      </c>
      <c r="AF5" s="129" t="s">
        <v>77</v>
      </c>
      <c r="AG5" s="129" t="s">
        <v>77</v>
      </c>
      <c r="AH5" s="129" t="s">
        <v>77</v>
      </c>
      <c r="AI5" s="129" t="s">
        <v>77</v>
      </c>
      <c r="AJ5" s="129" t="s">
        <v>77</v>
      </c>
      <c r="AK5" s="129" t="s">
        <v>77</v>
      </c>
      <c r="AL5" s="129" t="s">
        <v>77</v>
      </c>
      <c r="AM5" s="129" t="s">
        <v>77</v>
      </c>
      <c r="AN5" s="129" t="s">
        <v>77</v>
      </c>
      <c r="AO5" s="129" t="s">
        <v>77</v>
      </c>
      <c r="AP5" s="129" t="s">
        <v>77</v>
      </c>
      <c r="AQ5" s="129" t="s">
        <v>77</v>
      </c>
      <c r="AR5" s="129" t="s">
        <v>77</v>
      </c>
      <c r="AS5" s="129" t="s">
        <v>77</v>
      </c>
      <c r="AT5" s="129" t="s">
        <v>77</v>
      </c>
      <c r="AU5" s="129" t="s">
        <v>77</v>
      </c>
      <c r="AV5" s="129" t="s">
        <v>77</v>
      </c>
      <c r="AW5" s="331" t="s">
        <v>77</v>
      </c>
    </row>
    <row r="6" spans="1:49" ht="12.75" thickTop="1">
      <c r="A6" s="130" t="s">
        <v>14</v>
      </c>
      <c r="B6" s="412">
        <v>37.5</v>
      </c>
      <c r="C6" s="362">
        <v>41.1</v>
      </c>
      <c r="D6" s="362">
        <v>43</v>
      </c>
      <c r="E6" s="362">
        <v>38.200000000000003</v>
      </c>
      <c r="F6" s="362">
        <v>42.8</v>
      </c>
      <c r="G6" s="362">
        <v>39.799999999999997</v>
      </c>
      <c r="H6" s="362">
        <v>42.2</v>
      </c>
      <c r="I6" s="362">
        <v>45.1</v>
      </c>
      <c r="J6" s="362">
        <v>41.52730346175764</v>
      </c>
      <c r="K6" s="362">
        <v>41.018245687005255</v>
      </c>
      <c r="L6" s="362">
        <v>34.5</v>
      </c>
      <c r="M6" s="362">
        <v>48.8</v>
      </c>
      <c r="N6" s="362">
        <v>48.321589873271712</v>
      </c>
      <c r="O6" s="232">
        <v>55.398359388972708</v>
      </c>
      <c r="P6" s="232">
        <v>46.544312103359573</v>
      </c>
      <c r="Q6" s="232">
        <v>59.686324953005339</v>
      </c>
      <c r="R6" s="382">
        <v>57.168213335822621</v>
      </c>
      <c r="S6" s="413">
        <v>63.398046226113493</v>
      </c>
      <c r="T6" s="364">
        <v>67.695184497682931</v>
      </c>
      <c r="U6" s="365">
        <v>67.652516566340665</v>
      </c>
      <c r="V6" s="365">
        <v>60.190295960765383</v>
      </c>
      <c r="W6" s="366">
        <v>71.013032693472809</v>
      </c>
      <c r="X6" s="366">
        <v>58.310077649517211</v>
      </c>
      <c r="Y6" s="366">
        <v>77.477124895000983</v>
      </c>
      <c r="Z6" s="366">
        <v>60.564130839263633</v>
      </c>
      <c r="AA6" s="366">
        <v>45.244836063185346</v>
      </c>
      <c r="AB6" s="366">
        <v>71.216036075445857</v>
      </c>
      <c r="AC6" s="366">
        <v>57.099385116590042</v>
      </c>
      <c r="AD6" s="367">
        <v>62.202766552052729</v>
      </c>
      <c r="AE6" s="367">
        <v>49.178003731106124</v>
      </c>
      <c r="AF6" s="367">
        <v>71.95975096130465</v>
      </c>
      <c r="AG6" s="367" t="s">
        <v>15</v>
      </c>
      <c r="AH6" s="367">
        <v>54.746314043970301</v>
      </c>
      <c r="AI6" s="367">
        <v>51.918214134244913</v>
      </c>
      <c r="AJ6" s="367">
        <v>65.077330876645732</v>
      </c>
      <c r="AK6" s="367">
        <v>75.604903710055481</v>
      </c>
      <c r="AL6" s="367">
        <v>71.735987745211389</v>
      </c>
      <c r="AM6" s="367">
        <v>71.323044262849137</v>
      </c>
      <c r="AN6" s="367" t="s">
        <v>15</v>
      </c>
      <c r="AO6" s="367" t="s">
        <v>15</v>
      </c>
      <c r="AP6" s="367" t="s">
        <v>160</v>
      </c>
      <c r="AQ6" s="367" t="s">
        <v>160</v>
      </c>
      <c r="AR6" s="383" t="s">
        <v>160</v>
      </c>
      <c r="AS6" s="383" t="s">
        <v>180</v>
      </c>
      <c r="AT6" s="383" t="s">
        <v>160</v>
      </c>
      <c r="AU6" s="383" t="s">
        <v>160</v>
      </c>
      <c r="AV6" s="383" t="s">
        <v>160</v>
      </c>
      <c r="AW6" s="426" t="s">
        <v>160</v>
      </c>
    </row>
    <row r="7" spans="1:49">
      <c r="A7" s="130" t="s">
        <v>17</v>
      </c>
      <c r="B7" s="412">
        <v>45.5</v>
      </c>
      <c r="C7" s="362">
        <v>44.6</v>
      </c>
      <c r="D7" s="362">
        <v>47.4</v>
      </c>
      <c r="E7" s="362">
        <v>46.1</v>
      </c>
      <c r="F7" s="362">
        <v>48.8</v>
      </c>
      <c r="G7" s="362">
        <v>45.5</v>
      </c>
      <c r="H7" s="362">
        <v>52.8</v>
      </c>
      <c r="I7" s="362">
        <v>54</v>
      </c>
      <c r="J7" s="362">
        <v>58.838685386779481</v>
      </c>
      <c r="K7" s="362">
        <v>48.221449807650096</v>
      </c>
      <c r="L7" s="362">
        <v>51.3</v>
      </c>
      <c r="M7" s="362">
        <v>50.6</v>
      </c>
      <c r="N7" s="362">
        <v>69.731155572816547</v>
      </c>
      <c r="O7" s="232">
        <v>65.77878447018054</v>
      </c>
      <c r="P7" s="232" t="s">
        <v>125</v>
      </c>
      <c r="Q7" s="232" t="s">
        <v>125</v>
      </c>
      <c r="R7" s="382">
        <v>72.796887716962928</v>
      </c>
      <c r="S7" s="413">
        <v>81.39728031457949</v>
      </c>
      <c r="T7" s="364" t="s">
        <v>125</v>
      </c>
      <c r="U7" s="365" t="s">
        <v>124</v>
      </c>
      <c r="V7" s="365" t="s">
        <v>124</v>
      </c>
      <c r="W7" s="366" t="s">
        <v>124</v>
      </c>
      <c r="X7" s="366" t="s">
        <v>124</v>
      </c>
      <c r="Y7" s="366" t="s">
        <v>124</v>
      </c>
      <c r="Z7" s="366" t="s">
        <v>124</v>
      </c>
      <c r="AA7" s="366" t="s">
        <v>15</v>
      </c>
      <c r="AB7" s="366" t="s">
        <v>15</v>
      </c>
      <c r="AC7" s="366" t="s">
        <v>15</v>
      </c>
      <c r="AD7" s="367" t="s">
        <v>15</v>
      </c>
      <c r="AE7" s="367" t="s">
        <v>15</v>
      </c>
      <c r="AF7" s="367" t="s">
        <v>15</v>
      </c>
      <c r="AG7" s="367" t="s">
        <v>15</v>
      </c>
      <c r="AH7" s="367">
        <v>69.19850842007591</v>
      </c>
      <c r="AI7" s="367">
        <v>58.371316913736166</v>
      </c>
      <c r="AJ7" s="367">
        <v>72.766086441915633</v>
      </c>
      <c r="AK7" s="367">
        <v>78.376919745096075</v>
      </c>
      <c r="AL7" s="367" t="s">
        <v>16</v>
      </c>
      <c r="AM7" s="367" t="s">
        <v>16</v>
      </c>
      <c r="AN7" s="367" t="s">
        <v>16</v>
      </c>
      <c r="AO7" s="367" t="s">
        <v>16</v>
      </c>
      <c r="AP7" s="367" t="s">
        <v>68</v>
      </c>
      <c r="AQ7" s="367" t="s">
        <v>160</v>
      </c>
      <c r="AR7" s="383" t="s">
        <v>160</v>
      </c>
      <c r="AS7" s="383" t="s">
        <v>68</v>
      </c>
      <c r="AT7" s="384" t="s">
        <v>68</v>
      </c>
      <c r="AU7" s="384" t="s">
        <v>68</v>
      </c>
      <c r="AV7" s="427" t="s">
        <v>160</v>
      </c>
      <c r="AW7" s="428" t="s">
        <v>68</v>
      </c>
    </row>
    <row r="8" spans="1:49">
      <c r="A8" s="130" t="s">
        <v>18</v>
      </c>
      <c r="B8" s="409">
        <v>34.200000000000003</v>
      </c>
      <c r="C8" s="362" t="s">
        <v>15</v>
      </c>
      <c r="D8" s="362">
        <v>37</v>
      </c>
      <c r="E8" s="362">
        <v>34.4</v>
      </c>
      <c r="F8" s="362">
        <v>36.1</v>
      </c>
      <c r="G8" s="362">
        <v>25.3</v>
      </c>
      <c r="H8" s="362">
        <v>34.4</v>
      </c>
      <c r="I8" s="362">
        <v>36.700000000000003</v>
      </c>
      <c r="J8" s="362">
        <v>36.624079679526005</v>
      </c>
      <c r="K8" s="362">
        <v>44.419758743976445</v>
      </c>
      <c r="L8" s="362">
        <v>36.299999999999997</v>
      </c>
      <c r="M8" s="362">
        <v>38.799999999999997</v>
      </c>
      <c r="N8" s="362" t="s">
        <v>15</v>
      </c>
      <c r="O8" s="232">
        <v>61.017733844155643</v>
      </c>
      <c r="P8" s="232">
        <v>47.996117078258472</v>
      </c>
      <c r="Q8" s="232">
        <v>61.923987830429397</v>
      </c>
      <c r="R8" s="382">
        <v>59.070694314700212</v>
      </c>
      <c r="S8" s="413">
        <v>68.172337221122547</v>
      </c>
      <c r="T8" s="364">
        <v>71.394831161287129</v>
      </c>
      <c r="U8" s="365">
        <v>68.409485265791758</v>
      </c>
      <c r="V8" s="365">
        <v>59.106927781392372</v>
      </c>
      <c r="W8" s="366">
        <v>67.597235967386567</v>
      </c>
      <c r="X8" s="366">
        <v>60.092608801183943</v>
      </c>
      <c r="Y8" s="366">
        <v>75.979600464474998</v>
      </c>
      <c r="Z8" s="366">
        <v>59.313708266285367</v>
      </c>
      <c r="AA8" s="366">
        <v>51.084100374933236</v>
      </c>
      <c r="AB8" s="366">
        <v>82.371671584603149</v>
      </c>
      <c r="AC8" s="366">
        <v>66.318240419580647</v>
      </c>
      <c r="AD8" s="367">
        <v>65.010271432325183</v>
      </c>
      <c r="AE8" s="367">
        <v>48.191603704076321</v>
      </c>
      <c r="AF8" s="367">
        <v>68.227687738733692</v>
      </c>
      <c r="AG8" s="367" t="s">
        <v>15</v>
      </c>
      <c r="AH8" s="367">
        <v>50.535585323248057</v>
      </c>
      <c r="AI8" s="367">
        <v>53.608282274118686</v>
      </c>
      <c r="AJ8" s="367">
        <v>64.255305229530606</v>
      </c>
      <c r="AK8" s="367">
        <v>71.960202673916982</v>
      </c>
      <c r="AL8" s="367">
        <v>71.995196828820156</v>
      </c>
      <c r="AM8" s="367">
        <v>68.769276948619293</v>
      </c>
      <c r="AN8" s="367" t="s">
        <v>15</v>
      </c>
      <c r="AO8" s="367">
        <v>74.3</v>
      </c>
      <c r="AP8" s="367">
        <v>54.3</v>
      </c>
      <c r="AQ8" s="367">
        <v>65.5</v>
      </c>
      <c r="AR8" s="383">
        <v>67.900000000000006</v>
      </c>
      <c r="AS8" s="383">
        <v>63.6</v>
      </c>
      <c r="AT8" s="383">
        <v>55.3</v>
      </c>
      <c r="AU8" s="383" t="s">
        <v>160</v>
      </c>
      <c r="AV8" s="383" t="s">
        <v>160</v>
      </c>
      <c r="AW8" s="426" t="s">
        <v>160</v>
      </c>
    </row>
    <row r="9" spans="1:49">
      <c r="A9" s="130" t="s">
        <v>19</v>
      </c>
      <c r="B9" s="412">
        <v>34.1</v>
      </c>
      <c r="C9" s="362">
        <v>34.200000000000003</v>
      </c>
      <c r="D9" s="362">
        <v>38.1</v>
      </c>
      <c r="E9" s="362">
        <v>33.799999999999997</v>
      </c>
      <c r="F9" s="362">
        <v>38.700000000000003</v>
      </c>
      <c r="G9" s="362">
        <v>33.6</v>
      </c>
      <c r="H9" s="362">
        <v>42.1</v>
      </c>
      <c r="I9" s="362">
        <v>41.9</v>
      </c>
      <c r="J9" s="362">
        <v>40.12638238112001</v>
      </c>
      <c r="K9" s="362">
        <v>40.317934175275909</v>
      </c>
      <c r="L9" s="362">
        <v>37.299999999999997</v>
      </c>
      <c r="M9" s="362">
        <v>42.4</v>
      </c>
      <c r="N9" s="362">
        <v>48.62172397186346</v>
      </c>
      <c r="O9" s="232">
        <v>51.941621229708794</v>
      </c>
      <c r="P9" s="232">
        <v>46.444457136857885</v>
      </c>
      <c r="Q9" s="232">
        <v>54.599657001865857</v>
      </c>
      <c r="R9" s="382">
        <v>52.978415459296173</v>
      </c>
      <c r="S9" s="413">
        <v>61.617792063716706</v>
      </c>
      <c r="T9" s="364">
        <v>65.231482175928448</v>
      </c>
      <c r="U9" s="365">
        <v>65.402303614393915</v>
      </c>
      <c r="V9" s="365">
        <v>59.1943802825351</v>
      </c>
      <c r="W9" s="366">
        <v>66.277469965092664</v>
      </c>
      <c r="X9" s="366">
        <v>58.598000362198434</v>
      </c>
      <c r="Y9" s="366">
        <v>73.747141755694884</v>
      </c>
      <c r="Z9" s="366">
        <v>59.6469319076161</v>
      </c>
      <c r="AA9" s="366">
        <v>54.900755891619781</v>
      </c>
      <c r="AB9" s="366">
        <v>72.598373845686737</v>
      </c>
      <c r="AC9" s="366">
        <v>64.932028514882859</v>
      </c>
      <c r="AD9" s="367">
        <v>62.740780844635111</v>
      </c>
      <c r="AE9" s="367">
        <v>50.214313175312491</v>
      </c>
      <c r="AF9" s="367">
        <v>70.164067408261744</v>
      </c>
      <c r="AG9" s="367">
        <v>66.230061941756887</v>
      </c>
      <c r="AH9" s="367">
        <v>49.807507902731281</v>
      </c>
      <c r="AI9" s="367">
        <v>56.498453608062931</v>
      </c>
      <c r="AJ9" s="367">
        <v>65.395885553611251</v>
      </c>
      <c r="AK9" s="367">
        <v>72.505415985789554</v>
      </c>
      <c r="AL9" s="367">
        <v>71.681183587953385</v>
      </c>
      <c r="AM9" s="367">
        <v>71.912406576513064</v>
      </c>
      <c r="AN9" s="367">
        <v>67.2</v>
      </c>
      <c r="AO9" s="367">
        <v>64.099999999999994</v>
      </c>
      <c r="AP9" s="367">
        <v>50.7</v>
      </c>
      <c r="AQ9" s="367">
        <v>58.5</v>
      </c>
      <c r="AR9" s="383">
        <v>61.9</v>
      </c>
      <c r="AS9" s="383">
        <v>61.3</v>
      </c>
      <c r="AT9" s="383">
        <v>64.5</v>
      </c>
      <c r="AU9" s="383">
        <v>61.1</v>
      </c>
      <c r="AV9" s="429">
        <v>58</v>
      </c>
      <c r="AW9" s="429">
        <v>62.7</v>
      </c>
    </row>
    <row r="10" spans="1:49">
      <c r="A10" s="150" t="s">
        <v>225</v>
      </c>
      <c r="B10" s="414">
        <v>38.1</v>
      </c>
      <c r="C10" s="370">
        <v>35.200000000000003</v>
      </c>
      <c r="D10" s="370">
        <v>39.9</v>
      </c>
      <c r="E10" s="370">
        <v>37.200000000000003</v>
      </c>
      <c r="F10" s="370">
        <v>43.4</v>
      </c>
      <c r="G10" s="370">
        <v>38</v>
      </c>
      <c r="H10" s="370">
        <v>45.2</v>
      </c>
      <c r="I10" s="370">
        <v>44.8</v>
      </c>
      <c r="J10" s="370">
        <v>47.130987784308047</v>
      </c>
      <c r="K10" s="370">
        <v>42.518913212139616</v>
      </c>
      <c r="L10" s="370">
        <v>43.8</v>
      </c>
      <c r="M10" s="370">
        <v>50.5</v>
      </c>
      <c r="N10" s="370">
        <v>60.627087915533458</v>
      </c>
      <c r="O10" s="371">
        <v>57.586860312233128</v>
      </c>
      <c r="P10" s="371">
        <v>61.321441743919046</v>
      </c>
      <c r="Q10" s="371">
        <v>61.201756277919891</v>
      </c>
      <c r="R10" s="415">
        <v>57.19040043712139</v>
      </c>
      <c r="S10" s="416">
        <v>65.249595087735983</v>
      </c>
      <c r="T10" s="372">
        <v>64.392689467807074</v>
      </c>
      <c r="U10" s="373">
        <v>70.658822345106628</v>
      </c>
      <c r="V10" s="373">
        <v>65.230872378489806</v>
      </c>
      <c r="W10" s="374">
        <v>68.871415784592344</v>
      </c>
      <c r="X10" s="374">
        <v>68.304650656305199</v>
      </c>
      <c r="Y10" s="374">
        <v>79.459956097209812</v>
      </c>
      <c r="Z10" s="374">
        <v>65.90122705051516</v>
      </c>
      <c r="AA10" s="374">
        <v>65.978777950597021</v>
      </c>
      <c r="AB10" s="374">
        <v>79.591636828473256</v>
      </c>
      <c r="AC10" s="374">
        <v>72.547063072396099</v>
      </c>
      <c r="AD10" s="375">
        <v>70.371598443139476</v>
      </c>
      <c r="AE10" s="375">
        <v>52.974405358611989</v>
      </c>
      <c r="AF10" s="375">
        <v>72.926557780472706</v>
      </c>
      <c r="AG10" s="375">
        <v>74.741444269632623</v>
      </c>
      <c r="AH10" s="375">
        <v>59.958175559583779</v>
      </c>
      <c r="AI10" s="375">
        <v>58.795649283546595</v>
      </c>
      <c r="AJ10" s="375">
        <v>68.469884123913573</v>
      </c>
      <c r="AK10" s="375">
        <v>79.424232621020565</v>
      </c>
      <c r="AL10" s="375">
        <v>77.496109998281725</v>
      </c>
      <c r="AM10" s="375">
        <v>74.38920398681681</v>
      </c>
      <c r="AN10" s="375" t="s">
        <v>15</v>
      </c>
      <c r="AO10" s="375" t="s">
        <v>15</v>
      </c>
      <c r="AP10" s="375" t="s">
        <v>160</v>
      </c>
      <c r="AQ10" s="375">
        <v>75.2</v>
      </c>
      <c r="AR10" s="427">
        <v>53</v>
      </c>
      <c r="AS10" s="427">
        <v>62.5</v>
      </c>
      <c r="AT10" s="427">
        <v>75.400000000000006</v>
      </c>
      <c r="AU10" s="427">
        <v>64.099999999999994</v>
      </c>
      <c r="AV10" s="427">
        <v>51.8</v>
      </c>
      <c r="AW10" s="428" t="s">
        <v>160</v>
      </c>
    </row>
    <row r="11" spans="1:49">
      <c r="A11" s="130" t="s">
        <v>21</v>
      </c>
      <c r="B11" s="412">
        <v>39.9</v>
      </c>
      <c r="C11" s="362">
        <v>39.700000000000003</v>
      </c>
      <c r="D11" s="362">
        <v>41.3</v>
      </c>
      <c r="E11" s="362">
        <v>42.9</v>
      </c>
      <c r="F11" s="362">
        <v>48.5</v>
      </c>
      <c r="G11" s="362">
        <v>44.2</v>
      </c>
      <c r="H11" s="362">
        <v>49.7</v>
      </c>
      <c r="I11" s="362">
        <v>45.8</v>
      </c>
      <c r="J11" s="362">
        <v>52.834737898332577</v>
      </c>
      <c r="K11" s="362">
        <v>47.72122729927198</v>
      </c>
      <c r="L11" s="362">
        <v>46.8</v>
      </c>
      <c r="M11" s="362">
        <v>48.1</v>
      </c>
      <c r="N11" s="362">
        <v>63.028160704267449</v>
      </c>
      <c r="O11" s="232">
        <v>57.959907733975861</v>
      </c>
      <c r="P11" s="232">
        <v>60.060041798559659</v>
      </c>
      <c r="Q11" s="232">
        <v>67.736527121339265</v>
      </c>
      <c r="R11" s="382">
        <v>67.008688039284166</v>
      </c>
      <c r="S11" s="413">
        <v>74.29904977854541</v>
      </c>
      <c r="T11" s="364">
        <v>73.425179114583301</v>
      </c>
      <c r="U11" s="365">
        <v>75.725123644680323</v>
      </c>
      <c r="V11" s="365">
        <v>68.746338779575481</v>
      </c>
      <c r="W11" s="366">
        <v>76.154000496088329</v>
      </c>
      <c r="X11" s="366">
        <v>75.6730905437568</v>
      </c>
      <c r="Y11" s="366">
        <v>87.380143649286666</v>
      </c>
      <c r="Z11" s="366">
        <v>64.452206482135438</v>
      </c>
      <c r="AA11" s="366">
        <v>62.207861843023331</v>
      </c>
      <c r="AB11" s="366">
        <v>86.992476533064604</v>
      </c>
      <c r="AC11" s="366" t="s">
        <v>15</v>
      </c>
      <c r="AD11" s="367">
        <v>72.343189305969901</v>
      </c>
      <c r="AE11" s="367">
        <v>52.206311998545964</v>
      </c>
      <c r="AF11" s="367">
        <v>72.591452925495091</v>
      </c>
      <c r="AG11" s="367">
        <v>73.337659330099157</v>
      </c>
      <c r="AH11" s="367">
        <v>58.003560487456447</v>
      </c>
      <c r="AI11" s="367">
        <v>61.39234056383301</v>
      </c>
      <c r="AJ11" s="367">
        <v>67.09622124447138</v>
      </c>
      <c r="AK11" s="367">
        <v>79.149764802073179</v>
      </c>
      <c r="AL11" s="367">
        <v>77.246033476091043</v>
      </c>
      <c r="AM11" s="367">
        <v>74.070040259882191</v>
      </c>
      <c r="AN11" s="367" t="s">
        <v>15</v>
      </c>
      <c r="AO11" s="367" t="s">
        <v>15</v>
      </c>
      <c r="AP11" s="367">
        <v>33.4</v>
      </c>
      <c r="AQ11" s="367" t="s">
        <v>160</v>
      </c>
      <c r="AR11" s="383" t="s">
        <v>160</v>
      </c>
      <c r="AS11" s="383" t="s">
        <v>180</v>
      </c>
      <c r="AT11" s="383" t="s">
        <v>160</v>
      </c>
      <c r="AU11" s="383">
        <v>81.5</v>
      </c>
      <c r="AV11" s="383" t="s">
        <v>160</v>
      </c>
      <c r="AW11" s="426" t="s">
        <v>160</v>
      </c>
    </row>
    <row r="12" spans="1:49">
      <c r="A12" s="130" t="s">
        <v>22</v>
      </c>
      <c r="B12" s="412">
        <v>35.9</v>
      </c>
      <c r="C12" s="362">
        <v>39.6</v>
      </c>
      <c r="D12" s="362">
        <v>44.1</v>
      </c>
      <c r="E12" s="362">
        <v>41.4</v>
      </c>
      <c r="F12" s="362">
        <v>41.5</v>
      </c>
      <c r="G12" s="362">
        <v>34.6</v>
      </c>
      <c r="H12" s="362">
        <v>46.5</v>
      </c>
      <c r="I12" s="362">
        <v>49.1</v>
      </c>
      <c r="J12" s="362">
        <v>46.630658826937484</v>
      </c>
      <c r="K12" s="362">
        <v>44.619847747327675</v>
      </c>
      <c r="L12" s="362">
        <v>41.9</v>
      </c>
      <c r="M12" s="362">
        <v>41.8</v>
      </c>
      <c r="N12" s="362">
        <v>56.52525523477955</v>
      </c>
      <c r="O12" s="232">
        <v>58.842214521189597</v>
      </c>
      <c r="P12" s="232">
        <v>51.65208396990554</v>
      </c>
      <c r="Q12" s="232">
        <v>60.124430089565337</v>
      </c>
      <c r="R12" s="382">
        <v>57.746819613594376</v>
      </c>
      <c r="S12" s="413">
        <v>67.839066168208774</v>
      </c>
      <c r="T12" s="364">
        <v>67.627952310850517</v>
      </c>
      <c r="U12" s="365">
        <v>71.643243072507317</v>
      </c>
      <c r="V12" s="365">
        <v>67.271689220913757</v>
      </c>
      <c r="W12" s="366">
        <v>70.535109893391976</v>
      </c>
      <c r="X12" s="366">
        <v>62.419811292041558</v>
      </c>
      <c r="Y12" s="366">
        <v>74.595400143836528</v>
      </c>
      <c r="Z12" s="366">
        <v>61.754159534369386</v>
      </c>
      <c r="AA12" s="366">
        <v>51.409850387160873</v>
      </c>
      <c r="AB12" s="366">
        <v>76.35375529599591</v>
      </c>
      <c r="AC12" s="366">
        <v>59.44377244271142</v>
      </c>
      <c r="AD12" s="367">
        <v>61.535476023658177</v>
      </c>
      <c r="AE12" s="367">
        <v>45.354137524678293</v>
      </c>
      <c r="AF12" s="367">
        <v>69.000609852133337</v>
      </c>
      <c r="AG12" s="367">
        <v>69.197783722649646</v>
      </c>
      <c r="AH12" s="367">
        <v>54.114151978188396</v>
      </c>
      <c r="AI12" s="367">
        <v>54.12480360443233</v>
      </c>
      <c r="AJ12" s="367">
        <v>64.189965635186539</v>
      </c>
      <c r="AK12" s="367">
        <v>76.075140479557319</v>
      </c>
      <c r="AL12" s="367">
        <v>73.248389148876527</v>
      </c>
      <c r="AM12" s="367">
        <v>66.087742316449862</v>
      </c>
      <c r="AN12" s="367">
        <v>61.4</v>
      </c>
      <c r="AO12" s="367">
        <v>66.400000000000006</v>
      </c>
      <c r="AP12" s="367">
        <v>43</v>
      </c>
      <c r="AQ12" s="367">
        <v>59.4</v>
      </c>
      <c r="AR12" s="383">
        <v>62.5</v>
      </c>
      <c r="AS12" s="383">
        <v>41.8</v>
      </c>
      <c r="AT12" s="383">
        <v>53.3</v>
      </c>
      <c r="AU12" s="383">
        <v>41.6</v>
      </c>
      <c r="AV12" s="429">
        <v>46</v>
      </c>
      <c r="AW12" s="426" t="s">
        <v>160</v>
      </c>
    </row>
    <row r="13" spans="1:49">
      <c r="A13" s="130" t="s">
        <v>23</v>
      </c>
      <c r="B13" s="412">
        <v>41.7</v>
      </c>
      <c r="C13" s="362">
        <v>38.700000000000003</v>
      </c>
      <c r="D13" s="362">
        <v>42.4</v>
      </c>
      <c r="E13" s="362">
        <v>41</v>
      </c>
      <c r="F13" s="362">
        <v>46.8</v>
      </c>
      <c r="G13" s="362">
        <v>40.6</v>
      </c>
      <c r="H13" s="362">
        <v>45.5</v>
      </c>
      <c r="I13" s="362">
        <v>45.3</v>
      </c>
      <c r="J13" s="362">
        <v>49.332435196738565</v>
      </c>
      <c r="K13" s="362">
        <v>42.819046717166508</v>
      </c>
      <c r="L13" s="362">
        <v>44.7</v>
      </c>
      <c r="M13" s="362">
        <v>53.8</v>
      </c>
      <c r="N13" s="362">
        <v>57.625746929615971</v>
      </c>
      <c r="O13" s="232">
        <v>57.618398426263497</v>
      </c>
      <c r="P13" s="232">
        <v>62.720374405850585</v>
      </c>
      <c r="Q13" s="232">
        <v>66.780329166854514</v>
      </c>
      <c r="R13" s="382">
        <v>59.388367473891194</v>
      </c>
      <c r="S13" s="413">
        <v>68.009392910886874</v>
      </c>
      <c r="T13" s="364">
        <v>69.638901826440389</v>
      </c>
      <c r="U13" s="365">
        <v>71.815890657512199</v>
      </c>
      <c r="V13" s="365">
        <v>65.670894278206703</v>
      </c>
      <c r="W13" s="366">
        <v>72.283380019215386</v>
      </c>
      <c r="X13" s="366">
        <v>71.700710050200414</v>
      </c>
      <c r="Y13" s="366">
        <v>79.684400052805202</v>
      </c>
      <c r="Z13" s="366">
        <v>63.878350886862599</v>
      </c>
      <c r="AA13" s="366">
        <v>66.426897634094502</v>
      </c>
      <c r="AB13" s="366">
        <v>79.805577319923728</v>
      </c>
      <c r="AC13" s="366">
        <v>68.990809230681791</v>
      </c>
      <c r="AD13" s="367">
        <v>67.566262265261074</v>
      </c>
      <c r="AE13" s="367">
        <v>53.964135113344298</v>
      </c>
      <c r="AF13" s="367">
        <v>72.782057203571625</v>
      </c>
      <c r="AG13" s="367" t="s">
        <v>15</v>
      </c>
      <c r="AH13" s="367">
        <v>61.232849473037327</v>
      </c>
      <c r="AI13" s="367">
        <v>59.479743732520525</v>
      </c>
      <c r="AJ13" s="367">
        <v>69.781658888463298</v>
      </c>
      <c r="AK13" s="367">
        <v>80.342419195962052</v>
      </c>
      <c r="AL13" s="367">
        <v>78.17271939299053</v>
      </c>
      <c r="AM13" s="367">
        <v>73.648062821761087</v>
      </c>
      <c r="AN13" s="367" t="s">
        <v>15</v>
      </c>
      <c r="AO13" s="367" t="s">
        <v>15</v>
      </c>
      <c r="AP13" s="367" t="s">
        <v>160</v>
      </c>
      <c r="AQ13" s="367" t="s">
        <v>160</v>
      </c>
      <c r="AR13" s="383" t="s">
        <v>160</v>
      </c>
      <c r="AS13" s="383" t="s">
        <v>180</v>
      </c>
      <c r="AT13" s="383" t="s">
        <v>160</v>
      </c>
      <c r="AU13" s="383" t="s">
        <v>160</v>
      </c>
      <c r="AV13" s="383" t="s">
        <v>160</v>
      </c>
      <c r="AW13" s="426" t="s">
        <v>160</v>
      </c>
    </row>
    <row r="14" spans="1:49">
      <c r="A14" s="130" t="s">
        <v>224</v>
      </c>
      <c r="B14" s="417">
        <v>39.299999999999997</v>
      </c>
      <c r="C14" s="362">
        <v>34.299999999999997</v>
      </c>
      <c r="D14" s="362">
        <v>38.1</v>
      </c>
      <c r="E14" s="362">
        <v>36.1</v>
      </c>
      <c r="F14" s="362">
        <v>44.5</v>
      </c>
      <c r="G14" s="362">
        <v>40.200000000000003</v>
      </c>
      <c r="H14" s="362">
        <v>44</v>
      </c>
      <c r="I14" s="362">
        <v>43.9</v>
      </c>
      <c r="J14" s="362">
        <v>45.129671954825767</v>
      </c>
      <c r="K14" s="362">
        <v>38.216999640087828</v>
      </c>
      <c r="L14" s="362">
        <v>40</v>
      </c>
      <c r="M14" s="362">
        <v>48.1</v>
      </c>
      <c r="N14" s="362">
        <v>47.121053478904713</v>
      </c>
      <c r="O14" s="354">
        <v>49.549580967789836</v>
      </c>
      <c r="P14" s="354">
        <v>49.811634833143387</v>
      </c>
      <c r="Q14" s="354">
        <v>55.209327433962137</v>
      </c>
      <c r="R14" s="418">
        <v>56.406910061698213</v>
      </c>
      <c r="S14" s="419">
        <v>53.552124381653883</v>
      </c>
      <c r="T14" s="378">
        <v>64.065235565337588</v>
      </c>
      <c r="U14" s="379">
        <v>68.062793997370889</v>
      </c>
      <c r="V14" s="379">
        <v>64.656571867507537</v>
      </c>
      <c r="W14" s="380">
        <v>69.600269075389079</v>
      </c>
      <c r="X14" s="380">
        <v>67.002076211637331</v>
      </c>
      <c r="Y14" s="380">
        <v>69.985957406875286</v>
      </c>
      <c r="Z14" s="380">
        <v>62.339004464482478</v>
      </c>
      <c r="AA14" s="380">
        <v>62.907816405021492</v>
      </c>
      <c r="AB14" s="380">
        <v>72.776378152182176</v>
      </c>
      <c r="AC14" s="380">
        <v>67.440550444786993</v>
      </c>
      <c r="AD14" s="381">
        <v>69.574465926449136</v>
      </c>
      <c r="AE14" s="381" t="s">
        <v>15</v>
      </c>
      <c r="AF14" s="381" t="s">
        <v>15</v>
      </c>
      <c r="AG14" s="381" t="s">
        <v>15</v>
      </c>
      <c r="AH14" s="381">
        <v>56.382077877016343</v>
      </c>
      <c r="AI14" s="381">
        <v>58.398655437251129</v>
      </c>
      <c r="AJ14" s="381">
        <v>69.353523816799196</v>
      </c>
      <c r="AK14" s="381">
        <v>81.877727434832508</v>
      </c>
      <c r="AL14" s="381">
        <v>79.258291712194463</v>
      </c>
      <c r="AM14" s="381">
        <v>73.412935378645287</v>
      </c>
      <c r="AN14" s="367" t="s">
        <v>68</v>
      </c>
      <c r="AO14" s="367" t="s">
        <v>68</v>
      </c>
      <c r="AP14" s="367" t="s">
        <v>68</v>
      </c>
      <c r="AQ14" s="367" t="s">
        <v>68</v>
      </c>
      <c r="AR14" s="367" t="s">
        <v>68</v>
      </c>
      <c r="AS14" s="367" t="s">
        <v>68</v>
      </c>
      <c r="AT14" s="367" t="s">
        <v>68</v>
      </c>
      <c r="AU14" s="367" t="s">
        <v>68</v>
      </c>
      <c r="AV14" s="367" t="s">
        <v>68</v>
      </c>
      <c r="AW14" s="430" t="s">
        <v>68</v>
      </c>
    </row>
    <row r="15" spans="1:49">
      <c r="A15" s="130" t="s">
        <v>25</v>
      </c>
      <c r="B15" s="412">
        <v>41</v>
      </c>
      <c r="C15" s="362">
        <v>40.9</v>
      </c>
      <c r="D15" s="362">
        <v>43.9</v>
      </c>
      <c r="E15" s="362">
        <v>39.9</v>
      </c>
      <c r="F15" s="362">
        <v>44.8</v>
      </c>
      <c r="G15" s="362">
        <v>41.5</v>
      </c>
      <c r="H15" s="362">
        <v>46.2</v>
      </c>
      <c r="I15" s="362">
        <v>45.3</v>
      </c>
      <c r="J15" s="362">
        <v>46.630658826937477</v>
      </c>
      <c r="K15" s="362">
        <v>44.619847747327704</v>
      </c>
      <c r="L15" s="362">
        <v>46.4</v>
      </c>
      <c r="M15" s="362">
        <v>52.3</v>
      </c>
      <c r="N15" s="362">
        <v>55.02458474182081</v>
      </c>
      <c r="O15" s="232">
        <v>58.148650041030749</v>
      </c>
      <c r="P15" s="232">
        <v>60.074137392971018</v>
      </c>
      <c r="Q15" s="232">
        <v>60.640526735434619</v>
      </c>
      <c r="R15" s="382">
        <v>62.140477758150524</v>
      </c>
      <c r="S15" s="413">
        <v>68.458635724017</v>
      </c>
      <c r="T15" s="364">
        <v>64.455462326358031</v>
      </c>
      <c r="U15" s="365">
        <v>72.916288770398111</v>
      </c>
      <c r="V15" s="365">
        <v>60.532263105529594</v>
      </c>
      <c r="W15" s="366">
        <v>72.880626198385201</v>
      </c>
      <c r="X15" s="366">
        <v>64.363913912109439</v>
      </c>
      <c r="Y15" s="366">
        <v>68.987205734624524</v>
      </c>
      <c r="Z15" s="366">
        <v>63.171183049876674</v>
      </c>
      <c r="AA15" s="366">
        <v>55.812909124347023</v>
      </c>
      <c r="AB15" s="366">
        <v>82.666871092099996</v>
      </c>
      <c r="AC15" s="366">
        <v>69.739379547162457</v>
      </c>
      <c r="AD15" s="367">
        <v>69.347827934721323</v>
      </c>
      <c r="AE15" s="367">
        <v>53.139919559045666</v>
      </c>
      <c r="AF15" s="367">
        <v>79.203980009210994</v>
      </c>
      <c r="AG15" s="367">
        <v>71.480480318379051</v>
      </c>
      <c r="AH15" s="367">
        <v>56.346880811757345</v>
      </c>
      <c r="AI15" s="367">
        <v>56.903360561627082</v>
      </c>
      <c r="AJ15" s="367">
        <v>61.384189956168619</v>
      </c>
      <c r="AK15" s="367">
        <v>72.716852427911562</v>
      </c>
      <c r="AL15" s="367">
        <v>70.88719294807062</v>
      </c>
      <c r="AM15" s="367">
        <v>65.133347519875031</v>
      </c>
      <c r="AN15" s="367">
        <v>74.099999999999994</v>
      </c>
      <c r="AO15" s="367">
        <v>78</v>
      </c>
      <c r="AP15" s="367">
        <v>62.6</v>
      </c>
      <c r="AQ15" s="367" t="s">
        <v>160</v>
      </c>
      <c r="AR15" s="383">
        <v>73.8</v>
      </c>
      <c r="AS15" s="383">
        <v>62.6</v>
      </c>
      <c r="AT15" s="383">
        <v>77.2</v>
      </c>
      <c r="AU15" s="383">
        <v>67.5</v>
      </c>
      <c r="AV15" s="429">
        <v>68.099999999999994</v>
      </c>
      <c r="AW15" s="429">
        <v>71.3</v>
      </c>
    </row>
    <row r="16" spans="1:49">
      <c r="A16" s="130" t="s">
        <v>26</v>
      </c>
      <c r="B16" s="412">
        <v>41.7</v>
      </c>
      <c r="C16" s="362">
        <v>41.8</v>
      </c>
      <c r="D16" s="362">
        <v>43.9</v>
      </c>
      <c r="E16" s="362">
        <v>39.9</v>
      </c>
      <c r="F16" s="362">
        <v>45.1</v>
      </c>
      <c r="G16" s="362">
        <v>40.9</v>
      </c>
      <c r="H16" s="362">
        <v>47.4</v>
      </c>
      <c r="I16" s="362">
        <v>47.5</v>
      </c>
      <c r="J16" s="362">
        <v>47.631316741678631</v>
      </c>
      <c r="K16" s="362">
        <v>46.220559774137648</v>
      </c>
      <c r="L16" s="362">
        <v>48.1</v>
      </c>
      <c r="M16" s="362">
        <v>51</v>
      </c>
      <c r="N16" s="362">
        <v>61.527490211308738</v>
      </c>
      <c r="O16" s="232">
        <v>63.345167935072006</v>
      </c>
      <c r="P16" s="232">
        <v>64.463917500100834</v>
      </c>
      <c r="Q16" s="232">
        <v>70.919911212223496</v>
      </c>
      <c r="R16" s="382">
        <v>66.65423319222829</v>
      </c>
      <c r="S16" s="413">
        <v>71.730877746931711</v>
      </c>
      <c r="T16" s="364">
        <v>71.287464610478452</v>
      </c>
      <c r="U16" s="365">
        <v>75.79304677950006</v>
      </c>
      <c r="V16" s="365">
        <v>70.336210283814609</v>
      </c>
      <c r="W16" s="366">
        <v>77.400677258529456</v>
      </c>
      <c r="X16" s="366">
        <v>73.489130011777746</v>
      </c>
      <c r="Y16" s="366">
        <v>81.025800532432939</v>
      </c>
      <c r="Z16" s="366">
        <v>63.964970611514765</v>
      </c>
      <c r="AA16" s="366">
        <v>59.698926152347433</v>
      </c>
      <c r="AB16" s="366">
        <v>76.446379626843722</v>
      </c>
      <c r="AC16" s="366">
        <v>64.787738085538479</v>
      </c>
      <c r="AD16" s="367">
        <v>66.212175495095877</v>
      </c>
      <c r="AE16" s="367">
        <v>51.436594529238526</v>
      </c>
      <c r="AF16" s="367">
        <v>80.456442944413723</v>
      </c>
      <c r="AG16" s="367">
        <v>79.34781251170503</v>
      </c>
      <c r="AH16" s="367">
        <v>65.50808148778583</v>
      </c>
      <c r="AI16" s="367">
        <v>58.319162740914102</v>
      </c>
      <c r="AJ16" s="367">
        <v>70.394023312039209</v>
      </c>
      <c r="AK16" s="367">
        <v>80.133975195690098</v>
      </c>
      <c r="AL16" s="367">
        <v>78.313270313385004</v>
      </c>
      <c r="AM16" s="367">
        <v>71.508405298894502</v>
      </c>
      <c r="AN16" s="367" t="s">
        <v>15</v>
      </c>
      <c r="AO16" s="367" t="s">
        <v>15</v>
      </c>
      <c r="AP16" s="367" t="s">
        <v>160</v>
      </c>
      <c r="AQ16" s="367">
        <v>64.2</v>
      </c>
      <c r="AR16" s="383" t="s">
        <v>160</v>
      </c>
      <c r="AS16" s="383" t="s">
        <v>180</v>
      </c>
      <c r="AT16" s="383" t="s">
        <v>160</v>
      </c>
      <c r="AU16" s="383" t="s">
        <v>160</v>
      </c>
      <c r="AV16" s="383" t="s">
        <v>160</v>
      </c>
      <c r="AW16" s="429">
        <v>77.900000000000006</v>
      </c>
    </row>
    <row r="17" spans="1:49">
      <c r="A17" s="130" t="s">
        <v>207</v>
      </c>
      <c r="B17" s="412">
        <v>37.799999999999997</v>
      </c>
      <c r="C17" s="362">
        <v>37.700000000000003</v>
      </c>
      <c r="D17" s="362">
        <v>39.700000000000003</v>
      </c>
      <c r="E17" s="362">
        <v>33.700000000000003</v>
      </c>
      <c r="F17" s="362">
        <v>43.4</v>
      </c>
      <c r="G17" s="362">
        <v>34.200000000000003</v>
      </c>
      <c r="H17" s="362">
        <v>43.7</v>
      </c>
      <c r="I17" s="362">
        <v>44.3</v>
      </c>
      <c r="J17" s="362">
        <v>44.129014040084591</v>
      </c>
      <c r="K17" s="362">
        <v>42.218779707112795</v>
      </c>
      <c r="L17" s="362">
        <v>39.299999999999997</v>
      </c>
      <c r="M17" s="362">
        <v>48.5</v>
      </c>
      <c r="N17" s="362">
        <v>48.521679272332904</v>
      </c>
      <c r="O17" s="232">
        <v>52.820162248604596</v>
      </c>
      <c r="P17" s="232">
        <v>50.648251147855142</v>
      </c>
      <c r="Q17" s="232">
        <v>54.123690622836996</v>
      </c>
      <c r="R17" s="382">
        <v>54.240844371329921</v>
      </c>
      <c r="S17" s="413">
        <v>63.204282022212944</v>
      </c>
      <c r="T17" s="364">
        <v>63.081882152289964</v>
      </c>
      <c r="U17" s="365">
        <v>68.362139103757343</v>
      </c>
      <c r="V17" s="365">
        <v>59.329089459806575</v>
      </c>
      <c r="W17" s="366">
        <v>68.183718056558348</v>
      </c>
      <c r="X17" s="366">
        <v>56.452932928253304</v>
      </c>
      <c r="Y17" s="366">
        <v>74.550407645976165</v>
      </c>
      <c r="Z17" s="366">
        <v>55.510296733633773</v>
      </c>
      <c r="AA17" s="366">
        <v>52.511559707494612</v>
      </c>
      <c r="AB17" s="366">
        <v>66.500676620485379</v>
      </c>
      <c r="AC17" s="366">
        <v>62.684684754336757</v>
      </c>
      <c r="AD17" s="367">
        <v>57.5426040730785</v>
      </c>
      <c r="AE17" s="367">
        <v>42.225050987096374</v>
      </c>
      <c r="AF17" s="367">
        <v>58.023609877773758</v>
      </c>
      <c r="AG17" s="367">
        <v>61.990609600094672</v>
      </c>
      <c r="AH17" s="367">
        <v>47.701444912753409</v>
      </c>
      <c r="AI17" s="367">
        <v>52.915081734189606</v>
      </c>
      <c r="AJ17" s="367">
        <v>62.723425607683751</v>
      </c>
      <c r="AK17" s="367">
        <v>71.052272790462254</v>
      </c>
      <c r="AL17" s="367">
        <v>70.085365459301414</v>
      </c>
      <c r="AM17" s="367">
        <v>69.116809778971728</v>
      </c>
      <c r="AN17" s="367">
        <v>63.8</v>
      </c>
      <c r="AO17" s="367">
        <v>56.5</v>
      </c>
      <c r="AP17" s="367">
        <v>42.8</v>
      </c>
      <c r="AQ17" s="367">
        <v>57.3</v>
      </c>
      <c r="AR17" s="383">
        <v>59.9</v>
      </c>
      <c r="AS17" s="383">
        <v>59.6</v>
      </c>
      <c r="AT17" s="383">
        <v>57.2</v>
      </c>
      <c r="AU17" s="383">
        <v>54.5</v>
      </c>
      <c r="AV17" s="429">
        <v>55.2</v>
      </c>
      <c r="AW17" s="429">
        <v>61.5</v>
      </c>
    </row>
    <row r="18" spans="1:49">
      <c r="A18" s="130" t="s">
        <v>27</v>
      </c>
      <c r="B18" s="412">
        <v>37.4</v>
      </c>
      <c r="C18" s="362">
        <v>38.6</v>
      </c>
      <c r="D18" s="362">
        <v>41.3</v>
      </c>
      <c r="E18" s="362">
        <v>36</v>
      </c>
      <c r="F18" s="362">
        <v>43.5</v>
      </c>
      <c r="G18" s="362">
        <v>36.299999999999997</v>
      </c>
      <c r="H18" s="362">
        <v>45.9</v>
      </c>
      <c r="I18" s="362">
        <v>45.1</v>
      </c>
      <c r="J18" s="362">
        <v>45.830132495144547</v>
      </c>
      <c r="K18" s="362">
        <v>40.618067680302794</v>
      </c>
      <c r="L18" s="362">
        <v>40.200000000000003</v>
      </c>
      <c r="M18" s="362">
        <v>51</v>
      </c>
      <c r="N18" s="362">
        <v>46.720874680782408</v>
      </c>
      <c r="O18" s="232">
        <v>50.702788892408094</v>
      </c>
      <c r="P18" s="232">
        <v>49.979380335655158</v>
      </c>
      <c r="Q18" s="232">
        <v>52.536308501108998</v>
      </c>
      <c r="R18" s="382">
        <v>52.565095818727968</v>
      </c>
      <c r="S18" s="413">
        <v>58.769476333567894</v>
      </c>
      <c r="T18" s="364">
        <v>58.162487966919578</v>
      </c>
      <c r="U18" s="365">
        <v>68.94732619496169</v>
      </c>
      <c r="V18" s="365">
        <v>58.743382686834735</v>
      </c>
      <c r="W18" s="366">
        <v>66.564386133415397</v>
      </c>
      <c r="X18" s="366">
        <v>61.113665995123007</v>
      </c>
      <c r="Y18" s="366">
        <v>76.977192274199552</v>
      </c>
      <c r="Z18" s="366">
        <v>61.137802483987308</v>
      </c>
      <c r="AA18" s="366">
        <v>59.870458066349975</v>
      </c>
      <c r="AB18" s="366">
        <v>72.928758972124584</v>
      </c>
      <c r="AC18" s="366">
        <v>66.07789698749643</v>
      </c>
      <c r="AD18" s="367">
        <v>63.474039864442403</v>
      </c>
      <c r="AE18" s="367">
        <v>43.123807134554887</v>
      </c>
      <c r="AF18" s="367">
        <v>62.254604309998413</v>
      </c>
      <c r="AG18" s="367">
        <v>65.678116549197739</v>
      </c>
      <c r="AH18" s="367">
        <v>50.26978318582082</v>
      </c>
      <c r="AI18" s="367">
        <v>53.836198414161402</v>
      </c>
      <c r="AJ18" s="367">
        <v>67.472069447875967</v>
      </c>
      <c r="AK18" s="367">
        <v>75.233935749295327</v>
      </c>
      <c r="AL18" s="367">
        <v>71.606096599821996</v>
      </c>
      <c r="AM18" s="367">
        <v>71.623133924809025</v>
      </c>
      <c r="AN18" s="367">
        <v>68.599999999999994</v>
      </c>
      <c r="AO18" s="367">
        <v>63.6</v>
      </c>
      <c r="AP18" s="367">
        <v>54.8</v>
      </c>
      <c r="AQ18" s="367">
        <v>57.3</v>
      </c>
      <c r="AR18" s="383">
        <v>63.4</v>
      </c>
      <c r="AS18" s="383">
        <v>65.8</v>
      </c>
      <c r="AT18" s="383">
        <v>65.400000000000006</v>
      </c>
      <c r="AU18" s="383">
        <v>61.8</v>
      </c>
      <c r="AV18" s="429">
        <v>59.8</v>
      </c>
      <c r="AW18" s="429">
        <v>67.2</v>
      </c>
    </row>
    <row r="19" spans="1:49">
      <c r="A19" s="130" t="s">
        <v>28</v>
      </c>
      <c r="B19" s="412">
        <v>39.700000000000003</v>
      </c>
      <c r="C19" s="362">
        <v>37.700000000000003</v>
      </c>
      <c r="D19" s="362">
        <v>40.799999999999997</v>
      </c>
      <c r="E19" s="362">
        <v>38.9</v>
      </c>
      <c r="F19" s="362">
        <v>44.6</v>
      </c>
      <c r="G19" s="362">
        <v>39.299999999999997</v>
      </c>
      <c r="H19" s="362">
        <v>42.8</v>
      </c>
      <c r="I19" s="362">
        <v>44.3</v>
      </c>
      <c r="J19" s="362">
        <v>48.231711490523303</v>
      </c>
      <c r="K19" s="362">
        <v>41.618512697059003</v>
      </c>
      <c r="L19" s="362">
        <v>43.8</v>
      </c>
      <c r="M19" s="362">
        <v>57.6</v>
      </c>
      <c r="N19" s="362">
        <v>69.130887375633009</v>
      </c>
      <c r="O19" s="232">
        <v>60.979344759231999</v>
      </c>
      <c r="P19" s="232">
        <v>64.498374065024137</v>
      </c>
      <c r="Q19" s="232">
        <v>65.774273333421675</v>
      </c>
      <c r="R19" s="382">
        <v>61.724788376228339</v>
      </c>
      <c r="S19" s="413">
        <v>69.227519019420924</v>
      </c>
      <c r="T19" s="364">
        <v>69.643500307669882</v>
      </c>
      <c r="U19" s="365">
        <v>75.353855712288976</v>
      </c>
      <c r="V19" s="365">
        <v>65.455646738565676</v>
      </c>
      <c r="W19" s="366">
        <v>78.841865805013654</v>
      </c>
      <c r="X19" s="366">
        <v>73.700179729448379</v>
      </c>
      <c r="Y19" s="366">
        <v>85.860800105270656</v>
      </c>
      <c r="Z19" s="366">
        <v>65.844055488108665</v>
      </c>
      <c r="AA19" s="366">
        <v>65.395593522831462</v>
      </c>
      <c r="AB19" s="366">
        <v>78.732859709339479</v>
      </c>
      <c r="AC19" s="366">
        <v>72.501937621793985</v>
      </c>
      <c r="AD19" s="367">
        <v>70.373859374424143</v>
      </c>
      <c r="AE19" s="367">
        <v>53.01507999381672</v>
      </c>
      <c r="AF19" s="367">
        <v>79.156525241675936</v>
      </c>
      <c r="AG19" s="367">
        <v>76.796821391557984</v>
      </c>
      <c r="AH19" s="367">
        <v>62.711810563462173</v>
      </c>
      <c r="AI19" s="367">
        <v>58.53888834323137</v>
      </c>
      <c r="AJ19" s="367">
        <v>71.23206435585459</v>
      </c>
      <c r="AK19" s="367">
        <v>80.81123380820344</v>
      </c>
      <c r="AL19" s="367">
        <v>78.9240855259238</v>
      </c>
      <c r="AM19" s="367">
        <v>74.512599885437155</v>
      </c>
      <c r="AN19" s="367" t="s">
        <v>15</v>
      </c>
      <c r="AO19" s="367" t="s">
        <v>15</v>
      </c>
      <c r="AP19" s="367" t="s">
        <v>160</v>
      </c>
      <c r="AQ19" s="367" t="s">
        <v>160</v>
      </c>
      <c r="AR19" s="383" t="s">
        <v>160</v>
      </c>
      <c r="AS19" s="383" t="s">
        <v>180</v>
      </c>
      <c r="AT19" s="383" t="s">
        <v>160</v>
      </c>
      <c r="AU19" s="383" t="s">
        <v>160</v>
      </c>
      <c r="AV19" s="383" t="s">
        <v>160</v>
      </c>
      <c r="AW19" s="426" t="s">
        <v>160</v>
      </c>
    </row>
    <row r="20" spans="1:49">
      <c r="A20" s="130" t="s">
        <v>29</v>
      </c>
      <c r="B20" s="412">
        <v>45.2</v>
      </c>
      <c r="C20" s="362">
        <v>44.1</v>
      </c>
      <c r="D20" s="362">
        <v>48.4</v>
      </c>
      <c r="E20" s="362">
        <v>44.6</v>
      </c>
      <c r="F20" s="362">
        <v>50.4</v>
      </c>
      <c r="G20" s="362">
        <v>47.2</v>
      </c>
      <c r="H20" s="362">
        <v>50.7</v>
      </c>
      <c r="I20" s="362">
        <v>52.9</v>
      </c>
      <c r="J20" s="362">
        <v>53.435132647177284</v>
      </c>
      <c r="K20" s="362">
        <v>50.12229533948689</v>
      </c>
      <c r="L20" s="362">
        <v>48.6</v>
      </c>
      <c r="M20" s="362">
        <v>55.8</v>
      </c>
      <c r="N20" s="362">
        <v>65.429233493001462</v>
      </c>
      <c r="O20" s="232">
        <v>64.350515796811294</v>
      </c>
      <c r="P20" s="232">
        <v>66.897240169288438</v>
      </c>
      <c r="Q20" s="232">
        <v>69.683941641380997</v>
      </c>
      <c r="R20" s="382">
        <v>66.383874937197447</v>
      </c>
      <c r="S20" s="413">
        <v>72.163158884207292</v>
      </c>
      <c r="T20" s="364">
        <v>72.17579233812252</v>
      </c>
      <c r="U20" s="365">
        <v>75.152323935831177</v>
      </c>
      <c r="V20" s="365">
        <v>67.524070185471032</v>
      </c>
      <c r="W20" s="366">
        <v>69.882713821251585</v>
      </c>
      <c r="X20" s="366">
        <v>60.868518670498744</v>
      </c>
      <c r="Y20" s="366">
        <v>77.690620897953778</v>
      </c>
      <c r="Z20" s="366">
        <v>58.867840819841661</v>
      </c>
      <c r="AA20" s="366">
        <v>57.43371662444428</v>
      </c>
      <c r="AB20" s="366">
        <v>74.00164803550129</v>
      </c>
      <c r="AC20" s="366">
        <v>68.301333997074195</v>
      </c>
      <c r="AD20" s="367">
        <v>67.17596029265529</v>
      </c>
      <c r="AE20" s="367">
        <v>50.60155609114306</v>
      </c>
      <c r="AF20" s="367">
        <v>77.88566434680807</v>
      </c>
      <c r="AG20" s="367">
        <v>78.221218019286979</v>
      </c>
      <c r="AH20" s="367">
        <v>65.742253101325218</v>
      </c>
      <c r="AI20" s="367">
        <v>58.486772860540164</v>
      </c>
      <c r="AJ20" s="367">
        <v>71.228161822670145</v>
      </c>
      <c r="AK20" s="367">
        <v>79.499997827694941</v>
      </c>
      <c r="AL20" s="367">
        <v>78.664343249538106</v>
      </c>
      <c r="AM20" s="367">
        <v>74.028685538155429</v>
      </c>
      <c r="AN20" s="367" t="s">
        <v>15</v>
      </c>
      <c r="AO20" s="367" t="s">
        <v>15</v>
      </c>
      <c r="AP20" s="367" t="s">
        <v>160</v>
      </c>
      <c r="AQ20" s="367" t="s">
        <v>160</v>
      </c>
      <c r="AR20" s="383" t="s">
        <v>160</v>
      </c>
      <c r="AS20" s="383" t="s">
        <v>180</v>
      </c>
      <c r="AT20" s="383" t="s">
        <v>160</v>
      </c>
      <c r="AU20" s="383" t="s">
        <v>160</v>
      </c>
      <c r="AV20" s="383" t="s">
        <v>160</v>
      </c>
      <c r="AW20" s="426" t="s">
        <v>160</v>
      </c>
    </row>
    <row r="21" spans="1:49">
      <c r="A21" s="130" t="s">
        <v>30</v>
      </c>
      <c r="B21" s="412">
        <v>37.4</v>
      </c>
      <c r="C21" s="362">
        <v>35.6</v>
      </c>
      <c r="D21" s="362">
        <v>39.299999999999997</v>
      </c>
      <c r="E21" s="362">
        <v>36.4</v>
      </c>
      <c r="F21" s="362">
        <v>41.3</v>
      </c>
      <c r="G21" s="362">
        <v>38.799999999999997</v>
      </c>
      <c r="H21" s="362">
        <v>42.3</v>
      </c>
      <c r="I21" s="362">
        <v>42.7</v>
      </c>
      <c r="J21" s="362">
        <v>46.130329869566907</v>
      </c>
      <c r="K21" s="362">
        <v>40.217889673600297</v>
      </c>
      <c r="L21" s="362">
        <v>39.799999999999997</v>
      </c>
      <c r="M21" s="362">
        <v>46.9</v>
      </c>
      <c r="N21" s="362">
        <v>51.823154356842117</v>
      </c>
      <c r="O21" s="232">
        <v>52.866097182235258</v>
      </c>
      <c r="P21" s="232">
        <v>56.266493564827726</v>
      </c>
      <c r="Q21" s="232">
        <v>61.949488884441067</v>
      </c>
      <c r="R21" s="382">
        <v>55.911378028807007</v>
      </c>
      <c r="S21" s="413">
        <v>68.305956298463059</v>
      </c>
      <c r="T21" s="364">
        <v>69.064510928661733</v>
      </c>
      <c r="U21" s="365">
        <v>77.79456149575995</v>
      </c>
      <c r="V21" s="365">
        <v>64.733315470791752</v>
      </c>
      <c r="W21" s="366">
        <v>79.701679461900426</v>
      </c>
      <c r="X21" s="366">
        <v>75.538045930507195</v>
      </c>
      <c r="Y21" s="366">
        <v>82.876018634988952</v>
      </c>
      <c r="Z21" s="366">
        <v>67.430811926387676</v>
      </c>
      <c r="AA21" s="366">
        <v>64.936467349899971</v>
      </c>
      <c r="AB21" s="366">
        <v>74.912377931493594</v>
      </c>
      <c r="AC21" s="366">
        <v>67.717349022818809</v>
      </c>
      <c r="AD21" s="367">
        <v>65.900714654042091</v>
      </c>
      <c r="AE21" s="367">
        <v>50.27682256841738</v>
      </c>
      <c r="AF21" s="367">
        <v>74.763464681281746</v>
      </c>
      <c r="AG21" s="367" t="s">
        <v>15</v>
      </c>
      <c r="AH21" s="367">
        <v>52.947883207686935</v>
      </c>
      <c r="AI21" s="367">
        <v>57.994461389749887</v>
      </c>
      <c r="AJ21" s="367">
        <v>66.51308812066469</v>
      </c>
      <c r="AK21" s="367">
        <v>78.696602762171324</v>
      </c>
      <c r="AL21" s="367">
        <v>75.506306496809415</v>
      </c>
      <c r="AM21" s="367">
        <v>73.203321100383363</v>
      </c>
      <c r="AN21" s="367" t="s">
        <v>15</v>
      </c>
      <c r="AO21" s="367" t="s">
        <v>15</v>
      </c>
      <c r="AP21" s="367" t="s">
        <v>160</v>
      </c>
      <c r="AQ21" s="367" t="s">
        <v>160</v>
      </c>
      <c r="AR21" s="383" t="s">
        <v>160</v>
      </c>
      <c r="AS21" s="383" t="s">
        <v>180</v>
      </c>
      <c r="AT21" s="383">
        <v>73.8</v>
      </c>
      <c r="AU21" s="383" t="s">
        <v>160</v>
      </c>
      <c r="AV21" s="383" t="s">
        <v>160</v>
      </c>
      <c r="AW21" s="426" t="s">
        <v>160</v>
      </c>
    </row>
    <row r="22" spans="1:49">
      <c r="A22" s="130" t="s">
        <v>31</v>
      </c>
      <c r="B22" s="412">
        <v>38.5</v>
      </c>
      <c r="C22" s="362">
        <v>35.299999999999997</v>
      </c>
      <c r="D22" s="362">
        <v>40</v>
      </c>
      <c r="E22" s="362">
        <v>34.299999999999997</v>
      </c>
      <c r="F22" s="362">
        <v>40</v>
      </c>
      <c r="G22" s="362">
        <v>32.299999999999997</v>
      </c>
      <c r="H22" s="362">
        <v>44.2</v>
      </c>
      <c r="I22" s="362">
        <v>42.3</v>
      </c>
      <c r="J22" s="362">
        <v>38.725461300482415</v>
      </c>
      <c r="K22" s="362">
        <v>39.317489158519678</v>
      </c>
      <c r="L22" s="362">
        <v>37.4</v>
      </c>
      <c r="M22" s="362">
        <v>46.5</v>
      </c>
      <c r="N22" s="362">
        <v>43.519444295803737</v>
      </c>
      <c r="O22" s="232">
        <v>50.165295244010764</v>
      </c>
      <c r="P22" s="232">
        <v>49.751458423565161</v>
      </c>
      <c r="Q22" s="232">
        <v>51.698485353173638</v>
      </c>
      <c r="R22" s="382">
        <v>51.251209877807092</v>
      </c>
      <c r="S22" s="413">
        <v>59.329722417475963</v>
      </c>
      <c r="T22" s="364">
        <v>59.933202476383222</v>
      </c>
      <c r="U22" s="365">
        <v>68.574790555132964</v>
      </c>
      <c r="V22" s="365">
        <v>58.845721896440125</v>
      </c>
      <c r="W22" s="366">
        <v>68.216759440624799</v>
      </c>
      <c r="X22" s="366">
        <v>61.302378398989205</v>
      </c>
      <c r="Y22" s="366">
        <v>75.455712338401355</v>
      </c>
      <c r="Z22" s="366">
        <v>61.34495524159388</v>
      </c>
      <c r="AA22" s="366">
        <v>54.446691456336652</v>
      </c>
      <c r="AB22" s="366">
        <v>70.65914199325303</v>
      </c>
      <c r="AC22" s="366">
        <v>64.10407717309856</v>
      </c>
      <c r="AD22" s="367">
        <v>63.161077030123735</v>
      </c>
      <c r="AE22" s="367">
        <v>41.904072374759764</v>
      </c>
      <c r="AF22" s="367">
        <v>60.001124200402643</v>
      </c>
      <c r="AG22" s="367">
        <v>62.910565645765104</v>
      </c>
      <c r="AH22" s="367">
        <v>48.932077667976074</v>
      </c>
      <c r="AI22" s="367">
        <v>51.896091491239638</v>
      </c>
      <c r="AJ22" s="367">
        <v>65.519634064218138</v>
      </c>
      <c r="AK22" s="367">
        <v>73.430672959916507</v>
      </c>
      <c r="AL22" s="367">
        <v>69.810742417881499</v>
      </c>
      <c r="AM22" s="367">
        <v>70.714142083271383</v>
      </c>
      <c r="AN22" s="367">
        <v>66.400000000000006</v>
      </c>
      <c r="AO22" s="367">
        <v>57.4</v>
      </c>
      <c r="AP22" s="367">
        <v>46.6</v>
      </c>
      <c r="AQ22" s="367">
        <v>61.7</v>
      </c>
      <c r="AR22" s="383">
        <v>60.5</v>
      </c>
      <c r="AS22" s="383">
        <v>65.2</v>
      </c>
      <c r="AT22" s="383">
        <v>60.6</v>
      </c>
      <c r="AU22" s="383">
        <v>54.9</v>
      </c>
      <c r="AV22" s="429">
        <v>58.3</v>
      </c>
      <c r="AW22" s="429">
        <v>66.5</v>
      </c>
    </row>
    <row r="23" spans="1:49">
      <c r="A23" s="130" t="s">
        <v>32</v>
      </c>
      <c r="B23" s="412">
        <v>38.200000000000003</v>
      </c>
      <c r="C23" s="362">
        <v>36.200000000000003</v>
      </c>
      <c r="D23" s="362">
        <v>39.700000000000003</v>
      </c>
      <c r="E23" s="362">
        <v>36.799999999999997</v>
      </c>
      <c r="F23" s="362">
        <v>42.7</v>
      </c>
      <c r="G23" s="362">
        <v>37.700000000000003</v>
      </c>
      <c r="H23" s="362">
        <v>43.3</v>
      </c>
      <c r="I23" s="362">
        <v>43</v>
      </c>
      <c r="J23" s="362">
        <v>45.529935120722214</v>
      </c>
      <c r="K23" s="362">
        <v>41.818601700410234</v>
      </c>
      <c r="L23" s="362">
        <v>44.4</v>
      </c>
      <c r="M23" s="362">
        <v>57.1</v>
      </c>
      <c r="N23" s="362">
        <v>63.028160704267478</v>
      </c>
      <c r="O23" s="232">
        <v>64.011971586900245</v>
      </c>
      <c r="P23" s="232">
        <v>65.714462905675006</v>
      </c>
      <c r="Q23" s="232">
        <v>66.435625689441778</v>
      </c>
      <c r="R23" s="382">
        <v>63.578945149865369</v>
      </c>
      <c r="S23" s="413">
        <v>70.583070548578036</v>
      </c>
      <c r="T23" s="364">
        <v>70.549733035430052</v>
      </c>
      <c r="U23" s="365">
        <v>75.907827376990824</v>
      </c>
      <c r="V23" s="365">
        <v>63.475742014484695</v>
      </c>
      <c r="W23" s="366">
        <v>77.220619768508541</v>
      </c>
      <c r="X23" s="366">
        <v>71.755432221376452</v>
      </c>
      <c r="Y23" s="366">
        <v>82.701953436658343</v>
      </c>
      <c r="Z23" s="366">
        <v>66.549015476002879</v>
      </c>
      <c r="AA23" s="366">
        <v>65.519602610495767</v>
      </c>
      <c r="AB23" s="366">
        <v>75.493117109908539</v>
      </c>
      <c r="AC23" s="366">
        <v>72.97884912857937</v>
      </c>
      <c r="AD23" s="367">
        <v>69.842490047688088</v>
      </c>
      <c r="AE23" s="367">
        <v>52.422820275636454</v>
      </c>
      <c r="AF23" s="367">
        <v>77.106821865559979</v>
      </c>
      <c r="AG23" s="367" t="s">
        <v>15</v>
      </c>
      <c r="AH23" s="367">
        <v>61.305290570412566</v>
      </c>
      <c r="AI23" s="367">
        <v>58.651657090985289</v>
      </c>
      <c r="AJ23" s="367">
        <v>69.897756332299807</v>
      </c>
      <c r="AK23" s="367">
        <v>81.326934334597013</v>
      </c>
      <c r="AL23" s="367">
        <v>79.130211919609664</v>
      </c>
      <c r="AM23" s="367">
        <v>73.960465337340693</v>
      </c>
      <c r="AN23" s="367" t="s">
        <v>15</v>
      </c>
      <c r="AO23" s="367" t="s">
        <v>15</v>
      </c>
      <c r="AP23" s="367" t="s">
        <v>160</v>
      </c>
      <c r="AQ23" s="367" t="s">
        <v>160</v>
      </c>
      <c r="AR23" s="383" t="s">
        <v>160</v>
      </c>
      <c r="AS23" s="383" t="s">
        <v>180</v>
      </c>
      <c r="AT23" s="383" t="s">
        <v>160</v>
      </c>
      <c r="AU23" s="383" t="s">
        <v>160</v>
      </c>
      <c r="AV23" s="383" t="s">
        <v>160</v>
      </c>
      <c r="AW23" s="426" t="s">
        <v>160</v>
      </c>
    </row>
    <row r="24" spans="1:49">
      <c r="A24" s="130" t="s">
        <v>33</v>
      </c>
      <c r="B24" s="412">
        <v>35.5</v>
      </c>
      <c r="C24" s="362">
        <v>33.9</v>
      </c>
      <c r="D24" s="362">
        <v>36.6</v>
      </c>
      <c r="E24" s="362">
        <v>33.799999999999997</v>
      </c>
      <c r="F24" s="362">
        <v>37.9</v>
      </c>
      <c r="G24" s="362">
        <v>32.200000000000003</v>
      </c>
      <c r="H24" s="362">
        <v>42.7</v>
      </c>
      <c r="I24" s="362">
        <v>41.9</v>
      </c>
      <c r="J24" s="362">
        <v>41.427237670283517</v>
      </c>
      <c r="K24" s="362">
        <v>40.718112181978391</v>
      </c>
      <c r="L24" s="362">
        <v>41.3</v>
      </c>
      <c r="M24" s="362">
        <v>41.9</v>
      </c>
      <c r="N24" s="362">
        <v>51.322930859189206</v>
      </c>
      <c r="O24" s="232">
        <v>52.103671084714378</v>
      </c>
      <c r="P24" s="232">
        <v>46.793590736401939</v>
      </c>
      <c r="Q24" s="232">
        <v>52.333403913955209</v>
      </c>
      <c r="R24" s="382">
        <v>50.979139342483414</v>
      </c>
      <c r="S24" s="413">
        <v>59.664292483244459</v>
      </c>
      <c r="T24" s="364">
        <v>63.890969585199677</v>
      </c>
      <c r="U24" s="365">
        <v>63.650421202202942</v>
      </c>
      <c r="V24" s="365">
        <v>57.289130526313301</v>
      </c>
      <c r="W24" s="366">
        <v>66.651688551090089</v>
      </c>
      <c r="X24" s="366">
        <v>54.293187207137542</v>
      </c>
      <c r="Y24" s="366">
        <v>72.596760709355166</v>
      </c>
      <c r="Z24" s="366">
        <v>56.022548442663982</v>
      </c>
      <c r="AA24" s="366">
        <v>50.427465584630966</v>
      </c>
      <c r="AB24" s="366">
        <v>70.149589491878004</v>
      </c>
      <c r="AC24" s="366">
        <v>67.126457519518581</v>
      </c>
      <c r="AD24" s="367">
        <v>59.398346644950394</v>
      </c>
      <c r="AE24" s="367">
        <v>46.417978032247724</v>
      </c>
      <c r="AF24" s="367">
        <v>62.548913502916939</v>
      </c>
      <c r="AG24" s="367">
        <v>63.428021315390694</v>
      </c>
      <c r="AH24" s="367">
        <v>48.279127007101401</v>
      </c>
      <c r="AI24" s="367">
        <v>56.836150343935728</v>
      </c>
      <c r="AJ24" s="367">
        <v>64.827354763735897</v>
      </c>
      <c r="AK24" s="367">
        <v>72.77141756685532</v>
      </c>
      <c r="AL24" s="367">
        <v>71.786344313192814</v>
      </c>
      <c r="AM24" s="367">
        <v>71.589567546933353</v>
      </c>
      <c r="AN24" s="367">
        <v>68.099999999999994</v>
      </c>
      <c r="AO24" s="367">
        <v>65</v>
      </c>
      <c r="AP24" s="367">
        <v>62.7</v>
      </c>
      <c r="AQ24" s="367">
        <v>62.4</v>
      </c>
      <c r="AR24" s="383">
        <v>61.4</v>
      </c>
      <c r="AS24" s="383">
        <v>59</v>
      </c>
      <c r="AT24" s="383">
        <v>64.599999999999994</v>
      </c>
      <c r="AU24" s="383">
        <v>54</v>
      </c>
      <c r="AV24" s="429">
        <v>52</v>
      </c>
      <c r="AW24" s="429">
        <v>62</v>
      </c>
    </row>
    <row r="25" spans="1:49">
      <c r="A25" s="130" t="s">
        <v>34</v>
      </c>
      <c r="B25" s="412">
        <v>35.9</v>
      </c>
      <c r="C25" s="362">
        <v>33.9</v>
      </c>
      <c r="D25" s="362">
        <v>35.1</v>
      </c>
      <c r="E25" s="362">
        <v>33.6</v>
      </c>
      <c r="F25" s="362">
        <v>38.5</v>
      </c>
      <c r="G25" s="362">
        <v>34.6</v>
      </c>
      <c r="H25" s="362">
        <v>38.5</v>
      </c>
      <c r="I25" s="362">
        <v>35.4</v>
      </c>
      <c r="J25" s="362">
        <v>37.124408636896597</v>
      </c>
      <c r="K25" s="362">
        <v>31.714107031172368</v>
      </c>
      <c r="L25" s="362">
        <v>35.299999999999997</v>
      </c>
      <c r="M25" s="362">
        <v>41</v>
      </c>
      <c r="N25" s="362">
        <v>42.218863201906146</v>
      </c>
      <c r="O25" s="232">
        <v>42.899064882400189</v>
      </c>
      <c r="P25" s="232">
        <v>37.42470248247627</v>
      </c>
      <c r="Q25" s="232">
        <v>44.517569061828297</v>
      </c>
      <c r="R25" s="382">
        <v>46.721657300819125</v>
      </c>
      <c r="S25" s="413">
        <v>53.563208331205558</v>
      </c>
      <c r="T25" s="364">
        <v>55.014290181844935</v>
      </c>
      <c r="U25" s="365">
        <v>58.063818016425579</v>
      </c>
      <c r="V25" s="365">
        <v>51.481874105939902</v>
      </c>
      <c r="W25" s="366">
        <v>59.554593143422814</v>
      </c>
      <c r="X25" s="366">
        <v>52.587548868581749</v>
      </c>
      <c r="Y25" s="366">
        <v>65.188643402264631</v>
      </c>
      <c r="Z25" s="366">
        <v>57.830563250843483</v>
      </c>
      <c r="AA25" s="366">
        <v>55.637682287433783</v>
      </c>
      <c r="AB25" s="366">
        <v>62.109502778768714</v>
      </c>
      <c r="AC25" s="366">
        <v>60.724597197410468</v>
      </c>
      <c r="AD25" s="367">
        <v>52.850986742625167</v>
      </c>
      <c r="AE25" s="367">
        <v>38.033056334810695</v>
      </c>
      <c r="AF25" s="367">
        <v>57.430293540754995</v>
      </c>
      <c r="AG25" s="367">
        <v>62.940568345910776</v>
      </c>
      <c r="AH25" s="367">
        <v>48.975561794214848</v>
      </c>
      <c r="AI25" s="367">
        <v>51.25287556450197</v>
      </c>
      <c r="AJ25" s="367">
        <v>61.577052301162325</v>
      </c>
      <c r="AK25" s="367">
        <v>69.633385190695051</v>
      </c>
      <c r="AL25" s="367">
        <v>70.257457964709644</v>
      </c>
      <c r="AM25" s="367">
        <v>72.87407589266833</v>
      </c>
      <c r="AN25" s="367">
        <v>62</v>
      </c>
      <c r="AO25" s="367">
        <v>71</v>
      </c>
      <c r="AP25" s="367">
        <v>43.3</v>
      </c>
      <c r="AQ25" s="367">
        <v>61.3</v>
      </c>
      <c r="AR25" s="383">
        <v>55.9</v>
      </c>
      <c r="AS25" s="383">
        <v>67.2</v>
      </c>
      <c r="AT25" s="383">
        <v>66.5</v>
      </c>
      <c r="AU25" s="383">
        <v>56.5</v>
      </c>
      <c r="AV25" s="429">
        <v>58.7</v>
      </c>
      <c r="AW25" s="429">
        <v>55.1</v>
      </c>
    </row>
    <row r="26" spans="1:49">
      <c r="A26" s="130" t="s">
        <v>35</v>
      </c>
      <c r="B26" s="412">
        <v>37.9</v>
      </c>
      <c r="C26" s="362">
        <v>33.299999999999997</v>
      </c>
      <c r="D26" s="362">
        <v>36.200000000000003</v>
      </c>
      <c r="E26" s="362">
        <v>33.5</v>
      </c>
      <c r="F26" s="362">
        <v>40.4</v>
      </c>
      <c r="G26" s="362">
        <v>32.1</v>
      </c>
      <c r="H26" s="362">
        <v>41.1</v>
      </c>
      <c r="I26" s="362">
        <v>42</v>
      </c>
      <c r="J26" s="362">
        <v>39.325856049327101</v>
      </c>
      <c r="K26" s="362">
        <v>37.216554623331596</v>
      </c>
      <c r="L26" s="362">
        <v>38.1</v>
      </c>
      <c r="M26" s="362">
        <v>44.4</v>
      </c>
      <c r="N26" s="362">
        <v>47.021008779374114</v>
      </c>
      <c r="O26" s="232">
        <v>51.867081169145173</v>
      </c>
      <c r="P26" s="232">
        <v>39.830358259420279</v>
      </c>
      <c r="Q26" s="232">
        <v>46.37979460222715</v>
      </c>
      <c r="R26" s="382">
        <v>49.547985153078947</v>
      </c>
      <c r="S26" s="413">
        <v>56.234690706848248</v>
      </c>
      <c r="T26" s="364">
        <v>57.034288224679059</v>
      </c>
      <c r="U26" s="365">
        <v>62.470410280263636</v>
      </c>
      <c r="V26" s="365">
        <v>55.245338040702855</v>
      </c>
      <c r="W26" s="366">
        <v>62.726171199574722</v>
      </c>
      <c r="X26" s="366">
        <v>51.869962923113086</v>
      </c>
      <c r="Y26" s="366">
        <v>69.852642833543584</v>
      </c>
      <c r="Z26" s="366">
        <v>56.581831226135435</v>
      </c>
      <c r="AA26" s="366">
        <v>54.038728146502628</v>
      </c>
      <c r="AB26" s="366">
        <v>67.595000001248877</v>
      </c>
      <c r="AC26" s="366">
        <v>62.585653772505914</v>
      </c>
      <c r="AD26" s="367">
        <v>56.040909121755973</v>
      </c>
      <c r="AE26" s="367">
        <v>42.418415951921837</v>
      </c>
      <c r="AF26" s="367">
        <v>54.940918879249672</v>
      </c>
      <c r="AG26" s="367">
        <v>61.037932359116887</v>
      </c>
      <c r="AH26" s="367">
        <v>47.619673775940768</v>
      </c>
      <c r="AI26" s="367">
        <v>50.068017524290482</v>
      </c>
      <c r="AJ26" s="367">
        <v>58.170045222344491</v>
      </c>
      <c r="AK26" s="367">
        <v>66.822094888661979</v>
      </c>
      <c r="AL26" s="367">
        <v>68.68364675284667</v>
      </c>
      <c r="AM26" s="367">
        <v>68.985526180584714</v>
      </c>
      <c r="AN26" s="367">
        <v>62.9</v>
      </c>
      <c r="AO26" s="367">
        <v>62.4</v>
      </c>
      <c r="AP26" s="367">
        <v>44.5</v>
      </c>
      <c r="AQ26" s="367">
        <v>60.4</v>
      </c>
      <c r="AR26" s="383">
        <v>61.3</v>
      </c>
      <c r="AS26" s="383">
        <v>59.8</v>
      </c>
      <c r="AT26" s="383">
        <v>61.4</v>
      </c>
      <c r="AU26" s="383">
        <v>52.3</v>
      </c>
      <c r="AV26" s="429">
        <v>55.3</v>
      </c>
      <c r="AW26" s="429">
        <v>64.8</v>
      </c>
    </row>
    <row r="27" spans="1:49">
      <c r="A27" s="130" t="s">
        <v>213</v>
      </c>
      <c r="B27" s="412">
        <v>35.9</v>
      </c>
      <c r="C27" s="362">
        <v>31.5</v>
      </c>
      <c r="D27" s="362">
        <v>37.9</v>
      </c>
      <c r="E27" s="362">
        <v>32</v>
      </c>
      <c r="F27" s="362">
        <v>37.799999999999997</v>
      </c>
      <c r="G27" s="362">
        <v>33.299999999999997</v>
      </c>
      <c r="H27" s="362">
        <v>42.9</v>
      </c>
      <c r="I27" s="362">
        <v>41.2</v>
      </c>
      <c r="J27" s="362">
        <v>38.925592883430653</v>
      </c>
      <c r="K27" s="362">
        <v>39.017355653492814</v>
      </c>
      <c r="L27" s="362">
        <v>34.9</v>
      </c>
      <c r="M27" s="362">
        <v>40.200000000000003</v>
      </c>
      <c r="N27" s="362">
        <v>42.318907901436717</v>
      </c>
      <c r="O27" s="232">
        <v>46.021998898557761</v>
      </c>
      <c r="P27" s="232">
        <v>41.483691660291242</v>
      </c>
      <c r="Q27" s="232">
        <v>48.682374644621994</v>
      </c>
      <c r="R27" s="382">
        <v>47.397969588906861</v>
      </c>
      <c r="S27" s="413">
        <v>58.537835118657121</v>
      </c>
      <c r="T27" s="364">
        <v>60.166470177367174</v>
      </c>
      <c r="U27" s="365">
        <v>63.9587083072973</v>
      </c>
      <c r="V27" s="365">
        <v>54.639636533527387</v>
      </c>
      <c r="W27" s="366">
        <v>62.099042561163088</v>
      </c>
      <c r="X27" s="366">
        <v>52.728104092259585</v>
      </c>
      <c r="Y27" s="366">
        <v>70.782588954394811</v>
      </c>
      <c r="Z27" s="366">
        <v>57.680348709255036</v>
      </c>
      <c r="AA27" s="366">
        <v>50.811012589596103</v>
      </c>
      <c r="AB27" s="366">
        <v>67.741717779506104</v>
      </c>
      <c r="AC27" s="366">
        <v>54.961969153780387</v>
      </c>
      <c r="AD27" s="367">
        <v>54.589812649133862</v>
      </c>
      <c r="AE27" s="367">
        <v>40.490076880694296</v>
      </c>
      <c r="AF27" s="367">
        <v>57.770657762408987</v>
      </c>
      <c r="AG27" s="367">
        <v>62.397704181506633</v>
      </c>
      <c r="AH27" s="367">
        <v>48.034320507750842</v>
      </c>
      <c r="AI27" s="367">
        <v>51.576152143820146</v>
      </c>
      <c r="AJ27" s="367">
        <v>59.055522121527453</v>
      </c>
      <c r="AK27" s="367">
        <v>68.949566294542578</v>
      </c>
      <c r="AL27" s="367">
        <v>68.907752146725812</v>
      </c>
      <c r="AM27" s="367">
        <v>68.70277829593104</v>
      </c>
      <c r="AN27" s="367">
        <v>68</v>
      </c>
      <c r="AO27" s="367">
        <v>70</v>
      </c>
      <c r="AP27" s="367">
        <v>39.700000000000003</v>
      </c>
      <c r="AQ27" s="367">
        <v>54.4</v>
      </c>
      <c r="AR27" s="383">
        <v>60.1</v>
      </c>
      <c r="AS27" s="383">
        <v>55.6</v>
      </c>
      <c r="AT27" s="383">
        <v>48.1</v>
      </c>
      <c r="AU27" s="383">
        <v>42.5</v>
      </c>
      <c r="AV27" s="429">
        <v>45.6</v>
      </c>
      <c r="AW27" s="429">
        <v>49.2</v>
      </c>
    </row>
    <row r="28" spans="1:49">
      <c r="A28" s="130" t="s">
        <v>36</v>
      </c>
      <c r="B28" s="412">
        <v>39.5</v>
      </c>
      <c r="C28" s="362">
        <v>34.200000000000003</v>
      </c>
      <c r="D28" s="362">
        <v>38</v>
      </c>
      <c r="E28" s="362">
        <v>37.6</v>
      </c>
      <c r="F28" s="362">
        <v>42.2</v>
      </c>
      <c r="G28" s="362">
        <v>36.4</v>
      </c>
      <c r="H28" s="362">
        <v>44.1</v>
      </c>
      <c r="I28" s="362">
        <v>44.5</v>
      </c>
      <c r="J28" s="362">
        <v>43.928882457136375</v>
      </c>
      <c r="K28" s="362">
        <v>41.818601700410241</v>
      </c>
      <c r="L28" s="362">
        <v>39</v>
      </c>
      <c r="M28" s="362">
        <v>44.2</v>
      </c>
      <c r="N28" s="362">
        <v>48.521679272332882</v>
      </c>
      <c r="O28" s="232">
        <v>53.018777074517011</v>
      </c>
      <c r="P28" s="232">
        <v>42.047910215349759</v>
      </c>
      <c r="Q28" s="232">
        <v>48.162643414184778</v>
      </c>
      <c r="R28" s="382">
        <v>51.178666600003766</v>
      </c>
      <c r="S28" s="413">
        <v>57.210910985987439</v>
      </c>
      <c r="T28" s="364">
        <v>60.891374899792638</v>
      </c>
      <c r="U28" s="365">
        <v>65.048508599612845</v>
      </c>
      <c r="V28" s="365">
        <v>57.051425324017686</v>
      </c>
      <c r="W28" s="366">
        <v>65.376608392605561</v>
      </c>
      <c r="X28" s="366">
        <v>52.544086438667641</v>
      </c>
      <c r="Y28" s="366">
        <v>70.925050424125928</v>
      </c>
      <c r="Z28" s="366">
        <v>56.698356274860132</v>
      </c>
      <c r="AA28" s="366">
        <v>52.811541976339107</v>
      </c>
      <c r="AB28" s="366">
        <v>62.999541258758711</v>
      </c>
      <c r="AC28" s="366">
        <v>61.626027515387214</v>
      </c>
      <c r="AD28" s="367">
        <v>50.903934363952587</v>
      </c>
      <c r="AE28" s="367">
        <v>41.878477437758384</v>
      </c>
      <c r="AF28" s="367">
        <v>60.510943178100931</v>
      </c>
      <c r="AG28" s="367">
        <v>62.374264793860718</v>
      </c>
      <c r="AH28" s="367">
        <v>46.971566676991223</v>
      </c>
      <c r="AI28" s="367">
        <v>52.950324993260509</v>
      </c>
      <c r="AJ28" s="367">
        <v>62.175079247454569</v>
      </c>
      <c r="AK28" s="367">
        <v>72.566293796387541</v>
      </c>
      <c r="AL28" s="367">
        <v>69.070445874773071</v>
      </c>
      <c r="AM28" s="367">
        <v>71.710911838964023</v>
      </c>
      <c r="AN28" s="367">
        <v>62.3</v>
      </c>
      <c r="AO28" s="367">
        <v>62.8</v>
      </c>
      <c r="AP28" s="367">
        <v>46.8</v>
      </c>
      <c r="AQ28" s="367">
        <v>58</v>
      </c>
      <c r="AR28" s="383">
        <v>62.7</v>
      </c>
      <c r="AS28" s="383">
        <v>55.2</v>
      </c>
      <c r="AT28" s="383">
        <v>57.8</v>
      </c>
      <c r="AU28" s="383">
        <v>56.9</v>
      </c>
      <c r="AV28" s="429">
        <v>50.1</v>
      </c>
      <c r="AW28" s="429">
        <v>58.7</v>
      </c>
    </row>
    <row r="29" spans="1:49">
      <c r="A29" s="130" t="s">
        <v>37</v>
      </c>
      <c r="B29" s="412">
        <v>33.5</v>
      </c>
      <c r="C29" s="362">
        <v>32.9</v>
      </c>
      <c r="D29" s="362">
        <v>36</v>
      </c>
      <c r="E29" s="362">
        <v>30.2</v>
      </c>
      <c r="F29" s="362">
        <v>37.700000000000003</v>
      </c>
      <c r="G29" s="362">
        <v>34.200000000000003</v>
      </c>
      <c r="H29" s="362">
        <v>35.5</v>
      </c>
      <c r="I29" s="362">
        <v>31.4</v>
      </c>
      <c r="J29" s="362">
        <v>42.327829793550542</v>
      </c>
      <c r="K29" s="362">
        <v>32.014240536199239</v>
      </c>
      <c r="L29" s="362">
        <v>41.1</v>
      </c>
      <c r="M29" s="362">
        <v>42.5</v>
      </c>
      <c r="N29" s="362">
        <v>43.819578394395471</v>
      </c>
      <c r="O29" s="232">
        <v>45.447779073758774</v>
      </c>
      <c r="P29" s="232">
        <v>45.860306826591412</v>
      </c>
      <c r="Q29" s="232">
        <v>48.134621957243944</v>
      </c>
      <c r="R29" s="382">
        <v>49.13821721145591</v>
      </c>
      <c r="S29" s="413">
        <v>53.981322076348874</v>
      </c>
      <c r="T29" s="364">
        <v>56.966849255422012</v>
      </c>
      <c r="U29" s="365">
        <v>60.367642233012724</v>
      </c>
      <c r="V29" s="365">
        <v>54.088746662345464</v>
      </c>
      <c r="W29" s="366">
        <v>67.75096986277056</v>
      </c>
      <c r="X29" s="366">
        <v>59.830000321352756</v>
      </c>
      <c r="Y29" s="366">
        <v>73.105662591757167</v>
      </c>
      <c r="Z29" s="366">
        <v>56.813960442830101</v>
      </c>
      <c r="AA29" s="366">
        <v>59.71189686637544</v>
      </c>
      <c r="AB29" s="366">
        <v>64.123752928686628</v>
      </c>
      <c r="AC29" s="366">
        <v>60.959966874827153</v>
      </c>
      <c r="AD29" s="367">
        <v>56.779246160100016</v>
      </c>
      <c r="AE29" s="367">
        <v>41.56464174951212</v>
      </c>
      <c r="AF29" s="367">
        <v>59.084708714717443</v>
      </c>
      <c r="AG29" s="367">
        <v>61.840522450654476</v>
      </c>
      <c r="AH29" s="367">
        <v>49.678068713437632</v>
      </c>
      <c r="AI29" s="367">
        <v>51.243573403478663</v>
      </c>
      <c r="AJ29" s="367">
        <v>60.017630004746685</v>
      </c>
      <c r="AK29" s="367">
        <v>66.983310737587161</v>
      </c>
      <c r="AL29" s="367">
        <v>69.672016466032304</v>
      </c>
      <c r="AM29" s="367">
        <v>73.397106192830236</v>
      </c>
      <c r="AN29" s="367">
        <v>63.4</v>
      </c>
      <c r="AO29" s="367">
        <v>70.900000000000006</v>
      </c>
      <c r="AP29" s="367">
        <v>47.9</v>
      </c>
      <c r="AQ29" s="367">
        <v>68</v>
      </c>
      <c r="AR29" s="383">
        <v>67.599999999999994</v>
      </c>
      <c r="AS29" s="383" t="s">
        <v>181</v>
      </c>
      <c r="AT29" s="383">
        <v>71.400000000000006</v>
      </c>
      <c r="AU29" s="383">
        <v>57.9</v>
      </c>
      <c r="AV29" s="429">
        <v>60</v>
      </c>
      <c r="AW29" s="429">
        <v>71.400000000000006</v>
      </c>
    </row>
    <row r="30" spans="1:49">
      <c r="A30" s="130" t="s">
        <v>38</v>
      </c>
      <c r="B30" s="412">
        <v>36.700000000000003</v>
      </c>
      <c r="C30" s="362">
        <v>32.9</v>
      </c>
      <c r="D30" s="362">
        <v>36.6</v>
      </c>
      <c r="E30" s="362">
        <v>31.9</v>
      </c>
      <c r="F30" s="362">
        <v>38.799999999999997</v>
      </c>
      <c r="G30" s="362">
        <v>32</v>
      </c>
      <c r="H30" s="362">
        <v>39.4</v>
      </c>
      <c r="I30" s="362">
        <v>39.700000000000003</v>
      </c>
      <c r="J30" s="362">
        <v>40.12638238112001</v>
      </c>
      <c r="K30" s="362">
        <v>35.815931599872904</v>
      </c>
      <c r="L30" s="362">
        <v>35.700000000000003</v>
      </c>
      <c r="M30" s="362">
        <v>43.9</v>
      </c>
      <c r="N30" s="362">
        <v>45.220204187823661</v>
      </c>
      <c r="O30" s="232">
        <v>46.557031854618259</v>
      </c>
      <c r="P30" s="232">
        <v>41.035357688202176</v>
      </c>
      <c r="Q30" s="232">
        <v>46.907057056050782</v>
      </c>
      <c r="R30" s="382">
        <v>48.537216746567772</v>
      </c>
      <c r="S30" s="413">
        <v>56.229977268337791</v>
      </c>
      <c r="T30" s="364">
        <v>57.320628777414804</v>
      </c>
      <c r="U30" s="365">
        <v>63.382776541566784</v>
      </c>
      <c r="V30" s="365">
        <v>54.020583550513685</v>
      </c>
      <c r="W30" s="366">
        <v>64.089035821660403</v>
      </c>
      <c r="X30" s="366">
        <v>57.326917222678162</v>
      </c>
      <c r="Y30" s="366">
        <v>76.01843041392948</v>
      </c>
      <c r="Z30" s="366">
        <v>57.718114167149061</v>
      </c>
      <c r="AA30" s="366">
        <v>59.521980173677235</v>
      </c>
      <c r="AB30" s="366">
        <v>69.77716546447428</v>
      </c>
      <c r="AC30" s="366">
        <v>65.312148232115931</v>
      </c>
      <c r="AD30" s="367">
        <v>59.940115091789686</v>
      </c>
      <c r="AE30" s="367">
        <v>40.952467226565865</v>
      </c>
      <c r="AF30" s="367">
        <v>58.284870993208635</v>
      </c>
      <c r="AG30" s="367">
        <v>64.353050244571378</v>
      </c>
      <c r="AH30" s="367">
        <v>48.889386572327027</v>
      </c>
      <c r="AI30" s="367">
        <v>50.072419396723483</v>
      </c>
      <c r="AJ30" s="367">
        <v>65.026953695821405</v>
      </c>
      <c r="AK30" s="367">
        <v>73.463098542739772</v>
      </c>
      <c r="AL30" s="367">
        <v>71.455770133546366</v>
      </c>
      <c r="AM30" s="367">
        <v>72.193526820573112</v>
      </c>
      <c r="AN30" s="367">
        <v>65.599999999999994</v>
      </c>
      <c r="AO30" s="367">
        <v>66.400000000000006</v>
      </c>
      <c r="AP30" s="367">
        <v>44.3</v>
      </c>
      <c r="AQ30" s="367">
        <v>62</v>
      </c>
      <c r="AR30" s="383">
        <v>60.5</v>
      </c>
      <c r="AS30" s="383">
        <v>62.6</v>
      </c>
      <c r="AT30" s="383">
        <v>66.8</v>
      </c>
      <c r="AU30" s="383">
        <v>59.7</v>
      </c>
      <c r="AV30" s="429">
        <v>54.2</v>
      </c>
      <c r="AW30" s="429">
        <v>67.400000000000006</v>
      </c>
    </row>
    <row r="31" spans="1:49">
      <c r="A31" s="130" t="s">
        <v>208</v>
      </c>
      <c r="B31" s="412">
        <v>35.1</v>
      </c>
      <c r="C31" s="362">
        <v>33.200000000000003</v>
      </c>
      <c r="D31" s="362">
        <v>36.4</v>
      </c>
      <c r="E31" s="362">
        <v>33</v>
      </c>
      <c r="F31" s="362">
        <v>38.799999999999997</v>
      </c>
      <c r="G31" s="362">
        <v>32.799999999999997</v>
      </c>
      <c r="H31" s="362">
        <v>40</v>
      </c>
      <c r="I31" s="362">
        <v>38.799999999999997</v>
      </c>
      <c r="J31" s="362">
        <v>38.425263926060069</v>
      </c>
      <c r="K31" s="362">
        <v>37.516688128358467</v>
      </c>
      <c r="L31" s="362">
        <v>36.6</v>
      </c>
      <c r="M31" s="362">
        <v>39.200000000000003</v>
      </c>
      <c r="N31" s="362">
        <v>42.919176098620206</v>
      </c>
      <c r="O31" s="232">
        <v>49.821470000784956</v>
      </c>
      <c r="P31" s="232">
        <v>40.075917942657078</v>
      </c>
      <c r="Q31" s="232">
        <v>45.00615430818182</v>
      </c>
      <c r="R31" s="382">
        <v>45.688881946079015</v>
      </c>
      <c r="S31" s="413">
        <v>53.791352727492118</v>
      </c>
      <c r="T31" s="364">
        <v>57.609805319264417</v>
      </c>
      <c r="U31" s="365">
        <v>60.270333918947387</v>
      </c>
      <c r="V31" s="365">
        <v>54.384345497723977</v>
      </c>
      <c r="W31" s="366">
        <v>66.323949008839705</v>
      </c>
      <c r="X31" s="366">
        <v>52.115311632800328</v>
      </c>
      <c r="Y31" s="366">
        <v>71.072186914506929</v>
      </c>
      <c r="Z31" s="366">
        <v>55.808297709399206</v>
      </c>
      <c r="AA31" s="366">
        <v>50.884330976881863</v>
      </c>
      <c r="AB31" s="366">
        <v>67.072896445033166</v>
      </c>
      <c r="AC31" s="366">
        <v>62.856693510297561</v>
      </c>
      <c r="AD31" s="367">
        <v>53.252222906923912</v>
      </c>
      <c r="AE31" s="367">
        <v>41.069633769124842</v>
      </c>
      <c r="AF31" s="367">
        <v>54.938747357324957</v>
      </c>
      <c r="AG31" s="367">
        <v>60.606793274382213</v>
      </c>
      <c r="AH31" s="367">
        <v>48.321596498353948</v>
      </c>
      <c r="AI31" s="367">
        <v>50.488046285939312</v>
      </c>
      <c r="AJ31" s="367">
        <v>60.846698995156551</v>
      </c>
      <c r="AK31" s="367">
        <v>70.393317506487193</v>
      </c>
      <c r="AL31" s="367">
        <v>71.244507296535929</v>
      </c>
      <c r="AM31" s="367">
        <v>68.351861921256514</v>
      </c>
      <c r="AN31" s="367">
        <v>62.5</v>
      </c>
      <c r="AO31" s="367">
        <v>56.3</v>
      </c>
      <c r="AP31" s="367">
        <v>44</v>
      </c>
      <c r="AQ31" s="367">
        <v>52.3</v>
      </c>
      <c r="AR31" s="383">
        <v>55.1</v>
      </c>
      <c r="AS31" s="383">
        <v>57</v>
      </c>
      <c r="AT31" s="383">
        <v>54.6</v>
      </c>
      <c r="AU31" s="383">
        <v>47.2</v>
      </c>
      <c r="AV31" s="429">
        <v>48.1</v>
      </c>
      <c r="AW31" s="429">
        <v>61</v>
      </c>
    </row>
    <row r="32" spans="1:49">
      <c r="A32" s="130" t="s">
        <v>39</v>
      </c>
      <c r="B32" s="412">
        <v>40.4</v>
      </c>
      <c r="C32" s="362">
        <v>36.1</v>
      </c>
      <c r="D32" s="362">
        <v>38.9</v>
      </c>
      <c r="E32" s="362">
        <v>37</v>
      </c>
      <c r="F32" s="362">
        <v>45.5</v>
      </c>
      <c r="G32" s="362">
        <v>41.2</v>
      </c>
      <c r="H32" s="362">
        <v>43.1</v>
      </c>
      <c r="I32" s="362">
        <v>44.9</v>
      </c>
      <c r="J32" s="362">
        <v>50.933487860324412</v>
      </c>
      <c r="K32" s="362">
        <v>44.419758743976431</v>
      </c>
      <c r="L32" s="362">
        <v>44</v>
      </c>
      <c r="M32" s="362">
        <v>58.1</v>
      </c>
      <c r="N32" s="362">
        <v>60.927222014125221</v>
      </c>
      <c r="O32" s="232">
        <v>59.383815874649663</v>
      </c>
      <c r="P32" s="232">
        <v>47.181253720428202</v>
      </c>
      <c r="Q32" s="232">
        <v>59.722489735750301</v>
      </c>
      <c r="R32" s="382">
        <v>57.822337614141496</v>
      </c>
      <c r="S32" s="413">
        <v>69.707145729869097</v>
      </c>
      <c r="T32" s="364">
        <v>69.120842003305128</v>
      </c>
      <c r="U32" s="365">
        <v>73.883793780082144</v>
      </c>
      <c r="V32" s="365">
        <v>62.329424252711881</v>
      </c>
      <c r="W32" s="366">
        <v>70.430027612966882</v>
      </c>
      <c r="X32" s="366">
        <v>64.712817758848985</v>
      </c>
      <c r="Y32" s="366">
        <v>80.147340246004617</v>
      </c>
      <c r="Z32" s="366">
        <v>61.898098300803092</v>
      </c>
      <c r="AA32" s="366">
        <v>62.876988057984008</v>
      </c>
      <c r="AB32" s="366">
        <v>73.321928103040392</v>
      </c>
      <c r="AC32" s="366">
        <v>68.780593270724182</v>
      </c>
      <c r="AD32" s="367">
        <v>64.677571073521264</v>
      </c>
      <c r="AE32" s="367">
        <v>44.982573256779297</v>
      </c>
      <c r="AF32" s="367">
        <v>63.188254630894413</v>
      </c>
      <c r="AG32" s="367">
        <v>66.880476017654118</v>
      </c>
      <c r="AH32" s="367">
        <v>49.980544787166117</v>
      </c>
      <c r="AI32" s="367">
        <v>53.903341576049009</v>
      </c>
      <c r="AJ32" s="367">
        <v>66.410776696653528</v>
      </c>
      <c r="AK32" s="367">
        <v>73.712397425271561</v>
      </c>
      <c r="AL32" s="367">
        <v>74.032147336824025</v>
      </c>
      <c r="AM32" s="367">
        <v>74.694753711319294</v>
      </c>
      <c r="AN32" s="367">
        <v>66.900000000000006</v>
      </c>
      <c r="AO32" s="367">
        <v>70</v>
      </c>
      <c r="AP32" s="367">
        <v>53.7</v>
      </c>
      <c r="AQ32" s="367">
        <v>68.3</v>
      </c>
      <c r="AR32" s="383">
        <v>66.900000000000006</v>
      </c>
      <c r="AS32" s="383">
        <v>66.5</v>
      </c>
      <c r="AT32" s="383">
        <v>74.099999999999994</v>
      </c>
      <c r="AU32" s="383">
        <v>59.1</v>
      </c>
      <c r="AV32" s="429">
        <v>63.2</v>
      </c>
      <c r="AW32" s="429">
        <v>77.8</v>
      </c>
    </row>
    <row r="33" spans="1:49">
      <c r="A33" s="130" t="s">
        <v>40</v>
      </c>
      <c r="B33" s="412">
        <v>41.1</v>
      </c>
      <c r="C33" s="362">
        <v>37.700000000000003</v>
      </c>
      <c r="D33" s="362">
        <v>43.1</v>
      </c>
      <c r="E33" s="362">
        <v>38.5</v>
      </c>
      <c r="F33" s="362">
        <v>45.3</v>
      </c>
      <c r="G33" s="362">
        <v>37.299999999999997</v>
      </c>
      <c r="H33" s="362">
        <v>46.4</v>
      </c>
      <c r="I33" s="362">
        <v>46.9</v>
      </c>
      <c r="J33" s="362">
        <v>47.531250950204502</v>
      </c>
      <c r="K33" s="362">
        <v>42.719002215490853</v>
      </c>
      <c r="L33" s="362">
        <v>43</v>
      </c>
      <c r="M33" s="362">
        <v>50.2</v>
      </c>
      <c r="N33" s="362">
        <v>52.52346725355622</v>
      </c>
      <c r="O33" s="232">
        <v>54.978330289211449</v>
      </c>
      <c r="P33" s="232">
        <v>49.746865559009819</v>
      </c>
      <c r="Q33" s="232">
        <v>52.030519439338171</v>
      </c>
      <c r="R33" s="382">
        <v>51.679060314017974</v>
      </c>
      <c r="S33" s="413">
        <v>58.914256845742841</v>
      </c>
      <c r="T33" s="364">
        <v>62.984673868605299</v>
      </c>
      <c r="U33" s="365">
        <v>68.450650317083131</v>
      </c>
      <c r="V33" s="365">
        <v>59.89374693129821</v>
      </c>
      <c r="W33" s="366">
        <v>66.584752089084091</v>
      </c>
      <c r="X33" s="366">
        <v>57.717483619128117</v>
      </c>
      <c r="Y33" s="366">
        <v>73.940400896926263</v>
      </c>
      <c r="Z33" s="366">
        <v>58.981465019428171</v>
      </c>
      <c r="AA33" s="366">
        <v>55.366664384170342</v>
      </c>
      <c r="AB33" s="366">
        <v>67.802842429342988</v>
      </c>
      <c r="AC33" s="366">
        <v>63.986678711357449</v>
      </c>
      <c r="AD33" s="367">
        <v>58.860360673182718</v>
      </c>
      <c r="AE33" s="367">
        <v>46.339141328461714</v>
      </c>
      <c r="AF33" s="367">
        <v>65.690553988239472</v>
      </c>
      <c r="AG33" s="367">
        <v>63.219036245142853</v>
      </c>
      <c r="AH33" s="367">
        <v>48.685492939130043</v>
      </c>
      <c r="AI33" s="367">
        <v>56.881295846014503</v>
      </c>
      <c r="AJ33" s="367">
        <v>65.534580234076913</v>
      </c>
      <c r="AK33" s="367">
        <v>72.497033583678189</v>
      </c>
      <c r="AL33" s="367">
        <v>71.491092767476189</v>
      </c>
      <c r="AM33" s="367">
        <v>73.343899421315015</v>
      </c>
      <c r="AN33" s="367">
        <v>65</v>
      </c>
      <c r="AO33" s="367">
        <v>57.4</v>
      </c>
      <c r="AP33" s="367">
        <v>57.8</v>
      </c>
      <c r="AQ33" s="367">
        <v>53.3</v>
      </c>
      <c r="AR33" s="383">
        <v>59.2</v>
      </c>
      <c r="AS33" s="383">
        <v>51.7</v>
      </c>
      <c r="AT33" s="383">
        <v>55</v>
      </c>
      <c r="AU33" s="383">
        <v>39.200000000000003</v>
      </c>
      <c r="AV33" s="429">
        <v>46.2</v>
      </c>
      <c r="AW33" s="429">
        <v>50.6</v>
      </c>
    </row>
    <row r="34" spans="1:49">
      <c r="A34" s="130" t="s">
        <v>41</v>
      </c>
      <c r="B34" s="412">
        <v>36.799999999999997</v>
      </c>
      <c r="C34" s="362">
        <v>32.299999999999997</v>
      </c>
      <c r="D34" s="362">
        <v>37.200000000000003</v>
      </c>
      <c r="E34" s="362">
        <v>31.1</v>
      </c>
      <c r="F34" s="362">
        <v>37.700000000000003</v>
      </c>
      <c r="G34" s="362">
        <v>34.700000000000003</v>
      </c>
      <c r="H34" s="362">
        <v>41.5</v>
      </c>
      <c r="I34" s="362">
        <v>40.200000000000003</v>
      </c>
      <c r="J34" s="362">
        <v>36.023684930681327</v>
      </c>
      <c r="K34" s="362">
        <v>34.315264074738558</v>
      </c>
      <c r="L34" s="362">
        <v>36.299999999999997</v>
      </c>
      <c r="M34" s="362">
        <v>43.6</v>
      </c>
      <c r="N34" s="362">
        <v>43.919623093926049</v>
      </c>
      <c r="O34" s="232">
        <v>46.772740592576859</v>
      </c>
      <c r="P34" s="232">
        <v>41.389568926276205</v>
      </c>
      <c r="Q34" s="232">
        <v>46.031966942106386</v>
      </c>
      <c r="R34" s="382">
        <v>52.037948822863761</v>
      </c>
      <c r="S34" s="413">
        <v>59.419277071008295</v>
      </c>
      <c r="T34" s="364">
        <v>58.132460984237071</v>
      </c>
      <c r="U34" s="365">
        <v>65.773175702609777</v>
      </c>
      <c r="V34" s="365">
        <v>57.16661269515815</v>
      </c>
      <c r="W34" s="366">
        <v>68.892332780304528</v>
      </c>
      <c r="X34" s="366">
        <v>56.776197531138536</v>
      </c>
      <c r="Y34" s="366">
        <v>76.152071893974167</v>
      </c>
      <c r="Z34" s="366">
        <v>58.277593150748729</v>
      </c>
      <c r="AA34" s="366">
        <v>55.683859399541632</v>
      </c>
      <c r="AB34" s="366">
        <v>70.173410115864044</v>
      </c>
      <c r="AC34" s="366">
        <v>65.875903163070106</v>
      </c>
      <c r="AD34" s="367">
        <v>62.072638231747867</v>
      </c>
      <c r="AE34" s="367">
        <v>40.715697729704289</v>
      </c>
      <c r="AF34" s="367">
        <v>59.564931426119813</v>
      </c>
      <c r="AG34" s="367">
        <v>62.496875590121761</v>
      </c>
      <c r="AH34" s="367">
        <v>50.853379828422121</v>
      </c>
      <c r="AI34" s="367">
        <v>51.023557924344885</v>
      </c>
      <c r="AJ34" s="367">
        <v>64.684267999714564</v>
      </c>
      <c r="AK34" s="367">
        <v>73.345857807163867</v>
      </c>
      <c r="AL34" s="367">
        <v>70.014149443245714</v>
      </c>
      <c r="AM34" s="367">
        <v>69.557044263350491</v>
      </c>
      <c r="AN34" s="367">
        <v>70.2</v>
      </c>
      <c r="AO34" s="367">
        <v>63.3</v>
      </c>
      <c r="AP34" s="367">
        <v>40.4</v>
      </c>
      <c r="AQ34" s="367">
        <v>61.5</v>
      </c>
      <c r="AR34" s="383">
        <v>59.9</v>
      </c>
      <c r="AS34" s="383">
        <v>69.3</v>
      </c>
      <c r="AT34" s="383">
        <v>60</v>
      </c>
      <c r="AU34" s="383">
        <v>58</v>
      </c>
      <c r="AV34" s="429">
        <v>59.5</v>
      </c>
      <c r="AW34" s="429">
        <v>64.099999999999994</v>
      </c>
    </row>
    <row r="35" spans="1:49">
      <c r="A35" s="130" t="s">
        <v>42</v>
      </c>
      <c r="B35" s="412" t="s">
        <v>68</v>
      </c>
      <c r="C35" s="362">
        <v>39.6</v>
      </c>
      <c r="D35" s="362">
        <v>41.8</v>
      </c>
      <c r="E35" s="362">
        <v>35.799999999999997</v>
      </c>
      <c r="F35" s="362">
        <v>42.3</v>
      </c>
      <c r="G35" s="362">
        <v>34.1</v>
      </c>
      <c r="H35" s="362">
        <v>42.2</v>
      </c>
      <c r="I35" s="362">
        <v>42.3</v>
      </c>
      <c r="J35" s="362" t="s">
        <v>15</v>
      </c>
      <c r="K35" s="362">
        <v>38.923192968756446</v>
      </c>
      <c r="L35" s="362">
        <v>37.799999999999997</v>
      </c>
      <c r="M35" s="362">
        <v>49.4</v>
      </c>
      <c r="N35" s="362">
        <v>44.873840896818351</v>
      </c>
      <c r="O35" s="232">
        <v>44.452144805579685</v>
      </c>
      <c r="P35" s="232" t="s">
        <v>125</v>
      </c>
      <c r="Q35" s="232" t="s">
        <v>125</v>
      </c>
      <c r="R35" s="382" t="s">
        <v>125</v>
      </c>
      <c r="S35" s="413" t="s">
        <v>125</v>
      </c>
      <c r="T35" s="364" t="s">
        <v>125</v>
      </c>
      <c r="U35" s="365" t="s">
        <v>124</v>
      </c>
      <c r="V35" s="365" t="s">
        <v>124</v>
      </c>
      <c r="W35" s="366" t="s">
        <v>124</v>
      </c>
      <c r="X35" s="366" t="s">
        <v>124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67" t="s">
        <v>15</v>
      </c>
      <c r="AE35" s="367" t="s">
        <v>15</v>
      </c>
      <c r="AF35" s="367" t="s">
        <v>15</v>
      </c>
      <c r="AG35" s="367" t="s">
        <v>15</v>
      </c>
      <c r="AH35" s="367" t="s">
        <v>15</v>
      </c>
      <c r="AI35" s="367" t="s">
        <v>15</v>
      </c>
      <c r="AJ35" s="367" t="s">
        <v>15</v>
      </c>
      <c r="AK35" s="367" t="s">
        <v>15</v>
      </c>
      <c r="AL35" s="367" t="s">
        <v>15</v>
      </c>
      <c r="AM35" s="367" t="s">
        <v>15</v>
      </c>
      <c r="AN35" s="367" t="s">
        <v>15</v>
      </c>
      <c r="AO35" s="367" t="s">
        <v>15</v>
      </c>
      <c r="AP35" s="367" t="s">
        <v>160</v>
      </c>
      <c r="AQ35" s="367" t="s">
        <v>160</v>
      </c>
      <c r="AR35" s="383" t="s">
        <v>160</v>
      </c>
      <c r="AS35" s="383" t="s">
        <v>180</v>
      </c>
      <c r="AT35" s="383" t="s">
        <v>160</v>
      </c>
      <c r="AU35" s="383" t="s">
        <v>160</v>
      </c>
      <c r="AV35" s="383" t="s">
        <v>68</v>
      </c>
      <c r="AW35" s="426" t="s">
        <v>160</v>
      </c>
    </row>
    <row r="36" spans="1:49">
      <c r="A36" s="130" t="s">
        <v>43</v>
      </c>
      <c r="B36" s="412" t="s">
        <v>68</v>
      </c>
      <c r="C36" s="362" t="s">
        <v>15</v>
      </c>
      <c r="D36" s="362" t="s">
        <v>15</v>
      </c>
      <c r="E36" s="362" t="s">
        <v>15</v>
      </c>
      <c r="F36" s="362" t="s">
        <v>15</v>
      </c>
      <c r="G36" s="362">
        <v>35</v>
      </c>
      <c r="H36" s="362" t="s">
        <v>15</v>
      </c>
      <c r="I36" s="362">
        <v>38.799999999999997</v>
      </c>
      <c r="J36" s="362" t="s">
        <v>15</v>
      </c>
      <c r="K36" s="362" t="s">
        <v>15</v>
      </c>
      <c r="L36" s="362">
        <v>35.1</v>
      </c>
      <c r="M36" s="362">
        <v>42.8</v>
      </c>
      <c r="N36" s="362">
        <v>40.876171329173062</v>
      </c>
      <c r="O36" s="232">
        <v>49.520006600426868</v>
      </c>
      <c r="P36" s="232" t="s">
        <v>125</v>
      </c>
      <c r="Q36" s="232" t="s">
        <v>125</v>
      </c>
      <c r="R36" s="382" t="s">
        <v>125</v>
      </c>
      <c r="S36" s="413" t="s">
        <v>125</v>
      </c>
      <c r="T36" s="364" t="s">
        <v>125</v>
      </c>
      <c r="U36" s="365" t="s">
        <v>124</v>
      </c>
      <c r="V36" s="365" t="s">
        <v>124</v>
      </c>
      <c r="W36" s="366" t="s">
        <v>124</v>
      </c>
      <c r="X36" s="366" t="s">
        <v>124</v>
      </c>
      <c r="Y36" s="366" t="s">
        <v>124</v>
      </c>
      <c r="Z36" s="366" t="s">
        <v>124</v>
      </c>
      <c r="AA36" s="366" t="s">
        <v>15</v>
      </c>
      <c r="AB36" s="366" t="s">
        <v>15</v>
      </c>
      <c r="AC36" s="366" t="s">
        <v>15</v>
      </c>
      <c r="AD36" s="367" t="s">
        <v>15</v>
      </c>
      <c r="AE36" s="367" t="s">
        <v>15</v>
      </c>
      <c r="AF36" s="367" t="s">
        <v>15</v>
      </c>
      <c r="AG36" s="367" t="s">
        <v>15</v>
      </c>
      <c r="AH36" s="367" t="s">
        <v>15</v>
      </c>
      <c r="AI36" s="367" t="s">
        <v>15</v>
      </c>
      <c r="AJ36" s="367" t="s">
        <v>16</v>
      </c>
      <c r="AK36" s="367" t="s">
        <v>15</v>
      </c>
      <c r="AL36" s="367" t="s">
        <v>15</v>
      </c>
      <c r="AM36" s="367" t="s">
        <v>15</v>
      </c>
      <c r="AN36" s="367" t="s">
        <v>15</v>
      </c>
      <c r="AO36" s="367" t="s">
        <v>15</v>
      </c>
      <c r="AP36" s="367" t="s">
        <v>68</v>
      </c>
      <c r="AQ36" s="367" t="s">
        <v>160</v>
      </c>
      <c r="AR36" s="383" t="s">
        <v>160</v>
      </c>
      <c r="AS36" s="383" t="s">
        <v>68</v>
      </c>
      <c r="AT36" s="383" t="s">
        <v>160</v>
      </c>
      <c r="AU36" s="383" t="s">
        <v>68</v>
      </c>
      <c r="AV36" s="383" t="s">
        <v>68</v>
      </c>
      <c r="AW36" s="426" t="s">
        <v>160</v>
      </c>
    </row>
    <row r="37" spans="1:49">
      <c r="A37" s="130" t="s">
        <v>44</v>
      </c>
      <c r="B37" s="412" t="s">
        <v>68</v>
      </c>
      <c r="C37" s="362">
        <v>39.6</v>
      </c>
      <c r="D37" s="362">
        <v>41.8</v>
      </c>
      <c r="E37" s="362">
        <v>35.799999999999997</v>
      </c>
      <c r="F37" s="362">
        <v>42.3</v>
      </c>
      <c r="G37" s="362">
        <v>34.200000000000003</v>
      </c>
      <c r="H37" s="362">
        <v>42.2</v>
      </c>
      <c r="I37" s="362">
        <v>42.3</v>
      </c>
      <c r="J37" s="362" t="s">
        <v>15</v>
      </c>
      <c r="K37" s="362">
        <v>38.923192968756446</v>
      </c>
      <c r="L37" s="362">
        <v>37.799999999999997</v>
      </c>
      <c r="M37" s="362">
        <v>49.4</v>
      </c>
      <c r="N37" s="362">
        <v>44.873840896818365</v>
      </c>
      <c r="O37" s="232">
        <v>41.912473224134168</v>
      </c>
      <c r="P37" s="232" t="s">
        <v>125</v>
      </c>
      <c r="Q37" s="232" t="s">
        <v>125</v>
      </c>
      <c r="R37" s="382" t="s">
        <v>125</v>
      </c>
      <c r="S37" s="413" t="s">
        <v>125</v>
      </c>
      <c r="T37" s="364" t="s">
        <v>125</v>
      </c>
      <c r="U37" s="365" t="s">
        <v>124</v>
      </c>
      <c r="V37" s="365" t="s">
        <v>124</v>
      </c>
      <c r="W37" s="366" t="s">
        <v>124</v>
      </c>
      <c r="X37" s="366" t="s">
        <v>124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67" t="s">
        <v>15</v>
      </c>
      <c r="AE37" s="367" t="s">
        <v>15</v>
      </c>
      <c r="AF37" s="367" t="s">
        <v>15</v>
      </c>
      <c r="AG37" s="367" t="s">
        <v>15</v>
      </c>
      <c r="AH37" s="367" t="s">
        <v>15</v>
      </c>
      <c r="AI37" s="367" t="s">
        <v>15</v>
      </c>
      <c r="AJ37" s="367" t="s">
        <v>15</v>
      </c>
      <c r="AK37" s="367" t="s">
        <v>15</v>
      </c>
      <c r="AL37" s="367" t="s">
        <v>16</v>
      </c>
      <c r="AM37" s="367" t="s">
        <v>15</v>
      </c>
      <c r="AN37" s="367" t="s">
        <v>15</v>
      </c>
      <c r="AO37" s="367" t="s">
        <v>15</v>
      </c>
      <c r="AP37" s="367" t="s">
        <v>160</v>
      </c>
      <c r="AQ37" s="367" t="s">
        <v>160</v>
      </c>
      <c r="AR37" s="383" t="s">
        <v>160</v>
      </c>
      <c r="AS37" s="383" t="s">
        <v>68</v>
      </c>
      <c r="AT37" s="383" t="s">
        <v>160</v>
      </c>
      <c r="AU37" s="383" t="s">
        <v>160</v>
      </c>
      <c r="AV37" s="383" t="s">
        <v>68</v>
      </c>
      <c r="AW37" s="426" t="s">
        <v>160</v>
      </c>
    </row>
    <row r="38" spans="1:49">
      <c r="A38" s="130" t="s">
        <v>45</v>
      </c>
      <c r="B38" s="412" t="s">
        <v>68</v>
      </c>
      <c r="C38" s="362">
        <v>35.1</v>
      </c>
      <c r="D38" s="362">
        <v>44.8</v>
      </c>
      <c r="E38" s="362">
        <v>37.6</v>
      </c>
      <c r="F38" s="362">
        <v>43.4</v>
      </c>
      <c r="G38" s="362">
        <v>36.5</v>
      </c>
      <c r="H38" s="362">
        <v>47.1</v>
      </c>
      <c r="I38" s="362">
        <v>46.1</v>
      </c>
      <c r="J38" s="362">
        <v>48</v>
      </c>
      <c r="K38" s="362">
        <v>40.424087299171234</v>
      </c>
      <c r="L38" s="362">
        <v>45.7</v>
      </c>
      <c r="M38" s="362">
        <v>56.2</v>
      </c>
      <c r="N38" s="362">
        <v>47.572267854978918</v>
      </c>
      <c r="O38" s="232">
        <v>45.089151287892513</v>
      </c>
      <c r="P38" s="232">
        <v>50.96567919408011</v>
      </c>
      <c r="Q38" s="232" t="s">
        <v>125</v>
      </c>
      <c r="R38" s="382" t="s">
        <v>125</v>
      </c>
      <c r="S38" s="413" t="s">
        <v>125</v>
      </c>
      <c r="T38" s="364">
        <v>53.537560969955656</v>
      </c>
      <c r="U38" s="365">
        <v>58.748767995313393</v>
      </c>
      <c r="V38" s="365">
        <v>50.555555743859315</v>
      </c>
      <c r="W38" s="366">
        <v>64.441794657343536</v>
      </c>
      <c r="X38" s="366" t="s">
        <v>124</v>
      </c>
      <c r="Y38" s="366">
        <v>62.930009420359433</v>
      </c>
      <c r="Z38" s="366" t="s">
        <v>124</v>
      </c>
      <c r="AA38" s="366" t="s">
        <v>15</v>
      </c>
      <c r="AB38" s="366" t="s">
        <v>15</v>
      </c>
      <c r="AC38" s="366" t="s">
        <v>15</v>
      </c>
      <c r="AD38" s="367" t="s">
        <v>15</v>
      </c>
      <c r="AE38" s="367" t="s">
        <v>15</v>
      </c>
      <c r="AF38" s="367" t="s">
        <v>15</v>
      </c>
      <c r="AG38" s="367" t="s">
        <v>15</v>
      </c>
      <c r="AH38" s="367">
        <v>51.24225878175131</v>
      </c>
      <c r="AI38" s="367">
        <v>58.314052621552555</v>
      </c>
      <c r="AJ38" s="367">
        <v>68.877096527516812</v>
      </c>
      <c r="AK38" s="367">
        <v>80.274082270040722</v>
      </c>
      <c r="AL38" s="367">
        <v>73.391226423254366</v>
      </c>
      <c r="AM38" s="367">
        <v>80.429975158817712</v>
      </c>
      <c r="AN38" s="367" t="s">
        <v>15</v>
      </c>
      <c r="AO38" s="367" t="s">
        <v>15</v>
      </c>
      <c r="AP38" s="367" t="s">
        <v>160</v>
      </c>
      <c r="AQ38" s="367" t="s">
        <v>160</v>
      </c>
      <c r="AR38" s="383" t="s">
        <v>160</v>
      </c>
      <c r="AS38" s="383" t="s">
        <v>180</v>
      </c>
      <c r="AT38" s="383" t="s">
        <v>160</v>
      </c>
      <c r="AU38" s="383" t="s">
        <v>160</v>
      </c>
      <c r="AV38" s="383" t="s">
        <v>160</v>
      </c>
      <c r="AW38" s="426" t="s">
        <v>160</v>
      </c>
    </row>
    <row r="39" spans="1:49">
      <c r="A39" s="130" t="s">
        <v>46</v>
      </c>
      <c r="B39" s="412" t="s">
        <v>68</v>
      </c>
      <c r="C39" s="362" t="s">
        <v>69</v>
      </c>
      <c r="D39" s="362" t="s">
        <v>69</v>
      </c>
      <c r="E39" s="362" t="s">
        <v>69</v>
      </c>
      <c r="F39" s="362" t="s">
        <v>69</v>
      </c>
      <c r="G39" s="362">
        <v>30.7</v>
      </c>
      <c r="H39" s="362">
        <v>38.4</v>
      </c>
      <c r="I39" s="362">
        <v>39.4</v>
      </c>
      <c r="J39" s="362" t="s">
        <v>15</v>
      </c>
      <c r="K39" s="362" t="s">
        <v>69</v>
      </c>
      <c r="L39" s="362" t="s">
        <v>69</v>
      </c>
      <c r="M39" s="362" t="s">
        <v>69</v>
      </c>
      <c r="N39" s="362" t="s">
        <v>69</v>
      </c>
      <c r="O39" s="232" t="s">
        <v>69</v>
      </c>
      <c r="P39" s="232" t="s">
        <v>68</v>
      </c>
      <c r="Q39" s="232" t="s">
        <v>68</v>
      </c>
      <c r="R39" s="382" t="s">
        <v>68</v>
      </c>
      <c r="S39" s="413" t="s">
        <v>69</v>
      </c>
      <c r="T39" s="364" t="s">
        <v>68</v>
      </c>
      <c r="U39" s="365" t="s">
        <v>16</v>
      </c>
      <c r="V39" s="365" t="s">
        <v>16</v>
      </c>
      <c r="W39" s="366" t="s">
        <v>16</v>
      </c>
      <c r="X39" s="366" t="s">
        <v>16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366" t="s">
        <v>16</v>
      </c>
      <c r="AD39" s="367" t="s">
        <v>16</v>
      </c>
      <c r="AE39" s="367" t="s">
        <v>16</v>
      </c>
      <c r="AF39" s="367" t="s">
        <v>16</v>
      </c>
      <c r="AG39" s="367" t="s">
        <v>16</v>
      </c>
      <c r="AH39" s="367" t="s">
        <v>16</v>
      </c>
      <c r="AI39" s="367" t="s">
        <v>16</v>
      </c>
      <c r="AJ39" s="367" t="s">
        <v>16</v>
      </c>
      <c r="AK39" s="367" t="s">
        <v>16</v>
      </c>
      <c r="AL39" s="367" t="s">
        <v>16</v>
      </c>
      <c r="AM39" s="367" t="s">
        <v>16</v>
      </c>
      <c r="AN39" s="367" t="s">
        <v>16</v>
      </c>
      <c r="AO39" s="367" t="s">
        <v>16</v>
      </c>
      <c r="AP39" s="367" t="s">
        <v>68</v>
      </c>
      <c r="AQ39" s="367" t="s">
        <v>160</v>
      </c>
      <c r="AR39" s="383" t="s">
        <v>68</v>
      </c>
      <c r="AS39" s="383" t="s">
        <v>68</v>
      </c>
      <c r="AT39" s="384" t="s">
        <v>68</v>
      </c>
      <c r="AU39" s="384" t="s">
        <v>68</v>
      </c>
      <c r="AV39" s="383" t="s">
        <v>68</v>
      </c>
      <c r="AW39" s="426" t="s">
        <v>68</v>
      </c>
    </row>
    <row r="40" spans="1:49">
      <c r="A40" s="130" t="s">
        <v>47</v>
      </c>
      <c r="B40" s="412" t="s">
        <v>68</v>
      </c>
      <c r="C40" s="362">
        <v>32</v>
      </c>
      <c r="D40" s="362">
        <v>39.200000000000003</v>
      </c>
      <c r="E40" s="362">
        <v>34.9</v>
      </c>
      <c r="F40" s="362">
        <v>40.9</v>
      </c>
      <c r="G40" s="362">
        <v>27.4</v>
      </c>
      <c r="H40" s="362">
        <v>37</v>
      </c>
      <c r="I40" s="362">
        <v>36.700000000000003</v>
      </c>
      <c r="J40" s="362">
        <v>41.5</v>
      </c>
      <c r="K40" s="362">
        <v>38.222775614562899</v>
      </c>
      <c r="L40" s="362">
        <v>36.6</v>
      </c>
      <c r="M40" s="362">
        <v>48</v>
      </c>
      <c r="N40" s="362">
        <v>42.475239156231162</v>
      </c>
      <c r="O40" s="232">
        <v>44.129085765401307</v>
      </c>
      <c r="P40" s="232">
        <v>46.460180541165997</v>
      </c>
      <c r="Q40" s="232">
        <v>41.895939980576678</v>
      </c>
      <c r="R40" s="382">
        <v>43.182994076420222</v>
      </c>
      <c r="S40" s="413">
        <v>47.709477375684088</v>
      </c>
      <c r="T40" s="364">
        <v>54.569433876362872</v>
      </c>
      <c r="U40" s="365">
        <v>58.202002836067997</v>
      </c>
      <c r="V40" s="365">
        <v>44.599532222095938</v>
      </c>
      <c r="W40" s="366">
        <v>55.771973313947527</v>
      </c>
      <c r="X40" s="366">
        <v>52.361258187880338</v>
      </c>
      <c r="Y40" s="366">
        <v>60.849967685466403</v>
      </c>
      <c r="Z40" s="366">
        <v>56.707310888925676</v>
      </c>
      <c r="AA40" s="366">
        <v>56.595600430175153</v>
      </c>
      <c r="AB40" s="366">
        <v>63.190363520622704</v>
      </c>
      <c r="AC40" s="366">
        <v>55.811313313984215</v>
      </c>
      <c r="AD40" s="367">
        <v>53.350325181853776</v>
      </c>
      <c r="AE40" s="367">
        <v>39.055316752838351</v>
      </c>
      <c r="AF40" s="367">
        <v>60.634639532488954</v>
      </c>
      <c r="AG40" s="367">
        <v>64.809287320196447</v>
      </c>
      <c r="AH40" s="367">
        <v>49.565364509590836</v>
      </c>
      <c r="AI40" s="367">
        <v>51.987459855793745</v>
      </c>
      <c r="AJ40" s="367">
        <v>65.217346249282343</v>
      </c>
      <c r="AK40" s="367">
        <v>71.205618464144237</v>
      </c>
      <c r="AL40" s="367">
        <v>68.616847734115723</v>
      </c>
      <c r="AM40" s="367">
        <v>73.301247194780444</v>
      </c>
      <c r="AN40" s="367">
        <v>66.400000000000006</v>
      </c>
      <c r="AO40" s="367">
        <v>71.7</v>
      </c>
      <c r="AP40" s="367">
        <v>70.7</v>
      </c>
      <c r="AQ40" s="367">
        <v>68.2</v>
      </c>
      <c r="AR40" s="383">
        <v>74.3</v>
      </c>
      <c r="AS40" s="383">
        <v>63.6</v>
      </c>
      <c r="AT40" s="383">
        <v>72.3</v>
      </c>
      <c r="AU40" s="383">
        <v>69.900000000000006</v>
      </c>
      <c r="AV40" s="429">
        <v>56.4</v>
      </c>
      <c r="AW40" s="429">
        <v>73.5</v>
      </c>
    </row>
    <row r="41" spans="1:49">
      <c r="A41" s="130" t="s">
        <v>48</v>
      </c>
      <c r="B41" s="412" t="s">
        <v>68</v>
      </c>
      <c r="C41" s="362">
        <v>32.4</v>
      </c>
      <c r="D41" s="362">
        <v>34.5</v>
      </c>
      <c r="E41" s="362">
        <v>32.5</v>
      </c>
      <c r="F41" s="362">
        <v>35.6</v>
      </c>
      <c r="G41" s="362">
        <v>30.7</v>
      </c>
      <c r="H41" s="362">
        <v>35.799999999999997</v>
      </c>
      <c r="I41" s="362">
        <v>35.299999999999997</v>
      </c>
      <c r="J41" s="362">
        <v>37.299999999999997</v>
      </c>
      <c r="K41" s="362">
        <v>29.817767364240158</v>
      </c>
      <c r="L41" s="362">
        <v>35.1</v>
      </c>
      <c r="M41" s="362">
        <v>42.8</v>
      </c>
      <c r="N41" s="362">
        <v>40.876171329173062</v>
      </c>
      <c r="O41" s="232">
        <v>45.666793122718119</v>
      </c>
      <c r="P41" s="232">
        <v>48.570806826463084</v>
      </c>
      <c r="Q41" s="232">
        <v>48.415793844160731</v>
      </c>
      <c r="R41" s="382">
        <v>45.116602435890769</v>
      </c>
      <c r="S41" s="413">
        <v>52.072974012015109</v>
      </c>
      <c r="T41" s="364">
        <v>56.566956545011664</v>
      </c>
      <c r="U41" s="365">
        <v>59.501247258808164</v>
      </c>
      <c r="V41" s="365">
        <v>46.642799128627559</v>
      </c>
      <c r="W41" s="366">
        <v>55.165432746470017</v>
      </c>
      <c r="X41" s="366">
        <v>53.665965999268039</v>
      </c>
      <c r="Y41" s="366">
        <v>59.36798455905776</v>
      </c>
      <c r="Z41" s="366">
        <v>53.184490198921566</v>
      </c>
      <c r="AA41" s="366">
        <v>58.244708529597489</v>
      </c>
      <c r="AB41" s="366">
        <v>58.143490051795219</v>
      </c>
      <c r="AC41" s="366">
        <v>54.904228379722788</v>
      </c>
      <c r="AD41" s="367">
        <v>50.76254805502699</v>
      </c>
      <c r="AE41" s="367">
        <v>41.233108690367068</v>
      </c>
      <c r="AF41" s="367">
        <v>53.416215016110513</v>
      </c>
      <c r="AG41" s="367">
        <v>64.052814185573837</v>
      </c>
      <c r="AH41" s="367">
        <v>49.582290864440544</v>
      </c>
      <c r="AI41" s="367">
        <v>51.687230897087133</v>
      </c>
      <c r="AJ41" s="367">
        <v>65.290810352111478</v>
      </c>
      <c r="AK41" s="367">
        <v>72.16687315481937</v>
      </c>
      <c r="AL41" s="367">
        <v>70.44848917059106</v>
      </c>
      <c r="AM41" s="367">
        <v>70.44854084806552</v>
      </c>
      <c r="AN41" s="367" t="s">
        <v>15</v>
      </c>
      <c r="AO41" s="367" t="s">
        <v>15</v>
      </c>
      <c r="AP41" s="367" t="s">
        <v>160</v>
      </c>
      <c r="AQ41" s="367" t="s">
        <v>160</v>
      </c>
      <c r="AR41" s="383" t="s">
        <v>160</v>
      </c>
      <c r="AS41" s="383">
        <v>44.8</v>
      </c>
      <c r="AT41" s="383">
        <v>54.6</v>
      </c>
      <c r="AU41" s="383">
        <v>55.9</v>
      </c>
      <c r="AV41" s="383" t="s">
        <v>160</v>
      </c>
      <c r="AW41" s="426" t="s">
        <v>160</v>
      </c>
    </row>
    <row r="42" spans="1:49">
      <c r="A42" s="130" t="s">
        <v>49</v>
      </c>
      <c r="B42" s="412" t="s">
        <v>68</v>
      </c>
      <c r="C42" s="362">
        <v>35.200000000000003</v>
      </c>
      <c r="D42" s="362">
        <v>37.1</v>
      </c>
      <c r="E42" s="362">
        <v>31.6</v>
      </c>
      <c r="F42" s="362">
        <v>43</v>
      </c>
      <c r="G42" s="362">
        <v>32</v>
      </c>
      <c r="H42" s="362">
        <v>40.299999999999997</v>
      </c>
      <c r="I42" s="362">
        <v>37.6</v>
      </c>
      <c r="J42" s="362">
        <v>44.7</v>
      </c>
      <c r="K42" s="362">
        <v>36.521762040092796</v>
      </c>
      <c r="L42" s="362">
        <v>35.700000000000003</v>
      </c>
      <c r="M42" s="362">
        <v>47.8</v>
      </c>
      <c r="N42" s="362">
        <v>40.876171329173047</v>
      </c>
      <c r="O42" s="232">
        <v>46.51099629221315</v>
      </c>
      <c r="P42" s="232">
        <v>45.175643225369868</v>
      </c>
      <c r="Q42" s="232">
        <v>45.976052555715754</v>
      </c>
      <c r="R42" s="382">
        <v>48.34457626366185</v>
      </c>
      <c r="S42" s="413">
        <v>53.009928943978259</v>
      </c>
      <c r="T42" s="364">
        <v>56.2196514420326</v>
      </c>
      <c r="U42" s="365">
        <v>61.900099950669208</v>
      </c>
      <c r="V42" s="365">
        <v>46.782575807528161</v>
      </c>
      <c r="W42" s="366">
        <v>55.289055986200445</v>
      </c>
      <c r="X42" s="366">
        <v>50.110756458795663</v>
      </c>
      <c r="Y42" s="366">
        <v>62.589382939739195</v>
      </c>
      <c r="Z42" s="366">
        <v>54.541409766468341</v>
      </c>
      <c r="AA42" s="366">
        <v>58.231566878072925</v>
      </c>
      <c r="AB42" s="366">
        <v>62.931350722303847</v>
      </c>
      <c r="AC42" s="366">
        <v>60.774914127311895</v>
      </c>
      <c r="AD42" s="367">
        <v>52.503780523691823</v>
      </c>
      <c r="AE42" s="367">
        <v>38.572669105508801</v>
      </c>
      <c r="AF42" s="367">
        <v>55.554386153239442</v>
      </c>
      <c r="AG42" s="367">
        <v>64.965053067616353</v>
      </c>
      <c r="AH42" s="367">
        <v>49.89612357710498</v>
      </c>
      <c r="AI42" s="367">
        <v>51.958730589097478</v>
      </c>
      <c r="AJ42" s="367">
        <v>65.310592958870231</v>
      </c>
      <c r="AK42" s="367">
        <v>72.488743414763078</v>
      </c>
      <c r="AL42" s="367">
        <v>69.874574570531763</v>
      </c>
      <c r="AM42" s="367">
        <v>71.669907822701518</v>
      </c>
      <c r="AN42" s="367">
        <v>61.4</v>
      </c>
      <c r="AO42" s="367">
        <v>58.3</v>
      </c>
      <c r="AP42" s="367">
        <v>53.3</v>
      </c>
      <c r="AQ42" s="367">
        <v>59.4</v>
      </c>
      <c r="AR42" s="383">
        <v>60.1</v>
      </c>
      <c r="AS42" s="383">
        <v>64.599999999999994</v>
      </c>
      <c r="AT42" s="383">
        <v>67.7</v>
      </c>
      <c r="AU42" s="383">
        <v>61.5</v>
      </c>
      <c r="AV42" s="429">
        <v>50.6</v>
      </c>
      <c r="AW42" s="429">
        <v>68.2</v>
      </c>
    </row>
    <row r="43" spans="1:49">
      <c r="A43" s="130" t="s">
        <v>50</v>
      </c>
      <c r="B43" s="412" t="s">
        <v>68</v>
      </c>
      <c r="C43" s="362">
        <v>34.299999999999997</v>
      </c>
      <c r="D43" s="362">
        <v>37</v>
      </c>
      <c r="E43" s="362">
        <v>31.3</v>
      </c>
      <c r="F43" s="362">
        <v>38.9</v>
      </c>
      <c r="G43" s="362">
        <v>32.1</v>
      </c>
      <c r="H43" s="362">
        <v>38.200000000000003</v>
      </c>
      <c r="I43" s="362">
        <v>39.700000000000003</v>
      </c>
      <c r="J43" s="362">
        <v>41.7</v>
      </c>
      <c r="K43" s="362">
        <v>35.421106197788653</v>
      </c>
      <c r="L43" s="362">
        <v>34.1</v>
      </c>
      <c r="M43" s="362">
        <v>45</v>
      </c>
      <c r="N43" s="362">
        <v>35.079550456087382</v>
      </c>
      <c r="O43" s="232">
        <v>41.219166121384902</v>
      </c>
      <c r="P43" s="232">
        <v>43.842072629349772</v>
      </c>
      <c r="Q43" s="232">
        <v>44.206255011159783</v>
      </c>
      <c r="R43" s="382">
        <v>46.101151140572668</v>
      </c>
      <c r="S43" s="413">
        <v>50.452816022799887</v>
      </c>
      <c r="T43" s="364">
        <v>52.876253819601786</v>
      </c>
      <c r="U43" s="365">
        <v>56.762435780982599</v>
      </c>
      <c r="V43" s="365">
        <v>45.10217673172626</v>
      </c>
      <c r="W43" s="366">
        <v>55.433878074640788</v>
      </c>
      <c r="X43" s="366">
        <v>47.657731522480397</v>
      </c>
      <c r="Y43" s="366">
        <v>59.408405588814198</v>
      </c>
      <c r="Z43" s="366">
        <v>54.008334345393848</v>
      </c>
      <c r="AA43" s="366">
        <v>56.303569580762499</v>
      </c>
      <c r="AB43" s="366">
        <v>60.130258080460834</v>
      </c>
      <c r="AC43" s="366">
        <v>57.714236410660398</v>
      </c>
      <c r="AD43" s="367">
        <v>51.039281425544708</v>
      </c>
      <c r="AE43" s="367">
        <v>36.127365695088244</v>
      </c>
      <c r="AF43" s="367">
        <v>54.807938539808227</v>
      </c>
      <c r="AG43" s="367">
        <v>63.375419626674706</v>
      </c>
      <c r="AH43" s="367">
        <v>48.307774638490194</v>
      </c>
      <c r="AI43" s="367">
        <v>49.441626567357225</v>
      </c>
      <c r="AJ43" s="367">
        <v>64.951308577501877</v>
      </c>
      <c r="AK43" s="367">
        <v>69.118365301297345</v>
      </c>
      <c r="AL43" s="367">
        <v>68.472424400478417</v>
      </c>
      <c r="AM43" s="367">
        <v>71.229414605915608</v>
      </c>
      <c r="AN43" s="367">
        <v>65.5</v>
      </c>
      <c r="AO43" s="367">
        <v>55.7</v>
      </c>
      <c r="AP43" s="367">
        <v>62.7</v>
      </c>
      <c r="AQ43" s="367">
        <v>50.9</v>
      </c>
      <c r="AR43" s="383">
        <v>52.2</v>
      </c>
      <c r="AS43" s="383">
        <v>63.6</v>
      </c>
      <c r="AT43" s="383">
        <v>73.400000000000006</v>
      </c>
      <c r="AU43" s="383">
        <v>57.7</v>
      </c>
      <c r="AV43" s="429">
        <v>54</v>
      </c>
      <c r="AW43" s="429">
        <v>66</v>
      </c>
    </row>
    <row r="44" spans="1:49">
      <c r="A44" s="130" t="s">
        <v>122</v>
      </c>
      <c r="B44" s="412" t="s">
        <v>68</v>
      </c>
      <c r="C44" s="362">
        <v>31.5</v>
      </c>
      <c r="D44" s="362">
        <v>34</v>
      </c>
      <c r="E44" s="362">
        <v>29.9</v>
      </c>
      <c r="F44" s="362">
        <v>39.6</v>
      </c>
      <c r="G44" s="362">
        <v>30.3</v>
      </c>
      <c r="H44" s="362">
        <v>38.4</v>
      </c>
      <c r="I44" s="362">
        <v>39.4</v>
      </c>
      <c r="J44" s="362">
        <v>43.8</v>
      </c>
      <c r="K44" s="362">
        <v>32.619436781014407</v>
      </c>
      <c r="L44" s="362">
        <v>37</v>
      </c>
      <c r="M44" s="362">
        <v>45.3</v>
      </c>
      <c r="N44" s="362">
        <v>40.476404372408531</v>
      </c>
      <c r="O44" s="232">
        <v>41.034380370368076</v>
      </c>
      <c r="P44" s="232">
        <v>49.883519385351022</v>
      </c>
      <c r="Q44" s="232">
        <v>45.056621396796409</v>
      </c>
      <c r="R44" s="382">
        <v>45.38679638966812</v>
      </c>
      <c r="S44" s="413">
        <v>49.012012137974068</v>
      </c>
      <c r="T44" s="364">
        <v>50.357416524219396</v>
      </c>
      <c r="U44" s="365">
        <v>55.279044107641752</v>
      </c>
      <c r="V44" s="365">
        <v>42.237325169675437</v>
      </c>
      <c r="W44" s="366">
        <v>51.779672690221304</v>
      </c>
      <c r="X44" s="366">
        <v>48.033819933621224</v>
      </c>
      <c r="Y44" s="366">
        <v>56.246549527907959</v>
      </c>
      <c r="Z44" s="366">
        <v>45.838086680011259</v>
      </c>
      <c r="AA44" s="366">
        <v>50.423888502370211</v>
      </c>
      <c r="AB44" s="366">
        <v>58.342494899494774</v>
      </c>
      <c r="AC44" s="366">
        <v>50.620380434039554</v>
      </c>
      <c r="AD44" s="367">
        <v>52.817395778363746</v>
      </c>
      <c r="AE44" s="367">
        <v>39.406393348993959</v>
      </c>
      <c r="AF44" s="367">
        <v>62.526421499750839</v>
      </c>
      <c r="AG44" s="367" t="s">
        <v>15</v>
      </c>
      <c r="AH44" s="367">
        <v>55.234783442940113</v>
      </c>
      <c r="AI44" s="367">
        <v>55.83382355809313</v>
      </c>
      <c r="AJ44" s="367">
        <v>66.912714755531454</v>
      </c>
      <c r="AK44" s="367">
        <v>76.630808457629811</v>
      </c>
      <c r="AL44" s="367">
        <v>71.111922184471126</v>
      </c>
      <c r="AM44" s="367">
        <v>76.127023077450417</v>
      </c>
      <c r="AN44" s="367" t="s">
        <v>15</v>
      </c>
      <c r="AO44" s="367" t="s">
        <v>15</v>
      </c>
      <c r="AP44" s="367" t="s">
        <v>160</v>
      </c>
      <c r="AQ44" s="367" t="s">
        <v>160</v>
      </c>
      <c r="AR44" s="383" t="s">
        <v>160</v>
      </c>
      <c r="AS44" s="383" t="s">
        <v>181</v>
      </c>
      <c r="AT44" s="383" t="s">
        <v>160</v>
      </c>
      <c r="AU44" s="383" t="s">
        <v>160</v>
      </c>
      <c r="AV44" s="383" t="s">
        <v>160</v>
      </c>
      <c r="AW44" s="426" t="s">
        <v>160</v>
      </c>
    </row>
    <row r="45" spans="1:49">
      <c r="A45" s="130" t="s">
        <v>51</v>
      </c>
      <c r="B45" s="412" t="s">
        <v>68</v>
      </c>
      <c r="C45" s="362">
        <v>37.200000000000003</v>
      </c>
      <c r="D45" s="362">
        <v>37.700000000000003</v>
      </c>
      <c r="E45" s="362">
        <v>33.200000000000003</v>
      </c>
      <c r="F45" s="362">
        <v>38</v>
      </c>
      <c r="G45" s="362">
        <v>31.7</v>
      </c>
      <c r="H45" s="362">
        <v>38</v>
      </c>
      <c r="I45" s="362">
        <v>41.2</v>
      </c>
      <c r="J45" s="362">
        <v>41.4</v>
      </c>
      <c r="K45" s="362">
        <v>37.42229863834168</v>
      </c>
      <c r="L45" s="362">
        <v>33.1</v>
      </c>
      <c r="M45" s="362">
        <v>43.9</v>
      </c>
      <c r="N45" s="362">
        <v>36.078967847998719</v>
      </c>
      <c r="O45" s="232">
        <v>41.804112974418381</v>
      </c>
      <c r="P45" s="232">
        <v>45.921421296425059</v>
      </c>
      <c r="Q45" s="232">
        <v>46.364485636776209</v>
      </c>
      <c r="R45" s="382">
        <v>47.152717947555246</v>
      </c>
      <c r="S45" s="413">
        <v>50.10619241702048</v>
      </c>
      <c r="T45" s="364">
        <v>52.956327504518221</v>
      </c>
      <c r="U45" s="365">
        <v>56.169666878274754</v>
      </c>
      <c r="V45" s="365">
        <v>44.62792959575102</v>
      </c>
      <c r="W45" s="366">
        <v>54.50670716575268</v>
      </c>
      <c r="X45" s="366">
        <v>46.898496022225281</v>
      </c>
      <c r="Y45" s="366">
        <v>56.916652894814568</v>
      </c>
      <c r="Z45" s="366">
        <v>56.503619287241477</v>
      </c>
      <c r="AA45" s="366">
        <v>55.961113511651625</v>
      </c>
      <c r="AB45" s="366">
        <v>57.644624286661134</v>
      </c>
      <c r="AC45" s="366">
        <v>54.072834914968283</v>
      </c>
      <c r="AD45" s="367">
        <v>51.12294560902621</v>
      </c>
      <c r="AE45" s="367">
        <v>37.024808080687301</v>
      </c>
      <c r="AF45" s="367">
        <v>56.299541883909207</v>
      </c>
      <c r="AG45" s="367">
        <v>63.060015778381022</v>
      </c>
      <c r="AH45" s="367">
        <v>47.989902937488161</v>
      </c>
      <c r="AI45" s="367">
        <v>50.435632661084711</v>
      </c>
      <c r="AJ45" s="367">
        <v>64.228852289584424</v>
      </c>
      <c r="AK45" s="367">
        <v>68.696371950788887</v>
      </c>
      <c r="AL45" s="367">
        <v>66.890575538015781</v>
      </c>
      <c r="AM45" s="367">
        <v>69.514052044706801</v>
      </c>
      <c r="AN45" s="367">
        <v>59.2</v>
      </c>
      <c r="AO45" s="367">
        <v>56</v>
      </c>
      <c r="AP45" s="367">
        <v>67.099999999999994</v>
      </c>
      <c r="AQ45" s="367">
        <v>61.1</v>
      </c>
      <c r="AR45" s="383">
        <v>59.2</v>
      </c>
      <c r="AS45" s="383">
        <v>63.5</v>
      </c>
      <c r="AT45" s="383">
        <v>71.2</v>
      </c>
      <c r="AU45" s="383">
        <v>54.1</v>
      </c>
      <c r="AV45" s="429">
        <v>54.3</v>
      </c>
      <c r="AW45" s="429">
        <v>65.400000000000006</v>
      </c>
    </row>
    <row r="46" spans="1:49">
      <c r="A46" s="130" t="s">
        <v>52</v>
      </c>
      <c r="B46" s="412" t="s">
        <v>68</v>
      </c>
      <c r="C46" s="362">
        <v>30.8</v>
      </c>
      <c r="D46" s="362">
        <v>32.799999999999997</v>
      </c>
      <c r="E46" s="362">
        <v>32.799999999999997</v>
      </c>
      <c r="F46" s="362">
        <v>37.6</v>
      </c>
      <c r="G46" s="362">
        <v>31.4</v>
      </c>
      <c r="H46" s="362">
        <v>37.9</v>
      </c>
      <c r="I46" s="362">
        <v>33.799999999999997</v>
      </c>
      <c r="J46" s="362">
        <v>37.299999999999997</v>
      </c>
      <c r="K46" s="362">
        <v>30.518184718433726</v>
      </c>
      <c r="L46" s="362">
        <v>33.6</v>
      </c>
      <c r="M46" s="362">
        <v>41.4</v>
      </c>
      <c r="N46" s="362">
        <v>41.175996546746447</v>
      </c>
      <c r="O46" s="232">
        <v>40.085675155297658</v>
      </c>
      <c r="P46" s="232">
        <v>45.259556179630238</v>
      </c>
      <c r="Q46" s="232">
        <v>45.38618785765005</v>
      </c>
      <c r="R46" s="382">
        <v>43.008012845505533</v>
      </c>
      <c r="S46" s="413">
        <v>49.039826637910068</v>
      </c>
      <c r="T46" s="364">
        <v>51.492202937581261</v>
      </c>
      <c r="U46" s="365">
        <v>55.756728380345869</v>
      </c>
      <c r="V46" s="365">
        <v>45.393044535347961</v>
      </c>
      <c r="W46" s="366">
        <v>54.869373121780001</v>
      </c>
      <c r="X46" s="366">
        <v>52.664962454769316</v>
      </c>
      <c r="Y46" s="366">
        <v>61.786010048610507</v>
      </c>
      <c r="Z46" s="366">
        <v>51.863741767754284</v>
      </c>
      <c r="AA46" s="366">
        <v>55.806901351286569</v>
      </c>
      <c r="AB46" s="366">
        <v>59.769883891865383</v>
      </c>
      <c r="AC46" s="366">
        <v>59.975762813435963</v>
      </c>
      <c r="AD46" s="367">
        <v>55.177510359677811</v>
      </c>
      <c r="AE46" s="367">
        <v>42.558039001064621</v>
      </c>
      <c r="AF46" s="367">
        <v>60.335813201742369</v>
      </c>
      <c r="AG46" s="367">
        <v>65.936184834402539</v>
      </c>
      <c r="AH46" s="367">
        <v>49.408182906714735</v>
      </c>
      <c r="AI46" s="367">
        <v>53.421071671428116</v>
      </c>
      <c r="AJ46" s="367">
        <v>66.417611860420493</v>
      </c>
      <c r="AK46" s="367">
        <v>73.286115561781855</v>
      </c>
      <c r="AL46" s="367">
        <v>70.619879994665936</v>
      </c>
      <c r="AM46" s="367">
        <v>73.806535356465133</v>
      </c>
      <c r="AN46" s="367" t="s">
        <v>15</v>
      </c>
      <c r="AO46" s="367" t="s">
        <v>15</v>
      </c>
      <c r="AP46" s="367" t="s">
        <v>160</v>
      </c>
      <c r="AQ46" s="367" t="s">
        <v>160</v>
      </c>
      <c r="AR46" s="383">
        <v>66.900000000000006</v>
      </c>
      <c r="AS46" s="383">
        <v>65.5</v>
      </c>
      <c r="AT46" s="383" t="s">
        <v>160</v>
      </c>
      <c r="AU46" s="383" t="s">
        <v>160</v>
      </c>
      <c r="AV46" s="383" t="s">
        <v>160</v>
      </c>
      <c r="AW46" s="429">
        <v>82.1</v>
      </c>
    </row>
    <row r="47" spans="1:49">
      <c r="A47" s="130" t="s">
        <v>53</v>
      </c>
      <c r="B47" s="412" t="s">
        <v>68</v>
      </c>
      <c r="C47" s="362">
        <v>39.6</v>
      </c>
      <c r="D47" s="362">
        <v>41.8</v>
      </c>
      <c r="E47" s="362">
        <v>35.799999999999997</v>
      </c>
      <c r="F47" s="362">
        <v>42.3</v>
      </c>
      <c r="G47" s="362">
        <v>34.1</v>
      </c>
      <c r="H47" s="362">
        <v>42.2</v>
      </c>
      <c r="I47" s="362">
        <v>42.3</v>
      </c>
      <c r="J47" s="362">
        <v>44.3</v>
      </c>
      <c r="K47" s="362">
        <v>38.923192968756453</v>
      </c>
      <c r="L47" s="362">
        <v>37.799999999999997</v>
      </c>
      <c r="M47" s="362">
        <v>49.4</v>
      </c>
      <c r="N47" s="362">
        <v>44.873840896818344</v>
      </c>
      <c r="O47" s="232">
        <v>46.634682259566532</v>
      </c>
      <c r="P47" s="232">
        <v>47.635013052473774</v>
      </c>
      <c r="Q47" s="232">
        <v>47.398402640840942</v>
      </c>
      <c r="R47" s="382">
        <v>50.725977862347065</v>
      </c>
      <c r="S47" s="413">
        <v>57.062263530183323</v>
      </c>
      <c r="T47" s="364">
        <v>58.545684864626551</v>
      </c>
      <c r="U47" s="365">
        <v>63.30965630346477</v>
      </c>
      <c r="V47" s="365">
        <v>51.637716768476892</v>
      </c>
      <c r="W47" s="366">
        <v>62.192872364631704</v>
      </c>
      <c r="X47" s="366">
        <v>54.745753583384669</v>
      </c>
      <c r="Y47" s="366">
        <v>67.294636941264486</v>
      </c>
      <c r="Z47" s="366">
        <v>57.492975176648301</v>
      </c>
      <c r="AA47" s="366">
        <v>61.933387745146973</v>
      </c>
      <c r="AB47" s="366">
        <v>65.521696083766983</v>
      </c>
      <c r="AC47" s="366">
        <v>65.217125842469031</v>
      </c>
      <c r="AD47" s="367">
        <v>58.74362182770281</v>
      </c>
      <c r="AE47" s="367">
        <v>40.417073650141894</v>
      </c>
      <c r="AF47" s="367">
        <v>63.812778480407523</v>
      </c>
      <c r="AG47" s="367">
        <v>64.571762950864027</v>
      </c>
      <c r="AH47" s="367">
        <v>50.161482836932549</v>
      </c>
      <c r="AI47" s="367">
        <v>50.852319062736278</v>
      </c>
      <c r="AJ47" s="367">
        <v>66.322520374342517</v>
      </c>
      <c r="AK47" s="367">
        <v>73.18381045510796</v>
      </c>
      <c r="AL47" s="367">
        <v>71.013331026690992</v>
      </c>
      <c r="AM47" s="367">
        <v>74.910401849391377</v>
      </c>
      <c r="AN47" s="367">
        <v>65.7</v>
      </c>
      <c r="AO47" s="367">
        <v>65.2</v>
      </c>
      <c r="AP47" s="367">
        <v>56.8</v>
      </c>
      <c r="AQ47" s="367">
        <v>62</v>
      </c>
      <c r="AR47" s="383">
        <v>58.9</v>
      </c>
      <c r="AS47" s="383">
        <v>68.8</v>
      </c>
      <c r="AT47" s="383">
        <v>67.3</v>
      </c>
      <c r="AU47" s="383">
        <v>68.5</v>
      </c>
      <c r="AV47" s="429">
        <v>62.2</v>
      </c>
      <c r="AW47" s="429">
        <v>74.099999999999994</v>
      </c>
    </row>
    <row r="48" spans="1:49">
      <c r="A48" s="130" t="s">
        <v>54</v>
      </c>
      <c r="B48" s="412" t="s">
        <v>68</v>
      </c>
      <c r="C48" s="362">
        <v>36.9</v>
      </c>
      <c r="D48" s="362">
        <v>38.700000000000003</v>
      </c>
      <c r="E48" s="362">
        <v>33.4</v>
      </c>
      <c r="F48" s="362">
        <v>39.1</v>
      </c>
      <c r="G48" s="362">
        <v>33</v>
      </c>
      <c r="H48" s="362">
        <v>41.3</v>
      </c>
      <c r="I48" s="362">
        <v>40.299999999999997</v>
      </c>
      <c r="J48" s="362">
        <v>43.6</v>
      </c>
      <c r="K48" s="362">
        <v>37.822537126452289</v>
      </c>
      <c r="L48" s="362">
        <v>37.700000000000003</v>
      </c>
      <c r="M48" s="362">
        <v>46.9</v>
      </c>
      <c r="N48" s="362">
        <v>41.675705242702143</v>
      </c>
      <c r="O48" s="232">
        <v>46.94559799832323</v>
      </c>
      <c r="P48" s="232">
        <v>46.457158687679581</v>
      </c>
      <c r="Q48" s="232">
        <v>48.047555861466599</v>
      </c>
      <c r="R48" s="382">
        <v>47.223137401474126</v>
      </c>
      <c r="S48" s="413">
        <v>53.209639110541055</v>
      </c>
      <c r="T48" s="364">
        <v>54.971908203911639</v>
      </c>
      <c r="U48" s="365">
        <v>61.612331193851595</v>
      </c>
      <c r="V48" s="365">
        <v>50.659604538152351</v>
      </c>
      <c r="W48" s="366">
        <v>57.649153662666464</v>
      </c>
      <c r="X48" s="366">
        <v>52.646603271861053</v>
      </c>
      <c r="Y48" s="366">
        <v>62.640669516109782</v>
      </c>
      <c r="Z48" s="366">
        <v>54.959070744550104</v>
      </c>
      <c r="AA48" s="366">
        <v>55.743338721168833</v>
      </c>
      <c r="AB48" s="366">
        <v>62.138809553584778</v>
      </c>
      <c r="AC48" s="366">
        <v>60.366164358551039</v>
      </c>
      <c r="AD48" s="367">
        <v>56.083626221042564</v>
      </c>
      <c r="AE48" s="367">
        <v>40.908180413011529</v>
      </c>
      <c r="AF48" s="367">
        <v>59.732052239394143</v>
      </c>
      <c r="AG48" s="367">
        <v>66.674642066027474</v>
      </c>
      <c r="AH48" s="367">
        <v>49.485124204594307</v>
      </c>
      <c r="AI48" s="367">
        <v>53.748341843459187</v>
      </c>
      <c r="AJ48" s="367">
        <v>65.48999303142125</v>
      </c>
      <c r="AK48" s="367">
        <v>73.697363892409001</v>
      </c>
      <c r="AL48" s="367">
        <v>71.914253231646683</v>
      </c>
      <c r="AM48" s="367">
        <v>74.003114679681744</v>
      </c>
      <c r="AN48" s="367">
        <v>70.400000000000006</v>
      </c>
      <c r="AO48" s="367">
        <v>60.4</v>
      </c>
      <c r="AP48" s="367">
        <v>62.3</v>
      </c>
      <c r="AQ48" s="367">
        <v>57.9</v>
      </c>
      <c r="AR48" s="383">
        <v>61.7</v>
      </c>
      <c r="AS48" s="383">
        <v>62.8</v>
      </c>
      <c r="AT48" s="383">
        <v>71.900000000000006</v>
      </c>
      <c r="AU48" s="383">
        <v>67.7</v>
      </c>
      <c r="AV48" s="429">
        <v>58.2</v>
      </c>
      <c r="AW48" s="429">
        <v>75.2</v>
      </c>
    </row>
    <row r="49" spans="1:49">
      <c r="A49" s="130" t="s">
        <v>55</v>
      </c>
      <c r="B49" s="412" t="s">
        <v>68</v>
      </c>
      <c r="C49" s="362">
        <v>41.7</v>
      </c>
      <c r="D49" s="362">
        <v>41.2</v>
      </c>
      <c r="E49" s="362">
        <v>36.4</v>
      </c>
      <c r="F49" s="362">
        <v>46.5</v>
      </c>
      <c r="G49" s="362">
        <v>37.200000000000003</v>
      </c>
      <c r="H49" s="362">
        <v>46</v>
      </c>
      <c r="I49" s="362">
        <v>41.8</v>
      </c>
      <c r="J49" s="362">
        <v>43.2</v>
      </c>
      <c r="K49" s="362">
        <v>37.222179394286385</v>
      </c>
      <c r="L49" s="362">
        <v>38.799999999999997</v>
      </c>
      <c r="M49" s="362">
        <v>47.2</v>
      </c>
      <c r="N49" s="362">
        <v>38.577511327777032</v>
      </c>
      <c r="O49" s="232">
        <v>49.903989994078273</v>
      </c>
      <c r="P49" s="232">
        <v>48.508919480577262</v>
      </c>
      <c r="Q49" s="232">
        <v>50.007185735780581</v>
      </c>
      <c r="R49" s="382">
        <v>52.479811334051078</v>
      </c>
      <c r="S49" s="413">
        <v>56.647961688358876</v>
      </c>
      <c r="T49" s="364">
        <v>62.815171019523454</v>
      </c>
      <c r="U49" s="365">
        <v>65.635065205686743</v>
      </c>
      <c r="V49" s="365">
        <v>51.387881684047699</v>
      </c>
      <c r="W49" s="366">
        <v>59.816078840491194</v>
      </c>
      <c r="X49" s="366">
        <v>54.325170208855823</v>
      </c>
      <c r="Y49" s="366">
        <v>67.522412978103475</v>
      </c>
      <c r="Z49" s="366">
        <v>57.849955243171713</v>
      </c>
      <c r="AA49" s="366">
        <v>55.725973858645709</v>
      </c>
      <c r="AB49" s="366">
        <v>64.47945565466695</v>
      </c>
      <c r="AC49" s="366">
        <v>64.379248338855533</v>
      </c>
      <c r="AD49" s="367">
        <v>54.303122413007451</v>
      </c>
      <c r="AE49" s="367">
        <v>36.716323027421517</v>
      </c>
      <c r="AF49" s="367">
        <v>57.489645241628992</v>
      </c>
      <c r="AG49" s="367">
        <v>65.503971379584698</v>
      </c>
      <c r="AH49" s="367">
        <v>49.153881709778197</v>
      </c>
      <c r="AI49" s="367">
        <v>53.024429274693496</v>
      </c>
      <c r="AJ49" s="367">
        <v>67.183098224358105</v>
      </c>
      <c r="AK49" s="367">
        <v>71.373217861201837</v>
      </c>
      <c r="AL49" s="367">
        <v>70.94893122262728</v>
      </c>
      <c r="AM49" s="367">
        <v>71.561776853718669</v>
      </c>
      <c r="AN49" s="367">
        <v>66.3</v>
      </c>
      <c r="AO49" s="367">
        <v>61.9</v>
      </c>
      <c r="AP49" s="367">
        <v>44.5</v>
      </c>
      <c r="AQ49" s="367">
        <v>57.5</v>
      </c>
      <c r="AR49" s="383">
        <v>56.6</v>
      </c>
      <c r="AS49" s="383">
        <v>63</v>
      </c>
      <c r="AT49" s="383">
        <v>65.400000000000006</v>
      </c>
      <c r="AU49" s="383">
        <v>60.1</v>
      </c>
      <c r="AV49" s="429">
        <v>56.1</v>
      </c>
      <c r="AW49" s="429">
        <v>58.1</v>
      </c>
    </row>
    <row r="50" spans="1:49">
      <c r="A50" s="130" t="s">
        <v>56</v>
      </c>
      <c r="B50" s="412" t="s">
        <v>68</v>
      </c>
      <c r="C50" s="362">
        <v>31.3</v>
      </c>
      <c r="D50" s="362">
        <v>32.299999999999997</v>
      </c>
      <c r="E50" s="362">
        <v>29.2</v>
      </c>
      <c r="F50" s="362">
        <v>35.299999999999997</v>
      </c>
      <c r="G50" s="362">
        <v>34.1</v>
      </c>
      <c r="H50" s="362">
        <v>31.6</v>
      </c>
      <c r="I50" s="362">
        <v>33.6</v>
      </c>
      <c r="J50" s="362" t="s">
        <v>15</v>
      </c>
      <c r="K50" s="362" t="s">
        <v>15</v>
      </c>
      <c r="L50" s="362" t="s">
        <v>15</v>
      </c>
      <c r="M50" s="362" t="s">
        <v>15</v>
      </c>
      <c r="N50" s="362" t="s">
        <v>15</v>
      </c>
      <c r="O50" s="232">
        <v>49.520006600426868</v>
      </c>
      <c r="P50" s="232" t="s">
        <v>125</v>
      </c>
      <c r="Q50" s="232" t="s">
        <v>125</v>
      </c>
      <c r="R50" s="382" t="s">
        <v>125</v>
      </c>
      <c r="S50" s="413" t="s">
        <v>125</v>
      </c>
      <c r="T50" s="364">
        <v>55.452230713403438</v>
      </c>
      <c r="U50" s="365" t="s">
        <v>124</v>
      </c>
      <c r="V50" s="365" t="s">
        <v>124</v>
      </c>
      <c r="W50" s="366">
        <v>56.735398118753402</v>
      </c>
      <c r="X50" s="366" t="s">
        <v>124</v>
      </c>
      <c r="Y50" s="366" t="s">
        <v>124</v>
      </c>
      <c r="Z50" s="366" t="s">
        <v>124</v>
      </c>
      <c r="AA50" s="366" t="s">
        <v>16</v>
      </c>
      <c r="AB50" s="366" t="s">
        <v>16</v>
      </c>
      <c r="AC50" s="366" t="s">
        <v>16</v>
      </c>
      <c r="AD50" s="367" t="s">
        <v>16</v>
      </c>
      <c r="AE50" s="367" t="s">
        <v>15</v>
      </c>
      <c r="AF50" s="367" t="s">
        <v>15</v>
      </c>
      <c r="AG50" s="367" t="s">
        <v>15</v>
      </c>
      <c r="AH50" s="367">
        <v>56.382077877016336</v>
      </c>
      <c r="AI50" s="367">
        <v>58.977733582998034</v>
      </c>
      <c r="AJ50" s="367">
        <v>71.145494434458939</v>
      </c>
      <c r="AK50" s="367">
        <v>83.696607597306368</v>
      </c>
      <c r="AL50" s="367">
        <v>73.297998186279287</v>
      </c>
      <c r="AM50" s="367">
        <v>83.753381915250046</v>
      </c>
      <c r="AN50" s="367" t="s">
        <v>15</v>
      </c>
      <c r="AO50" s="367" t="s">
        <v>15</v>
      </c>
      <c r="AP50" s="367" t="s">
        <v>160</v>
      </c>
      <c r="AQ50" s="367" t="s">
        <v>160</v>
      </c>
      <c r="AR50" s="383" t="s">
        <v>160</v>
      </c>
      <c r="AS50" s="383" t="s">
        <v>180</v>
      </c>
      <c r="AT50" s="383" t="s">
        <v>160</v>
      </c>
      <c r="AU50" s="383" t="s">
        <v>160</v>
      </c>
      <c r="AV50" s="383" t="s">
        <v>68</v>
      </c>
      <c r="AW50" s="426" t="s">
        <v>160</v>
      </c>
    </row>
    <row r="51" spans="1:49">
      <c r="A51" s="130" t="s">
        <v>123</v>
      </c>
      <c r="B51" s="412" t="s">
        <v>68</v>
      </c>
      <c r="C51" s="362">
        <v>31.5</v>
      </c>
      <c r="D51" s="362">
        <v>34.5</v>
      </c>
      <c r="E51" s="362">
        <v>33.1</v>
      </c>
      <c r="F51" s="362">
        <v>37.1</v>
      </c>
      <c r="G51" s="362">
        <v>34.9</v>
      </c>
      <c r="H51" s="362">
        <v>34.299999999999997</v>
      </c>
      <c r="I51" s="362">
        <v>34.9</v>
      </c>
      <c r="J51" s="362">
        <v>38.200000000000003</v>
      </c>
      <c r="K51" s="362">
        <v>32.919615647097352</v>
      </c>
      <c r="L51" s="362">
        <v>34.9</v>
      </c>
      <c r="M51" s="362">
        <v>39.700000000000003</v>
      </c>
      <c r="N51" s="362">
        <v>40.476404372408538</v>
      </c>
      <c r="O51" s="232">
        <v>41.110423914813374</v>
      </c>
      <c r="P51" s="232">
        <v>41.599369594321097</v>
      </c>
      <c r="Q51" s="232">
        <v>44.00111740747041</v>
      </c>
      <c r="R51" s="382">
        <v>40.738018182937502</v>
      </c>
      <c r="S51" s="413">
        <v>52.098434520426615</v>
      </c>
      <c r="T51" s="364">
        <v>53.665581028478663</v>
      </c>
      <c r="U51" s="365">
        <v>58.442941968433246</v>
      </c>
      <c r="V51" s="365">
        <v>45.196638825700603</v>
      </c>
      <c r="W51" s="366">
        <v>54.904260765880153</v>
      </c>
      <c r="X51" s="366">
        <v>52.911612385396367</v>
      </c>
      <c r="Y51" s="366">
        <v>59.135774548738127</v>
      </c>
      <c r="Z51" s="366">
        <v>52.355098200488491</v>
      </c>
      <c r="AA51" s="366">
        <v>54.689478003265457</v>
      </c>
      <c r="AB51" s="366">
        <v>59.948142460325869</v>
      </c>
      <c r="AC51" s="366">
        <v>55.772147284259297</v>
      </c>
      <c r="AD51" s="367">
        <v>51.930423554230629</v>
      </c>
      <c r="AE51" s="367">
        <v>38.818267252460402</v>
      </c>
      <c r="AF51" s="367">
        <v>61.488936465595657</v>
      </c>
      <c r="AG51" s="367">
        <v>63.035838858781986</v>
      </c>
      <c r="AH51" s="367">
        <v>50.038134637153732</v>
      </c>
      <c r="AI51" s="367">
        <v>53.839961867674617</v>
      </c>
      <c r="AJ51" s="367">
        <v>64.684130952125543</v>
      </c>
      <c r="AK51" s="367">
        <v>72.184521720500015</v>
      </c>
      <c r="AL51" s="367">
        <v>69.8268785802249</v>
      </c>
      <c r="AM51" s="367">
        <v>72.847267676753262</v>
      </c>
      <c r="AN51" s="367">
        <v>51.5</v>
      </c>
      <c r="AO51" s="367">
        <v>56.1</v>
      </c>
      <c r="AP51" s="367">
        <v>42.4</v>
      </c>
      <c r="AQ51" s="367">
        <v>51.7</v>
      </c>
      <c r="AR51" s="383" t="s">
        <v>160</v>
      </c>
      <c r="AS51" s="383">
        <v>53.6</v>
      </c>
      <c r="AT51" s="383">
        <v>60.5</v>
      </c>
      <c r="AU51" s="383">
        <v>54.3</v>
      </c>
      <c r="AV51" s="383" t="s">
        <v>160</v>
      </c>
      <c r="AW51" s="429">
        <v>66.099999999999994</v>
      </c>
    </row>
    <row r="52" spans="1:49">
      <c r="A52" s="130"/>
      <c r="B52" s="421"/>
      <c r="C52" s="36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62"/>
      <c r="P52" s="362"/>
      <c r="Q52" s="354"/>
      <c r="R52" s="362"/>
      <c r="S52" s="354"/>
      <c r="T52" s="362"/>
      <c r="U52" s="362"/>
      <c r="V52" s="365"/>
      <c r="W52" s="362"/>
      <c r="X52" s="366"/>
      <c r="Y52" s="362"/>
      <c r="Z52" s="362"/>
      <c r="AA52" s="362"/>
      <c r="AB52" s="362"/>
      <c r="AC52" s="362"/>
      <c r="AD52" s="367"/>
      <c r="AE52" s="367"/>
      <c r="AF52" s="367"/>
      <c r="AG52" s="367"/>
      <c r="AH52" s="367"/>
      <c r="AI52" s="367"/>
      <c r="AJ52" s="367"/>
      <c r="AK52" s="367"/>
      <c r="AL52" s="367"/>
      <c r="AM52" s="367"/>
      <c r="AN52" s="367"/>
      <c r="AO52" s="367"/>
      <c r="AP52" s="367"/>
      <c r="AQ52" s="367"/>
      <c r="AR52" s="383"/>
      <c r="AS52" s="383"/>
      <c r="AT52" s="383"/>
      <c r="AU52" s="383"/>
      <c r="AV52" s="383"/>
      <c r="AW52" s="426"/>
    </row>
    <row r="53" spans="1:49">
      <c r="A53" s="163" t="s">
        <v>209</v>
      </c>
      <c r="B53" s="422">
        <v>36.9</v>
      </c>
      <c r="C53" s="385">
        <v>36.1</v>
      </c>
      <c r="D53" s="385">
        <v>40.1</v>
      </c>
      <c r="E53" s="385">
        <v>36.5</v>
      </c>
      <c r="F53" s="385">
        <v>40.9</v>
      </c>
      <c r="G53" s="385">
        <v>35.4</v>
      </c>
      <c r="H53" s="385">
        <v>43.3</v>
      </c>
      <c r="I53" s="385">
        <v>43.7</v>
      </c>
      <c r="J53" s="385">
        <v>42.9</v>
      </c>
      <c r="K53" s="385">
        <v>42.102429804081986</v>
      </c>
      <c r="L53" s="385">
        <v>39.799999999999997</v>
      </c>
      <c r="M53" s="385">
        <v>44.8</v>
      </c>
      <c r="N53" s="385">
        <v>52.7</v>
      </c>
      <c r="O53" s="386">
        <v>55.582895958020494</v>
      </c>
      <c r="P53" s="386">
        <v>51.478130237041213</v>
      </c>
      <c r="Q53" s="386">
        <v>58.740074357270643</v>
      </c>
      <c r="R53" s="387">
        <v>56.534928425952799</v>
      </c>
      <c r="S53" s="423">
        <v>65.112717322359728</v>
      </c>
      <c r="T53" s="389">
        <v>66.906126283800035</v>
      </c>
      <c r="U53" s="390">
        <v>68.82230114362045</v>
      </c>
      <c r="V53" s="390">
        <v>62.285709445585738</v>
      </c>
      <c r="W53" s="391">
        <v>68.447509137298127</v>
      </c>
      <c r="X53" s="391">
        <v>61.747256779040875</v>
      </c>
      <c r="Y53" s="391">
        <v>75.248777460247794</v>
      </c>
      <c r="Z53" s="391">
        <v>61.021413934859908</v>
      </c>
      <c r="AA53" s="391">
        <v>54.999791885012797</v>
      </c>
      <c r="AB53" s="391">
        <v>75.261702816345021</v>
      </c>
      <c r="AC53" s="391">
        <v>64.752074706798467</v>
      </c>
      <c r="AD53" s="392">
        <v>63.8625893182978</v>
      </c>
      <c r="AE53" s="392">
        <v>49.601187981887406</v>
      </c>
      <c r="AF53" s="392">
        <v>70.871657738319641</v>
      </c>
      <c r="AG53" s="392">
        <v>67.780913289529522</v>
      </c>
      <c r="AH53" s="392">
        <v>52.06762678576078</v>
      </c>
      <c r="AI53" s="392">
        <v>56.097581883579259</v>
      </c>
      <c r="AJ53" s="392">
        <v>65.475975130681661</v>
      </c>
      <c r="AK53" s="392">
        <v>74.285146377416126</v>
      </c>
      <c r="AL53" s="392">
        <v>72.611866416762524</v>
      </c>
      <c r="AM53" s="392">
        <v>70.722224405874456</v>
      </c>
      <c r="AN53" s="392">
        <v>67.400000000000006</v>
      </c>
      <c r="AO53" s="392">
        <v>65.900000000000006</v>
      </c>
      <c r="AP53" s="392">
        <v>51</v>
      </c>
      <c r="AQ53" s="392">
        <v>60.7</v>
      </c>
      <c r="AR53" s="396">
        <v>62.7</v>
      </c>
      <c r="AS53" s="396">
        <v>59.5</v>
      </c>
      <c r="AT53" s="396">
        <v>65.5</v>
      </c>
      <c r="AU53" s="396">
        <v>59.4</v>
      </c>
      <c r="AV53" s="396">
        <v>57</v>
      </c>
      <c r="AW53" s="397">
        <v>60.1</v>
      </c>
    </row>
    <row r="54" spans="1:49">
      <c r="A54" s="163" t="s">
        <v>210</v>
      </c>
      <c r="B54" s="422">
        <v>38</v>
      </c>
      <c r="C54" s="385">
        <v>37.6</v>
      </c>
      <c r="D54" s="385">
        <v>40.700000000000003</v>
      </c>
      <c r="E54" s="385">
        <v>35.299999999999997</v>
      </c>
      <c r="F54" s="385">
        <v>42.7</v>
      </c>
      <c r="G54" s="385">
        <v>35.200000000000003</v>
      </c>
      <c r="H54" s="385">
        <v>45</v>
      </c>
      <c r="I54" s="385">
        <v>44.3</v>
      </c>
      <c r="J54" s="385">
        <v>43.8</v>
      </c>
      <c r="K54" s="385">
        <v>41.062854048060487</v>
      </c>
      <c r="L54" s="385">
        <v>39.6</v>
      </c>
      <c r="M54" s="385">
        <v>49.5</v>
      </c>
      <c r="N54" s="385">
        <v>47.4</v>
      </c>
      <c r="O54" s="386">
        <v>52.367140480703611</v>
      </c>
      <c r="P54" s="386">
        <v>51.575262232589075</v>
      </c>
      <c r="Q54" s="386">
        <v>54.229755642079738</v>
      </c>
      <c r="R54" s="387">
        <v>53.79752422942537</v>
      </c>
      <c r="S54" s="423">
        <v>61.138466984226547</v>
      </c>
      <c r="T54" s="389">
        <v>61.044790373207505</v>
      </c>
      <c r="U54" s="390">
        <v>69.327740303997174</v>
      </c>
      <c r="V54" s="390">
        <v>59.486731246931811</v>
      </c>
      <c r="W54" s="391">
        <v>68.173768079109408</v>
      </c>
      <c r="X54" s="391">
        <v>60.445114540481704</v>
      </c>
      <c r="Y54" s="391">
        <v>76.245279543685953</v>
      </c>
      <c r="Z54" s="391">
        <v>59.7754212469737</v>
      </c>
      <c r="AA54" s="391">
        <v>56.58287944573334</v>
      </c>
      <c r="AB54" s="391">
        <v>70.70087462759939</v>
      </c>
      <c r="AC54" s="391">
        <v>64.800332914281555</v>
      </c>
      <c r="AD54" s="392">
        <v>61.952309471252427</v>
      </c>
      <c r="AE54" s="392">
        <v>42.955636079765966</v>
      </c>
      <c r="AF54" s="392">
        <v>61.176022329903816</v>
      </c>
      <c r="AG54" s="392">
        <v>64.405509100521797</v>
      </c>
      <c r="AH54" s="392">
        <v>49.678137282988828</v>
      </c>
      <c r="AI54" s="392">
        <v>53.259198075236633</v>
      </c>
      <c r="AJ54" s="392">
        <v>66.363541567074989</v>
      </c>
      <c r="AK54" s="392">
        <v>73.766073139360046</v>
      </c>
      <c r="AL54" s="392">
        <v>70.895740244170256</v>
      </c>
      <c r="AM54" s="392">
        <v>70.739459438021186</v>
      </c>
      <c r="AN54" s="392">
        <v>66.900000000000006</v>
      </c>
      <c r="AO54" s="392">
        <v>60</v>
      </c>
      <c r="AP54" s="392">
        <v>49.2</v>
      </c>
      <c r="AQ54" s="392">
        <v>58.8</v>
      </c>
      <c r="AR54" s="396">
        <v>62.4</v>
      </c>
      <c r="AS54" s="396">
        <v>64.099999999999994</v>
      </c>
      <c r="AT54" s="396">
        <v>61.8</v>
      </c>
      <c r="AU54" s="396">
        <v>57.7</v>
      </c>
      <c r="AV54" s="396">
        <v>58.4</v>
      </c>
      <c r="AW54" s="397">
        <v>65.599999999999994</v>
      </c>
    </row>
    <row r="55" spans="1:49">
      <c r="A55" s="163" t="s">
        <v>211</v>
      </c>
      <c r="B55" s="422">
        <v>37.200000000000003</v>
      </c>
      <c r="C55" s="385">
        <v>33.700000000000003</v>
      </c>
      <c r="D55" s="385">
        <v>37.700000000000003</v>
      </c>
      <c r="E55" s="385">
        <v>34</v>
      </c>
      <c r="F55" s="385">
        <v>40.1</v>
      </c>
      <c r="G55" s="385">
        <v>34.1</v>
      </c>
      <c r="H55" s="385">
        <v>41.9</v>
      </c>
      <c r="I55" s="385">
        <v>41.5</v>
      </c>
      <c r="J55" s="385">
        <v>41.1</v>
      </c>
      <c r="K55" s="385">
        <v>38.693456008066292</v>
      </c>
      <c r="L55" s="385">
        <v>38.1</v>
      </c>
      <c r="M55" s="385">
        <v>43.7</v>
      </c>
      <c r="N55" s="385">
        <v>46.841891094647849</v>
      </c>
      <c r="O55" s="386">
        <v>50.094049787400571</v>
      </c>
      <c r="P55" s="386">
        <v>42.517098987578422</v>
      </c>
      <c r="Q55" s="386">
        <v>48.406584700368811</v>
      </c>
      <c r="R55" s="387">
        <v>49.409057828184743</v>
      </c>
      <c r="S55" s="423">
        <v>57.698679868773475</v>
      </c>
      <c r="T55" s="389">
        <v>59.827166978044353</v>
      </c>
      <c r="U55" s="390">
        <v>64.112752730785161</v>
      </c>
      <c r="V55" s="390">
        <v>55.956995735228226</v>
      </c>
      <c r="W55" s="391">
        <v>65.167284468713092</v>
      </c>
      <c r="X55" s="391">
        <v>55.059347355989921</v>
      </c>
      <c r="Y55" s="391">
        <v>73.067161004563246</v>
      </c>
      <c r="Z55" s="391">
        <v>57.485674135160252</v>
      </c>
      <c r="AA55" s="391">
        <v>55.109372803225433</v>
      </c>
      <c r="AB55" s="391">
        <v>68.206531829618939</v>
      </c>
      <c r="AC55" s="391">
        <v>63.265937989848346</v>
      </c>
      <c r="AD55" s="392">
        <v>57.262124284602798</v>
      </c>
      <c r="AE55" s="392">
        <v>42.066261143379073</v>
      </c>
      <c r="AF55" s="392">
        <v>58.87471843762161</v>
      </c>
      <c r="AG55" s="392">
        <v>62.89235485034402</v>
      </c>
      <c r="AH55" s="392">
        <v>48.618362355341986</v>
      </c>
      <c r="AI55" s="392">
        <v>51.863991933420564</v>
      </c>
      <c r="AJ55" s="392">
        <v>62.717237752629877</v>
      </c>
      <c r="AK55" s="392">
        <v>71.398847113011257</v>
      </c>
      <c r="AL55" s="392">
        <v>70.684654480272016</v>
      </c>
      <c r="AM55" s="392">
        <v>71.02824696048269</v>
      </c>
      <c r="AN55" s="392">
        <v>65.2</v>
      </c>
      <c r="AO55" s="392">
        <v>64.400000000000006</v>
      </c>
      <c r="AP55" s="392">
        <v>45.9</v>
      </c>
      <c r="AQ55" s="392">
        <v>59.2</v>
      </c>
      <c r="AR55" s="396">
        <v>60.1</v>
      </c>
      <c r="AS55" s="396">
        <v>60.2</v>
      </c>
      <c r="AT55" s="396">
        <v>60.8</v>
      </c>
      <c r="AU55" s="396">
        <v>52.7</v>
      </c>
      <c r="AV55" s="396">
        <v>52.4</v>
      </c>
      <c r="AW55" s="397">
        <v>61.2</v>
      </c>
    </row>
    <row r="56" spans="1:49">
      <c r="A56" s="163" t="s">
        <v>212</v>
      </c>
      <c r="B56" s="422">
        <v>36.6</v>
      </c>
      <c r="C56" s="385">
        <v>35.9</v>
      </c>
      <c r="D56" s="385">
        <v>38</v>
      </c>
      <c r="E56" s="385">
        <v>32.799999999999997</v>
      </c>
      <c r="F56" s="385">
        <v>40.299999999999997</v>
      </c>
      <c r="G56" s="385">
        <v>32.700000000000003</v>
      </c>
      <c r="H56" s="385">
        <v>39.799999999999997</v>
      </c>
      <c r="I56" s="385">
        <v>39.799999999999997</v>
      </c>
      <c r="J56" s="385">
        <v>42.6</v>
      </c>
      <c r="K56" s="385">
        <v>36.54384278391904</v>
      </c>
      <c r="L56" s="385">
        <v>35.799999999999997</v>
      </c>
      <c r="M56" s="385">
        <v>46.3</v>
      </c>
      <c r="N56" s="385">
        <v>38.891414481921586</v>
      </c>
      <c r="O56" s="386">
        <v>44.561581886677793</v>
      </c>
      <c r="P56" s="386">
        <v>45.587833202991007</v>
      </c>
      <c r="Q56" s="386">
        <v>46.175926685501103</v>
      </c>
      <c r="R56" s="387">
        <v>47.696590183236154</v>
      </c>
      <c r="S56" s="423">
        <v>52.810706582379112</v>
      </c>
      <c r="T56" s="389">
        <v>55.93208437790981</v>
      </c>
      <c r="U56" s="390">
        <v>60.372835680404727</v>
      </c>
      <c r="V56" s="390">
        <v>47.570744416283212</v>
      </c>
      <c r="W56" s="391">
        <v>57.019105531388348</v>
      </c>
      <c r="X56" s="391">
        <v>50.654940987241382</v>
      </c>
      <c r="Y56" s="391">
        <v>62.434165518390515</v>
      </c>
      <c r="Z56" s="391">
        <v>55.293573161876822</v>
      </c>
      <c r="AA56" s="391">
        <v>57.295733294478566</v>
      </c>
      <c r="AB56" s="391">
        <v>62.112064171571568</v>
      </c>
      <c r="AC56" s="391">
        <v>60.257355620783215</v>
      </c>
      <c r="AD56" s="392">
        <v>53.430555200817274</v>
      </c>
      <c r="AE56" s="392">
        <v>38.106176912371062</v>
      </c>
      <c r="AF56" s="392">
        <v>57.409347250544684</v>
      </c>
      <c r="AG56" s="392">
        <v>64.617262304155233</v>
      </c>
      <c r="AH56" s="392">
        <v>49.275136512625856</v>
      </c>
      <c r="AI56" s="392">
        <v>51.521869596463986</v>
      </c>
      <c r="AJ56" s="392">
        <v>65.620738987758088</v>
      </c>
      <c r="AK56" s="392">
        <v>71.614024604243966</v>
      </c>
      <c r="AL56" s="392">
        <v>70.007877352250532</v>
      </c>
      <c r="AM56" s="392">
        <v>72.317736671361999</v>
      </c>
      <c r="AN56" s="392">
        <v>64</v>
      </c>
      <c r="AO56" s="392">
        <v>59.8</v>
      </c>
      <c r="AP56" s="392">
        <v>57.4</v>
      </c>
      <c r="AQ56" s="392">
        <v>57.3</v>
      </c>
      <c r="AR56" s="396">
        <v>57.6</v>
      </c>
      <c r="AS56" s="396">
        <v>63.8</v>
      </c>
      <c r="AT56" s="396">
        <v>69.7</v>
      </c>
      <c r="AU56" s="396">
        <v>61.9</v>
      </c>
      <c r="AV56" s="396">
        <v>55.2</v>
      </c>
      <c r="AW56" s="397">
        <v>67.900000000000006</v>
      </c>
    </row>
    <row r="57" spans="1:49">
      <c r="A57" s="130"/>
      <c r="B57" s="421"/>
      <c r="C57" s="36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36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67"/>
      <c r="AE57" s="367"/>
      <c r="AF57" s="367"/>
      <c r="AG57" s="367"/>
      <c r="AH57" s="367"/>
      <c r="AI57" s="367"/>
      <c r="AJ57" s="367"/>
      <c r="AK57" s="367"/>
      <c r="AL57" s="367"/>
      <c r="AM57" s="367"/>
      <c r="AN57" s="367"/>
      <c r="AO57" s="367"/>
      <c r="AP57" s="367"/>
      <c r="AQ57" s="367"/>
      <c r="AR57" s="383"/>
      <c r="AS57" s="383"/>
      <c r="AT57" s="383"/>
      <c r="AU57" s="383"/>
      <c r="AV57" s="383"/>
      <c r="AW57" s="426"/>
    </row>
    <row r="58" spans="1:49">
      <c r="A58" s="163" t="s">
        <v>59</v>
      </c>
      <c r="B58" s="424">
        <v>37.1</v>
      </c>
      <c r="C58" s="385">
        <v>35.5</v>
      </c>
      <c r="D58" s="385">
        <v>38.700000000000003</v>
      </c>
      <c r="E58" s="385">
        <v>34.200000000000003</v>
      </c>
      <c r="F58" s="385">
        <v>40.799999999999997</v>
      </c>
      <c r="G58" s="385">
        <v>34</v>
      </c>
      <c r="H58" s="385">
        <v>42.2</v>
      </c>
      <c r="I58" s="385">
        <v>41.8</v>
      </c>
      <c r="J58" s="385">
        <v>42.4</v>
      </c>
      <c r="K58" s="385">
        <v>38.879959879455825</v>
      </c>
      <c r="L58" s="385">
        <v>37.9</v>
      </c>
      <c r="M58" s="385">
        <v>45.9</v>
      </c>
      <c r="N58" s="385">
        <v>45.259993937002008</v>
      </c>
      <c r="O58" s="385">
        <v>49.5</v>
      </c>
      <c r="P58" s="385">
        <v>46.4</v>
      </c>
      <c r="Q58" s="385">
        <v>50.2</v>
      </c>
      <c r="R58" s="385">
        <v>50.7</v>
      </c>
      <c r="S58" s="385">
        <v>57.7</v>
      </c>
      <c r="T58" s="385">
        <v>59.5</v>
      </c>
      <c r="U58" s="385">
        <v>64.5</v>
      </c>
      <c r="V58" s="385">
        <v>54.8</v>
      </c>
      <c r="W58" s="385">
        <v>64.599999999999994</v>
      </c>
      <c r="X58" s="385">
        <v>55.9</v>
      </c>
      <c r="Y58" s="385">
        <v>71.559999999999931</v>
      </c>
      <c r="Z58" s="385">
        <v>57.81</v>
      </c>
      <c r="AA58" s="385">
        <v>55.88</v>
      </c>
      <c r="AB58" s="385">
        <v>68.16</v>
      </c>
      <c r="AC58" s="385">
        <v>63.100000000000058</v>
      </c>
      <c r="AD58" s="392">
        <v>58.109999999999935</v>
      </c>
      <c r="AE58" s="392">
        <v>42.09</v>
      </c>
      <c r="AF58" s="392">
        <v>60.289719244473424</v>
      </c>
      <c r="AG58" s="392">
        <v>64.082742551851226</v>
      </c>
      <c r="AH58" s="392">
        <v>49.30158954920698</v>
      </c>
      <c r="AI58" s="392">
        <v>52.466903484333919</v>
      </c>
      <c r="AJ58" s="392">
        <v>64.509052438050958</v>
      </c>
      <c r="AK58" s="392">
        <v>72.32496314003194</v>
      </c>
      <c r="AL58" s="392">
        <v>70.756907059277651</v>
      </c>
      <c r="AM58" s="392">
        <v>71.240100163592516</v>
      </c>
      <c r="AN58" s="392">
        <v>65.5</v>
      </c>
      <c r="AO58" s="392">
        <v>62.3</v>
      </c>
      <c r="AP58" s="392">
        <v>50</v>
      </c>
      <c r="AQ58" s="392">
        <v>58.7</v>
      </c>
      <c r="AR58" s="396">
        <v>60.1</v>
      </c>
      <c r="AS58" s="392">
        <v>62.2</v>
      </c>
      <c r="AT58" s="392">
        <v>64.2</v>
      </c>
      <c r="AU58" s="392">
        <v>57.3</v>
      </c>
      <c r="AV58" s="396">
        <v>55</v>
      </c>
      <c r="AW58" s="397">
        <v>64.3</v>
      </c>
    </row>
    <row r="59" spans="1:49">
      <c r="A59" s="169" t="s">
        <v>131</v>
      </c>
      <c r="B59" s="362"/>
      <c r="C59" s="362"/>
      <c r="D59" s="362"/>
      <c r="E59" s="362"/>
      <c r="F59" s="362"/>
      <c r="G59" s="362"/>
      <c r="H59" s="362"/>
      <c r="I59" s="362"/>
      <c r="J59" s="362"/>
      <c r="K59" s="362"/>
      <c r="L59" s="362"/>
      <c r="M59" s="362"/>
      <c r="N59" s="362"/>
      <c r="O59" s="362"/>
      <c r="P59" s="362"/>
      <c r="Q59" s="362"/>
      <c r="R59" s="362"/>
      <c r="S59" s="362"/>
      <c r="T59" s="362"/>
      <c r="U59" s="362"/>
      <c r="V59" s="362"/>
      <c r="W59" s="362"/>
      <c r="X59" s="362"/>
      <c r="Y59" s="362"/>
      <c r="Z59" s="362"/>
      <c r="AA59" s="362"/>
      <c r="AB59" s="362"/>
      <c r="AC59" s="362"/>
      <c r="AD59" s="362"/>
      <c r="AE59" s="362"/>
      <c r="AF59" s="362"/>
      <c r="AG59" s="362"/>
      <c r="AH59" s="362"/>
      <c r="AI59" s="362"/>
      <c r="AJ59" s="362"/>
      <c r="AK59" s="362"/>
      <c r="AL59" s="362"/>
      <c r="AM59" s="362"/>
      <c r="AN59" s="362"/>
      <c r="AO59" s="362"/>
      <c r="AP59" s="383"/>
      <c r="AQ59" s="383"/>
      <c r="AR59" s="383"/>
      <c r="AS59" s="362"/>
      <c r="AT59" s="383"/>
      <c r="AU59" s="383"/>
      <c r="AV59" s="232"/>
      <c r="AW59" s="431"/>
    </row>
    <row r="60" spans="1:49">
      <c r="A60" s="130" t="s">
        <v>70</v>
      </c>
      <c r="B60" s="362">
        <v>44.3</v>
      </c>
      <c r="C60" s="362">
        <v>41</v>
      </c>
      <c r="D60" s="362">
        <v>44.3</v>
      </c>
      <c r="E60" s="362">
        <v>43.1</v>
      </c>
      <c r="F60" s="362">
        <v>47.3</v>
      </c>
      <c r="G60" s="362">
        <v>45.5</v>
      </c>
      <c r="H60" s="362">
        <v>52.234343149487906</v>
      </c>
      <c r="I60" s="362">
        <v>50.922651352891911</v>
      </c>
      <c r="J60" s="362">
        <v>44.3</v>
      </c>
      <c r="K60" s="362">
        <v>56.9</v>
      </c>
      <c r="L60" s="362">
        <v>53.223780150270287</v>
      </c>
      <c r="M60" s="232">
        <v>62.806989318437459</v>
      </c>
      <c r="N60" s="232" t="s">
        <v>125</v>
      </c>
      <c r="O60" s="232">
        <v>60.231289188336824</v>
      </c>
      <c r="P60" s="382" t="s">
        <v>125</v>
      </c>
      <c r="Q60" s="413" t="s">
        <v>125</v>
      </c>
      <c r="R60" s="364" t="s">
        <v>125</v>
      </c>
      <c r="S60" s="365" t="s">
        <v>124</v>
      </c>
      <c r="T60" s="365" t="s">
        <v>124</v>
      </c>
      <c r="U60" s="366" t="s">
        <v>124</v>
      </c>
      <c r="V60" s="366" t="s">
        <v>124</v>
      </c>
      <c r="W60" s="366" t="s">
        <v>124</v>
      </c>
      <c r="X60" s="366" t="s">
        <v>124</v>
      </c>
      <c r="Y60" s="366" t="s">
        <v>68</v>
      </c>
      <c r="Z60" s="366" t="s">
        <v>68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366" t="s">
        <v>68</v>
      </c>
      <c r="AG60" s="366" t="s">
        <v>68</v>
      </c>
      <c r="AH60" s="366" t="s">
        <v>68</v>
      </c>
      <c r="AI60" s="366" t="s">
        <v>68</v>
      </c>
      <c r="AJ60" s="366" t="s">
        <v>68</v>
      </c>
      <c r="AK60" s="366" t="s">
        <v>68</v>
      </c>
      <c r="AL60" s="366" t="s">
        <v>68</v>
      </c>
      <c r="AM60" s="366" t="s">
        <v>68</v>
      </c>
      <c r="AN60" s="366" t="s">
        <v>68</v>
      </c>
      <c r="AO60" s="366" t="s">
        <v>68</v>
      </c>
      <c r="AP60" s="383" t="s">
        <v>68</v>
      </c>
      <c r="AQ60" s="383" t="s">
        <v>68</v>
      </c>
      <c r="AR60" s="383" t="s">
        <v>68</v>
      </c>
      <c r="AS60" s="366" t="s">
        <v>68</v>
      </c>
      <c r="AT60" s="383" t="s">
        <v>68</v>
      </c>
      <c r="AU60" s="383" t="s">
        <v>68</v>
      </c>
      <c r="AV60" s="232" t="s">
        <v>68</v>
      </c>
      <c r="AW60" s="431" t="s">
        <v>68</v>
      </c>
    </row>
    <row r="61" spans="1:49">
      <c r="A61" s="12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5958A-55D3-488B-B73E-CB68563B902E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16384" width="11.42578125" style="425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>
      <c r="A3" s="301" t="s">
        <v>81</v>
      </c>
      <c r="B3" s="212" t="s">
        <v>63</v>
      </c>
      <c r="C3" s="202" t="s">
        <v>63</v>
      </c>
      <c r="D3" s="202" t="s">
        <v>63</v>
      </c>
      <c r="E3" s="202" t="s">
        <v>63</v>
      </c>
      <c r="F3" s="202" t="s">
        <v>63</v>
      </c>
      <c r="G3" s="202" t="s">
        <v>63</v>
      </c>
      <c r="H3" s="202" t="s">
        <v>63</v>
      </c>
      <c r="I3" s="202" t="s">
        <v>63</v>
      </c>
      <c r="J3" s="202" t="s">
        <v>63</v>
      </c>
      <c r="K3" s="202" t="s">
        <v>63</v>
      </c>
      <c r="L3" s="202" t="s">
        <v>63</v>
      </c>
      <c r="M3" s="202" t="s">
        <v>63</v>
      </c>
      <c r="N3" s="202" t="s">
        <v>63</v>
      </c>
      <c r="O3" s="202" t="s">
        <v>63</v>
      </c>
      <c r="P3" s="202" t="s">
        <v>63</v>
      </c>
      <c r="Q3" s="202" t="s">
        <v>63</v>
      </c>
      <c r="R3" s="202" t="s">
        <v>63</v>
      </c>
      <c r="S3" s="202" t="s">
        <v>63</v>
      </c>
      <c r="T3" s="202" t="s">
        <v>63</v>
      </c>
      <c r="U3" s="202" t="s">
        <v>63</v>
      </c>
      <c r="V3" s="202" t="s">
        <v>63</v>
      </c>
      <c r="W3" s="202" t="s">
        <v>63</v>
      </c>
      <c r="X3" s="202" t="s">
        <v>63</v>
      </c>
      <c r="Y3" s="202" t="s">
        <v>63</v>
      </c>
      <c r="Z3" s="202" t="s">
        <v>63</v>
      </c>
      <c r="AA3" s="202" t="s">
        <v>63</v>
      </c>
      <c r="AB3" s="202" t="s">
        <v>63</v>
      </c>
      <c r="AC3" s="202" t="s">
        <v>63</v>
      </c>
      <c r="AD3" s="202" t="s">
        <v>63</v>
      </c>
      <c r="AE3" s="202" t="s">
        <v>63</v>
      </c>
      <c r="AF3" s="202" t="s">
        <v>63</v>
      </c>
      <c r="AG3" s="202" t="s">
        <v>63</v>
      </c>
      <c r="AH3" s="202" t="s">
        <v>63</v>
      </c>
      <c r="AI3" s="202" t="s">
        <v>63</v>
      </c>
      <c r="AJ3" s="202" t="s">
        <v>63</v>
      </c>
      <c r="AK3" s="202" t="s">
        <v>63</v>
      </c>
      <c r="AL3" s="202" t="s">
        <v>63</v>
      </c>
      <c r="AM3" s="202" t="s">
        <v>63</v>
      </c>
      <c r="AN3" s="202" t="s">
        <v>63</v>
      </c>
      <c r="AO3" s="202" t="s">
        <v>63</v>
      </c>
      <c r="AP3" s="202" t="s">
        <v>63</v>
      </c>
      <c r="AQ3" s="202" t="s">
        <v>63</v>
      </c>
      <c r="AR3" s="202" t="s">
        <v>63</v>
      </c>
      <c r="AS3" s="202" t="s">
        <v>63</v>
      </c>
      <c r="AT3" s="347" t="s">
        <v>63</v>
      </c>
      <c r="AU3" s="202" t="s">
        <v>63</v>
      </c>
      <c r="AV3" s="202" t="s">
        <v>63</v>
      </c>
      <c r="AW3" s="202" t="s">
        <v>63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238">
        <v>2022</v>
      </c>
      <c r="AU4" s="182">
        <v>2023</v>
      </c>
      <c r="AV4" s="182">
        <v>2024</v>
      </c>
      <c r="AW4" s="182">
        <v>2025</v>
      </c>
    </row>
    <row r="5" spans="1:49" ht="12.75" thickBot="1">
      <c r="A5" s="553"/>
      <c r="B5" s="193" t="s">
        <v>77</v>
      </c>
      <c r="C5" s="129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129" t="s">
        <v>77</v>
      </c>
      <c r="AD5" s="129" t="s">
        <v>77</v>
      </c>
      <c r="AE5" s="129" t="s">
        <v>77</v>
      </c>
      <c r="AF5" s="129" t="s">
        <v>77</v>
      </c>
      <c r="AG5" s="129" t="s">
        <v>77</v>
      </c>
      <c r="AH5" s="129" t="s">
        <v>77</v>
      </c>
      <c r="AI5" s="129" t="s">
        <v>77</v>
      </c>
      <c r="AJ5" s="129" t="s">
        <v>77</v>
      </c>
      <c r="AK5" s="129" t="s">
        <v>77</v>
      </c>
      <c r="AL5" s="129" t="s">
        <v>77</v>
      </c>
      <c r="AM5" s="129" t="s">
        <v>77</v>
      </c>
      <c r="AN5" s="129" t="s">
        <v>77</v>
      </c>
      <c r="AO5" s="129" t="s">
        <v>77</v>
      </c>
      <c r="AP5" s="129" t="s">
        <v>77</v>
      </c>
      <c r="AQ5" s="129" t="s">
        <v>77</v>
      </c>
      <c r="AR5" s="129" t="s">
        <v>77</v>
      </c>
      <c r="AS5" s="129" t="s">
        <v>77</v>
      </c>
      <c r="AT5" s="181" t="s">
        <v>77</v>
      </c>
      <c r="AU5" s="129" t="s">
        <v>77</v>
      </c>
      <c r="AV5" s="129" t="s">
        <v>77</v>
      </c>
      <c r="AW5" s="129" t="s">
        <v>77</v>
      </c>
    </row>
    <row r="6" spans="1:49" ht="12.75" thickTop="1">
      <c r="A6" s="130" t="s">
        <v>14</v>
      </c>
      <c r="B6" s="412">
        <v>57.3</v>
      </c>
      <c r="C6" s="232">
        <v>47.1</v>
      </c>
      <c r="D6" s="232">
        <v>55</v>
      </c>
      <c r="E6" s="232">
        <v>49.1</v>
      </c>
      <c r="F6" s="232">
        <v>44.5</v>
      </c>
      <c r="G6" s="232">
        <v>52.8</v>
      </c>
      <c r="H6" s="232">
        <v>56.3</v>
      </c>
      <c r="I6" s="232">
        <v>55.6</v>
      </c>
      <c r="J6" s="362">
        <v>57.7</v>
      </c>
      <c r="K6" s="362">
        <v>52.986271191321862</v>
      </c>
      <c r="L6" s="362">
        <v>57.141528677743615</v>
      </c>
      <c r="M6" s="362">
        <v>57.179270984233661</v>
      </c>
      <c r="N6" s="362">
        <v>68.105431571818201</v>
      </c>
      <c r="O6" s="232">
        <v>68.293881318571124</v>
      </c>
      <c r="P6" s="232">
        <v>64.715667858195687</v>
      </c>
      <c r="Q6" s="232">
        <v>55.079767397170571</v>
      </c>
      <c r="R6" s="382">
        <v>63.600039469375567</v>
      </c>
      <c r="S6" s="413">
        <v>71.025269762079006</v>
      </c>
      <c r="T6" s="364">
        <v>62.459818580113364</v>
      </c>
      <c r="U6" s="365">
        <v>74.265690516425437</v>
      </c>
      <c r="V6" s="365">
        <v>70.703019047336824</v>
      </c>
      <c r="W6" s="366">
        <v>78.539639353244169</v>
      </c>
      <c r="X6" s="366">
        <v>72.069473579889802</v>
      </c>
      <c r="Y6" s="366">
        <v>79.497740849196489</v>
      </c>
      <c r="Z6" s="366">
        <v>60.708352217131541</v>
      </c>
      <c r="AA6" s="366">
        <v>50.660060582457241</v>
      </c>
      <c r="AB6" s="366">
        <v>79.934626823542501</v>
      </c>
      <c r="AC6" s="366">
        <v>78.680811324310454</v>
      </c>
      <c r="AD6" s="367">
        <v>73.388314725082012</v>
      </c>
      <c r="AE6" s="367">
        <v>60.149895867849665</v>
      </c>
      <c r="AF6" s="367">
        <v>78.764483903306129</v>
      </c>
      <c r="AG6" s="367">
        <v>79.470283818438901</v>
      </c>
      <c r="AH6" s="367">
        <v>78.018461423594914</v>
      </c>
      <c r="AI6" s="367">
        <v>66.131695372231263</v>
      </c>
      <c r="AJ6" s="367">
        <v>66.933759822542982</v>
      </c>
      <c r="AK6" s="367">
        <v>77.786968602928141</v>
      </c>
      <c r="AL6" s="367">
        <v>83.353652405797604</v>
      </c>
      <c r="AM6" s="367">
        <v>87.779098467130225</v>
      </c>
      <c r="AN6" s="367" t="s">
        <v>15</v>
      </c>
      <c r="AO6" s="367">
        <v>85.8</v>
      </c>
      <c r="AP6" s="367">
        <v>61.8</v>
      </c>
      <c r="AQ6" s="367">
        <v>79.5</v>
      </c>
      <c r="AR6" s="383">
        <v>79.7</v>
      </c>
      <c r="AS6" s="383">
        <v>77.099999999999994</v>
      </c>
      <c r="AT6" s="383">
        <v>89.3</v>
      </c>
      <c r="AU6" s="383">
        <v>85.5</v>
      </c>
      <c r="AV6" s="383" t="s">
        <v>160</v>
      </c>
      <c r="AW6" s="429">
        <v>84.8</v>
      </c>
    </row>
    <row r="7" spans="1:49">
      <c r="A7" s="130" t="s">
        <v>17</v>
      </c>
      <c r="B7" s="409">
        <v>51.4</v>
      </c>
      <c r="C7" s="232">
        <v>53.6</v>
      </c>
      <c r="D7" s="232">
        <v>60.8</v>
      </c>
      <c r="E7" s="232">
        <v>57.5</v>
      </c>
      <c r="F7" s="232">
        <v>54.1</v>
      </c>
      <c r="G7" s="232">
        <v>65.7</v>
      </c>
      <c r="H7" s="232">
        <v>65.8</v>
      </c>
      <c r="I7" s="232">
        <v>68.5</v>
      </c>
      <c r="J7" s="362">
        <v>65.099999999999994</v>
      </c>
      <c r="K7" s="362">
        <v>65.583007361334239</v>
      </c>
      <c r="L7" s="362">
        <v>75.8</v>
      </c>
      <c r="M7" s="362">
        <v>80.970645974177017</v>
      </c>
      <c r="N7" s="362">
        <v>84.606747591421708</v>
      </c>
      <c r="O7" s="232">
        <v>86.227486845343506</v>
      </c>
      <c r="P7" s="232">
        <v>90.041479911621096</v>
      </c>
      <c r="Q7" s="232">
        <v>67.415660214194375</v>
      </c>
      <c r="R7" s="382">
        <v>78.591194135588225</v>
      </c>
      <c r="S7" s="413">
        <v>87.518783998482334</v>
      </c>
      <c r="T7" s="364">
        <v>73.603705367667033</v>
      </c>
      <c r="U7" s="365">
        <v>88.251860014141016</v>
      </c>
      <c r="V7" s="365">
        <v>80.567109241994757</v>
      </c>
      <c r="W7" s="366">
        <v>91.622518295368593</v>
      </c>
      <c r="X7" s="366">
        <v>92.622134789085734</v>
      </c>
      <c r="Y7" s="366">
        <v>94.780165392618414</v>
      </c>
      <c r="Z7" s="366">
        <v>69.84131351763574</v>
      </c>
      <c r="AA7" s="366">
        <v>66.631732188992643</v>
      </c>
      <c r="AB7" s="366">
        <v>92.431378670046342</v>
      </c>
      <c r="AC7" s="366">
        <v>94.298112867809579</v>
      </c>
      <c r="AD7" s="367">
        <v>86.741373050373099</v>
      </c>
      <c r="AE7" s="367">
        <v>67.88353345139268</v>
      </c>
      <c r="AF7" s="367">
        <v>94.063608349997864</v>
      </c>
      <c r="AG7" s="367">
        <v>93.200727978158497</v>
      </c>
      <c r="AH7" s="367">
        <v>88.478570547613103</v>
      </c>
      <c r="AI7" s="367">
        <v>77.575937820929767</v>
      </c>
      <c r="AJ7" s="367">
        <v>76.705479010633582</v>
      </c>
      <c r="AK7" s="367">
        <v>81.893272470495262</v>
      </c>
      <c r="AL7" s="367">
        <v>90.656380106419633</v>
      </c>
      <c r="AM7" s="367">
        <v>94.475747424151152</v>
      </c>
      <c r="AN7" s="367" t="s">
        <v>15</v>
      </c>
      <c r="AO7" s="367" t="s">
        <v>66</v>
      </c>
      <c r="AP7" s="367" t="s">
        <v>160</v>
      </c>
      <c r="AQ7" s="367">
        <v>91.9</v>
      </c>
      <c r="AR7" s="383">
        <v>97.9</v>
      </c>
      <c r="AS7" s="383">
        <v>74.099999999999994</v>
      </c>
      <c r="AT7" s="383">
        <v>98</v>
      </c>
      <c r="AU7" s="383">
        <v>91</v>
      </c>
      <c r="AV7" s="429">
        <v>86.4</v>
      </c>
      <c r="AW7" s="429">
        <v>85.3</v>
      </c>
    </row>
    <row r="8" spans="1:49">
      <c r="A8" s="130" t="s">
        <v>18</v>
      </c>
      <c r="B8" s="412">
        <v>48.3</v>
      </c>
      <c r="C8" s="232" t="s">
        <v>15</v>
      </c>
      <c r="D8" s="232">
        <v>44.2</v>
      </c>
      <c r="E8" s="232">
        <v>43.6</v>
      </c>
      <c r="F8" s="232">
        <v>36.799999999999997</v>
      </c>
      <c r="G8" s="232">
        <v>56</v>
      </c>
      <c r="H8" s="232">
        <v>51.2</v>
      </c>
      <c r="I8" s="232">
        <v>39.4</v>
      </c>
      <c r="J8" s="362">
        <v>48.2</v>
      </c>
      <c r="K8" s="362">
        <v>54.48588264013285</v>
      </c>
      <c r="L8" s="362">
        <v>45.83331021787491</v>
      </c>
      <c r="M8" s="362">
        <v>44.483873405566399</v>
      </c>
      <c r="N8" s="362">
        <v>60.904857308718462</v>
      </c>
      <c r="O8" s="232">
        <v>72.06294775364843</v>
      </c>
      <c r="P8" s="232">
        <v>54.364450684962094</v>
      </c>
      <c r="Q8" s="232">
        <v>50.971772718674551</v>
      </c>
      <c r="R8" s="382">
        <v>60.995621563301277</v>
      </c>
      <c r="S8" s="413">
        <v>71.258945088423047</v>
      </c>
      <c r="T8" s="364">
        <v>57.725059235637119</v>
      </c>
      <c r="U8" s="365">
        <v>64.741421160237962</v>
      </c>
      <c r="V8" s="365">
        <v>61.910057675530936</v>
      </c>
      <c r="W8" s="366">
        <v>73.097786723150051</v>
      </c>
      <c r="X8" s="366">
        <v>64.096071721100486</v>
      </c>
      <c r="Y8" s="366">
        <v>72.826622845485062</v>
      </c>
      <c r="Z8" s="366">
        <v>57.620877044987836</v>
      </c>
      <c r="AA8" s="366">
        <v>48.137505090647615</v>
      </c>
      <c r="AB8" s="366">
        <v>80.819566672207003</v>
      </c>
      <c r="AC8" s="366">
        <v>72.708100771634562</v>
      </c>
      <c r="AD8" s="367">
        <v>67.622614131859066</v>
      </c>
      <c r="AE8" s="367">
        <v>51.424172541977846</v>
      </c>
      <c r="AF8" s="367">
        <v>68.769523280997092</v>
      </c>
      <c r="AG8" s="367" t="s">
        <v>15</v>
      </c>
      <c r="AH8" s="367">
        <v>68.215475172786824</v>
      </c>
      <c r="AI8" s="367">
        <v>52.082196840505318</v>
      </c>
      <c r="AJ8" s="367">
        <v>70.670334175837127</v>
      </c>
      <c r="AK8" s="367">
        <v>73.32923915326424</v>
      </c>
      <c r="AL8" s="367">
        <v>80.169187082786024</v>
      </c>
      <c r="AM8" s="367">
        <v>79.402036644495382</v>
      </c>
      <c r="AN8" s="367" t="s">
        <v>15</v>
      </c>
      <c r="AO8" s="367">
        <v>81.2</v>
      </c>
      <c r="AP8" s="367">
        <v>48.6</v>
      </c>
      <c r="AQ8" s="367">
        <v>77.599999999999994</v>
      </c>
      <c r="AR8" s="383">
        <v>69.2</v>
      </c>
      <c r="AS8" s="383">
        <v>67.400000000000006</v>
      </c>
      <c r="AT8" s="383">
        <v>76.5</v>
      </c>
      <c r="AU8" s="383">
        <v>78.2</v>
      </c>
      <c r="AV8" s="383" t="s">
        <v>160</v>
      </c>
      <c r="AW8" s="429">
        <v>71.2</v>
      </c>
    </row>
    <row r="9" spans="1:49">
      <c r="A9" s="130" t="s">
        <v>19</v>
      </c>
      <c r="B9" s="412">
        <v>48.3</v>
      </c>
      <c r="C9" s="232">
        <v>39.9</v>
      </c>
      <c r="D9" s="232">
        <v>48.1</v>
      </c>
      <c r="E9" s="232">
        <v>44.3</v>
      </c>
      <c r="F9" s="232">
        <v>44.2</v>
      </c>
      <c r="G9" s="232">
        <v>49.5</v>
      </c>
      <c r="H9" s="232">
        <v>51.9</v>
      </c>
      <c r="I9" s="232">
        <v>49.7</v>
      </c>
      <c r="J9" s="362">
        <v>51</v>
      </c>
      <c r="K9" s="362">
        <v>51.386685645923457</v>
      </c>
      <c r="L9" s="362">
        <v>54.339492245209755</v>
      </c>
      <c r="M9" s="362">
        <v>53.980430649451343</v>
      </c>
      <c r="N9" s="362">
        <v>61.104873260471201</v>
      </c>
      <c r="O9" s="232">
        <v>62.139182752460563</v>
      </c>
      <c r="P9" s="232">
        <v>58.577358787947617</v>
      </c>
      <c r="Q9" s="232">
        <v>51.171259038571947</v>
      </c>
      <c r="R9" s="382">
        <v>58.11762899914266</v>
      </c>
      <c r="S9" s="413">
        <v>66.263817098381296</v>
      </c>
      <c r="T9" s="364">
        <v>51.663281198288054</v>
      </c>
      <c r="U9" s="365">
        <v>62.078877811438858</v>
      </c>
      <c r="V9" s="365">
        <v>62.944271644499842</v>
      </c>
      <c r="W9" s="366">
        <v>71.116736587663567</v>
      </c>
      <c r="X9" s="366">
        <v>64.092005985403816</v>
      </c>
      <c r="Y9" s="366">
        <v>73.163382484936719</v>
      </c>
      <c r="Z9" s="366">
        <v>58.108431430170086</v>
      </c>
      <c r="AA9" s="366">
        <v>54.932760355632283</v>
      </c>
      <c r="AB9" s="366">
        <v>75.186111731136933</v>
      </c>
      <c r="AC9" s="366">
        <v>74.292176301154896</v>
      </c>
      <c r="AD9" s="367">
        <v>66.609545052760708</v>
      </c>
      <c r="AE9" s="367">
        <v>54.289881792397338</v>
      </c>
      <c r="AF9" s="367">
        <v>70.343205730229542</v>
      </c>
      <c r="AG9" s="367">
        <v>69.211358388410019</v>
      </c>
      <c r="AH9" s="367">
        <v>64.66194556454785</v>
      </c>
      <c r="AI9" s="367">
        <v>57.044712027356304</v>
      </c>
      <c r="AJ9" s="367">
        <v>67.781662221602673</v>
      </c>
      <c r="AK9" s="367">
        <v>70.913354919946173</v>
      </c>
      <c r="AL9" s="367">
        <v>79.570326038813448</v>
      </c>
      <c r="AM9" s="367">
        <v>78.268549513033349</v>
      </c>
      <c r="AN9" s="367">
        <v>75.2</v>
      </c>
      <c r="AO9" s="367">
        <v>75</v>
      </c>
      <c r="AP9" s="367">
        <v>61.1</v>
      </c>
      <c r="AQ9" s="367">
        <v>73.8</v>
      </c>
      <c r="AR9" s="383">
        <v>70.900000000000006</v>
      </c>
      <c r="AS9" s="383">
        <v>68.7</v>
      </c>
      <c r="AT9" s="383">
        <v>76.599999999999994</v>
      </c>
      <c r="AU9" s="383">
        <v>68.8</v>
      </c>
      <c r="AV9" s="429">
        <v>67.900000000000006</v>
      </c>
      <c r="AW9" s="429">
        <v>72.599999999999994</v>
      </c>
    </row>
    <row r="10" spans="1:49">
      <c r="A10" s="150" t="s">
        <v>225</v>
      </c>
      <c r="B10" s="414">
        <v>49.9</v>
      </c>
      <c r="C10" s="371">
        <v>40.1</v>
      </c>
      <c r="D10" s="371">
        <v>46.9</v>
      </c>
      <c r="E10" s="371">
        <v>45.3</v>
      </c>
      <c r="F10" s="371">
        <v>51.8</v>
      </c>
      <c r="G10" s="371">
        <v>53.5</v>
      </c>
      <c r="H10" s="371">
        <v>54.6</v>
      </c>
      <c r="I10" s="371">
        <v>54.7</v>
      </c>
      <c r="J10" s="370">
        <v>56.2</v>
      </c>
      <c r="K10" s="370">
        <v>51.686607935685672</v>
      </c>
      <c r="L10" s="370">
        <v>59.543274191344047</v>
      </c>
      <c r="M10" s="370">
        <v>68.07532087458587</v>
      </c>
      <c r="N10" s="370">
        <v>68.805487402952906</v>
      </c>
      <c r="O10" s="371">
        <v>69.823351491870497</v>
      </c>
      <c r="P10" s="371">
        <v>70.983625152759174</v>
      </c>
      <c r="Q10" s="371">
        <v>57.491644243664076</v>
      </c>
      <c r="R10" s="415">
        <v>63.725311684979275</v>
      </c>
      <c r="S10" s="416">
        <v>70.212567820046459</v>
      </c>
      <c r="T10" s="372">
        <v>61.591362354309702</v>
      </c>
      <c r="U10" s="373">
        <v>72.506001186111675</v>
      </c>
      <c r="V10" s="373">
        <v>67.865297632493963</v>
      </c>
      <c r="W10" s="374">
        <v>75.848221082093374</v>
      </c>
      <c r="X10" s="374">
        <v>74.122113666530367</v>
      </c>
      <c r="Y10" s="374">
        <v>79.416649187923582</v>
      </c>
      <c r="Z10" s="374">
        <v>63.537052373250276</v>
      </c>
      <c r="AA10" s="374">
        <v>61.765334187614258</v>
      </c>
      <c r="AB10" s="374">
        <v>81.733529154461337</v>
      </c>
      <c r="AC10" s="374">
        <v>78.5344173462789</v>
      </c>
      <c r="AD10" s="375">
        <v>74.074409127025405</v>
      </c>
      <c r="AE10" s="375">
        <v>61.529458316505121</v>
      </c>
      <c r="AF10" s="375">
        <v>74.571978515025961</v>
      </c>
      <c r="AG10" s="375">
        <v>82.54552578452514</v>
      </c>
      <c r="AH10" s="375">
        <v>78.150240899208356</v>
      </c>
      <c r="AI10" s="375">
        <v>71.556231376040884</v>
      </c>
      <c r="AJ10" s="375">
        <v>65.347851621656531</v>
      </c>
      <c r="AK10" s="375">
        <v>77.41349077506284</v>
      </c>
      <c r="AL10" s="375">
        <v>85.819005302122591</v>
      </c>
      <c r="AM10" s="375">
        <v>89.009059420991235</v>
      </c>
      <c r="AN10" s="375">
        <v>77.5</v>
      </c>
      <c r="AO10" s="375">
        <v>79.599999999999994</v>
      </c>
      <c r="AP10" s="375">
        <v>65.5</v>
      </c>
      <c r="AQ10" s="375">
        <v>79.3</v>
      </c>
      <c r="AR10" s="427">
        <v>73.2</v>
      </c>
      <c r="AS10" s="427">
        <v>73.400000000000006</v>
      </c>
      <c r="AT10" s="427">
        <v>83.9</v>
      </c>
      <c r="AU10" s="427">
        <v>76.900000000000006</v>
      </c>
      <c r="AV10" s="427">
        <v>72</v>
      </c>
      <c r="AW10" s="432">
        <v>88.3</v>
      </c>
    </row>
    <row r="11" spans="1:49">
      <c r="A11" s="130" t="s">
        <v>21</v>
      </c>
      <c r="B11" s="412">
        <v>56.2</v>
      </c>
      <c r="C11" s="232">
        <v>46.1</v>
      </c>
      <c r="D11" s="232">
        <v>54.3</v>
      </c>
      <c r="E11" s="232">
        <v>49.8</v>
      </c>
      <c r="F11" s="232">
        <v>58.6</v>
      </c>
      <c r="G11" s="232">
        <v>62.1</v>
      </c>
      <c r="H11" s="232">
        <v>58.9</v>
      </c>
      <c r="I11" s="232">
        <v>58.6</v>
      </c>
      <c r="J11" s="362">
        <v>61.1</v>
      </c>
      <c r="K11" s="362">
        <v>58.484846503628837</v>
      </c>
      <c r="L11" s="362">
        <v>65.347492515878429</v>
      </c>
      <c r="M11" s="362">
        <v>70.874306167520388</v>
      </c>
      <c r="N11" s="362">
        <v>75.906053690176222</v>
      </c>
      <c r="O11" s="232">
        <v>79.215117051288559</v>
      </c>
      <c r="P11" s="232">
        <v>77.793771502201864</v>
      </c>
      <c r="Q11" s="232">
        <v>62.028046615609746</v>
      </c>
      <c r="R11" s="382">
        <v>70.852150911474808</v>
      </c>
      <c r="S11" s="413">
        <v>77.538633347456042</v>
      </c>
      <c r="T11" s="364">
        <v>65.941488989041645</v>
      </c>
      <c r="U11" s="365">
        <v>77.874965241317454</v>
      </c>
      <c r="V11" s="365">
        <v>75.775953026011166</v>
      </c>
      <c r="W11" s="366">
        <v>83.246797025872681</v>
      </c>
      <c r="X11" s="366">
        <v>83.02367886038617</v>
      </c>
      <c r="Y11" s="366">
        <v>86.321830285358317</v>
      </c>
      <c r="Z11" s="366">
        <v>64.515220920746501</v>
      </c>
      <c r="AA11" s="366">
        <v>59.852252451683874</v>
      </c>
      <c r="AB11" s="366">
        <v>83.428336064215713</v>
      </c>
      <c r="AC11" s="366">
        <v>86.720236294901142</v>
      </c>
      <c r="AD11" s="367">
        <v>72.875662633147215</v>
      </c>
      <c r="AE11" s="367">
        <v>64.262918214119452</v>
      </c>
      <c r="AF11" s="367">
        <v>84.172204748671874</v>
      </c>
      <c r="AG11" s="367">
        <v>80.676429318356824</v>
      </c>
      <c r="AH11" s="367">
        <v>82.331652530648</v>
      </c>
      <c r="AI11" s="367">
        <v>69.680373389259131</v>
      </c>
      <c r="AJ11" s="367">
        <v>68.291131175823082</v>
      </c>
      <c r="AK11" s="367">
        <v>80.224855874940985</v>
      </c>
      <c r="AL11" s="367">
        <v>86.221574294549839</v>
      </c>
      <c r="AM11" s="367">
        <v>88.417937298416987</v>
      </c>
      <c r="AN11" s="367">
        <v>86.1</v>
      </c>
      <c r="AO11" s="367">
        <v>83.7</v>
      </c>
      <c r="AP11" s="367">
        <v>79.599999999999994</v>
      </c>
      <c r="AQ11" s="367">
        <v>84.9</v>
      </c>
      <c r="AR11" s="383">
        <v>92</v>
      </c>
      <c r="AS11" s="383">
        <v>78.599999999999994</v>
      </c>
      <c r="AT11" s="383">
        <v>87.5</v>
      </c>
      <c r="AU11" s="383">
        <v>83</v>
      </c>
      <c r="AV11" s="383">
        <v>82.2</v>
      </c>
      <c r="AW11" s="429">
        <v>83</v>
      </c>
    </row>
    <row r="12" spans="1:49">
      <c r="A12" s="130" t="s">
        <v>22</v>
      </c>
      <c r="B12" s="412">
        <v>53.5</v>
      </c>
      <c r="C12" s="232">
        <v>44.6</v>
      </c>
      <c r="D12" s="232">
        <v>56</v>
      </c>
      <c r="E12" s="232">
        <v>51.7</v>
      </c>
      <c r="F12" s="232">
        <v>53</v>
      </c>
      <c r="G12" s="232">
        <v>58.1</v>
      </c>
      <c r="H12" s="232">
        <v>59.1</v>
      </c>
      <c r="I12" s="232">
        <v>60.9</v>
      </c>
      <c r="J12" s="362">
        <v>58.2</v>
      </c>
      <c r="K12" s="362">
        <v>58.484846503628859</v>
      </c>
      <c r="L12" s="362">
        <v>56.240874110143444</v>
      </c>
      <c r="M12" s="362">
        <v>61.177821402711544</v>
      </c>
      <c r="N12" s="362">
        <v>71.005662872233387</v>
      </c>
      <c r="O12" s="232">
        <v>72.092661548434748</v>
      </c>
      <c r="P12" s="232">
        <v>66.934897553508151</v>
      </c>
      <c r="Q12" s="232">
        <v>55.582010431497572</v>
      </c>
      <c r="R12" s="382">
        <v>65.546832788287986</v>
      </c>
      <c r="S12" s="413">
        <v>73.862509127759893</v>
      </c>
      <c r="T12" s="364">
        <v>62.260838540209939</v>
      </c>
      <c r="U12" s="365">
        <v>73.91000529250195</v>
      </c>
      <c r="V12" s="365">
        <v>73.354689627645598</v>
      </c>
      <c r="W12" s="366">
        <v>80.729313039940152</v>
      </c>
      <c r="X12" s="366">
        <v>74.516749099227056</v>
      </c>
      <c r="Y12" s="366">
        <v>80.432614950834804</v>
      </c>
      <c r="Z12" s="366">
        <v>62.627593712193701</v>
      </c>
      <c r="AA12" s="366">
        <v>55.084248025559752</v>
      </c>
      <c r="AB12" s="366">
        <v>80.585936958379747</v>
      </c>
      <c r="AC12" s="366">
        <v>79.688240775611902</v>
      </c>
      <c r="AD12" s="367">
        <v>73.660023735651237</v>
      </c>
      <c r="AE12" s="367">
        <v>56.864065180396743</v>
      </c>
      <c r="AF12" s="367">
        <v>75.869062315223985</v>
      </c>
      <c r="AG12" s="367">
        <v>81.211821153648856</v>
      </c>
      <c r="AH12" s="367">
        <v>76.548280140417276</v>
      </c>
      <c r="AI12" s="367">
        <v>67.052013419468068</v>
      </c>
      <c r="AJ12" s="367">
        <v>69.17370393631542</v>
      </c>
      <c r="AK12" s="367">
        <v>76.615784597317301</v>
      </c>
      <c r="AL12" s="367">
        <v>85.823445087014903</v>
      </c>
      <c r="AM12" s="367">
        <v>84.468742725455144</v>
      </c>
      <c r="AN12" s="367">
        <v>77.2</v>
      </c>
      <c r="AO12" s="367">
        <v>78.8</v>
      </c>
      <c r="AP12" s="367">
        <v>62.7</v>
      </c>
      <c r="AQ12" s="367">
        <v>77.400000000000006</v>
      </c>
      <c r="AR12" s="383">
        <v>79.5</v>
      </c>
      <c r="AS12" s="383">
        <v>73.099999999999994</v>
      </c>
      <c r="AT12" s="383">
        <v>79.599999999999994</v>
      </c>
      <c r="AU12" s="383">
        <v>76.3</v>
      </c>
      <c r="AV12" s="383">
        <v>69.8</v>
      </c>
      <c r="AW12" s="429">
        <v>84.4</v>
      </c>
    </row>
    <row r="13" spans="1:49">
      <c r="A13" s="130" t="s">
        <v>23</v>
      </c>
      <c r="B13" s="412">
        <v>50.6</v>
      </c>
      <c r="C13" s="232">
        <v>42.2</v>
      </c>
      <c r="D13" s="232">
        <v>49.7</v>
      </c>
      <c r="E13" s="232">
        <v>47.8</v>
      </c>
      <c r="F13" s="232">
        <v>53.8</v>
      </c>
      <c r="G13" s="232">
        <v>55.8</v>
      </c>
      <c r="H13" s="232">
        <v>54.5</v>
      </c>
      <c r="I13" s="232">
        <v>54.6</v>
      </c>
      <c r="J13" s="362">
        <v>54.6</v>
      </c>
      <c r="K13" s="362">
        <v>51.386685645923457</v>
      </c>
      <c r="L13" s="362">
        <v>61.044365137344279</v>
      </c>
      <c r="M13" s="362">
        <v>69.974632323362854</v>
      </c>
      <c r="N13" s="362">
        <v>68.005423595941807</v>
      </c>
      <c r="O13" s="232">
        <v>68.110936687567801</v>
      </c>
      <c r="P13" s="232">
        <v>72.505712422558346</v>
      </c>
      <c r="Q13" s="232">
        <v>58.987830526004643</v>
      </c>
      <c r="R13" s="382">
        <v>65.168277144088023</v>
      </c>
      <c r="S13" s="413">
        <v>71.402390127891081</v>
      </c>
      <c r="T13" s="364">
        <v>66.273070707192318</v>
      </c>
      <c r="U13" s="365">
        <v>74.961613452805267</v>
      </c>
      <c r="V13" s="365">
        <v>69.966835438893895</v>
      </c>
      <c r="W13" s="366">
        <v>78.427817387279219</v>
      </c>
      <c r="X13" s="366">
        <v>76.503801329357756</v>
      </c>
      <c r="Y13" s="366">
        <v>80.847283102256171</v>
      </c>
      <c r="Z13" s="366">
        <v>63.559093768523915</v>
      </c>
      <c r="AA13" s="366">
        <v>63.994942895231965</v>
      </c>
      <c r="AB13" s="366">
        <v>82.654281144409737</v>
      </c>
      <c r="AC13" s="366">
        <v>83.223079729129154</v>
      </c>
      <c r="AD13" s="367">
        <v>77.144445440976199</v>
      </c>
      <c r="AE13" s="367">
        <v>61.689931872620072</v>
      </c>
      <c r="AF13" s="367">
        <v>79.500538735953484</v>
      </c>
      <c r="AG13" s="367">
        <v>80.66073640542669</v>
      </c>
      <c r="AH13" s="367">
        <v>82.64584189499233</v>
      </c>
      <c r="AI13" s="367">
        <v>74.018485743328299</v>
      </c>
      <c r="AJ13" s="367">
        <v>66.629050888744246</v>
      </c>
      <c r="AK13" s="367">
        <v>78.560853896234647</v>
      </c>
      <c r="AL13" s="367">
        <v>86.597097033924541</v>
      </c>
      <c r="AM13" s="367">
        <v>91.684723412585399</v>
      </c>
      <c r="AN13" s="367">
        <v>85.3</v>
      </c>
      <c r="AO13" s="367">
        <v>80.900000000000006</v>
      </c>
      <c r="AP13" s="367">
        <v>69.7</v>
      </c>
      <c r="AQ13" s="367">
        <v>82.9</v>
      </c>
      <c r="AR13" s="383">
        <v>88.1</v>
      </c>
      <c r="AS13" s="383">
        <v>76.400000000000006</v>
      </c>
      <c r="AT13" s="383">
        <v>95.4</v>
      </c>
      <c r="AU13" s="383">
        <v>87.6</v>
      </c>
      <c r="AV13" s="383">
        <v>78.8</v>
      </c>
      <c r="AW13" s="429">
        <v>95.7</v>
      </c>
    </row>
    <row r="14" spans="1:49">
      <c r="A14" s="130" t="s">
        <v>224</v>
      </c>
      <c r="B14" s="417">
        <v>46.5</v>
      </c>
      <c r="C14" s="354">
        <v>32.6</v>
      </c>
      <c r="D14" s="354">
        <v>41.9</v>
      </c>
      <c r="E14" s="354">
        <v>42.6</v>
      </c>
      <c r="F14" s="354">
        <v>48.9</v>
      </c>
      <c r="G14" s="354">
        <v>49.8</v>
      </c>
      <c r="H14" s="354">
        <v>51.6</v>
      </c>
      <c r="I14" s="354">
        <v>52.4</v>
      </c>
      <c r="J14" s="362">
        <v>53.2</v>
      </c>
      <c r="K14" s="362">
        <v>45.788136237029093</v>
      </c>
      <c r="L14" s="362">
        <v>52.638255839742797</v>
      </c>
      <c r="M14" s="362">
        <v>65.676190623499139</v>
      </c>
      <c r="N14" s="362">
        <v>60.204801477583779</v>
      </c>
      <c r="O14" s="354">
        <v>61.548170940162272</v>
      </c>
      <c r="P14" s="354">
        <v>63.872173809069281</v>
      </c>
      <c r="Q14" s="354">
        <v>54.76280610854954</v>
      </c>
      <c r="R14" s="418">
        <v>60.152351688919232</v>
      </c>
      <c r="S14" s="419">
        <v>64.019735313604528</v>
      </c>
      <c r="T14" s="378">
        <v>60.256955815871549</v>
      </c>
      <c r="U14" s="379">
        <v>72.014360686693351</v>
      </c>
      <c r="V14" s="379">
        <v>61.681554659979042</v>
      </c>
      <c r="W14" s="380">
        <v>74.884964672675636</v>
      </c>
      <c r="X14" s="380">
        <v>72.32634101477484</v>
      </c>
      <c r="Y14" s="380">
        <v>72.792259589122096</v>
      </c>
      <c r="Z14" s="380">
        <v>57.845416395741324</v>
      </c>
      <c r="AA14" s="380">
        <v>61.257352335696602</v>
      </c>
      <c r="AB14" s="380">
        <v>76.598405291850213</v>
      </c>
      <c r="AC14" s="380">
        <v>79.418692117107284</v>
      </c>
      <c r="AD14" s="381">
        <v>71.060152363116018</v>
      </c>
      <c r="AE14" s="381">
        <v>58.813830099530016</v>
      </c>
      <c r="AF14" s="381">
        <v>74.240508103846338</v>
      </c>
      <c r="AG14" s="381">
        <v>77.529673527831861</v>
      </c>
      <c r="AH14" s="381">
        <v>78.196718720001925</v>
      </c>
      <c r="AI14" s="381">
        <v>67.568049889415391</v>
      </c>
      <c r="AJ14" s="381">
        <v>63.4917945460395</v>
      </c>
      <c r="AK14" s="381">
        <v>73.248666596277232</v>
      </c>
      <c r="AL14" s="381">
        <v>85.269084378081843</v>
      </c>
      <c r="AM14" s="381">
        <v>86.138504129796388</v>
      </c>
      <c r="AN14" s="381">
        <v>81.099999999999994</v>
      </c>
      <c r="AO14" s="367" t="s">
        <v>68</v>
      </c>
      <c r="AP14" s="367" t="s">
        <v>68</v>
      </c>
      <c r="AQ14" s="367" t="s">
        <v>68</v>
      </c>
      <c r="AR14" s="367" t="s">
        <v>68</v>
      </c>
      <c r="AS14" s="367" t="s">
        <v>68</v>
      </c>
      <c r="AT14" s="367" t="s">
        <v>68</v>
      </c>
      <c r="AU14" s="367" t="s">
        <v>68</v>
      </c>
      <c r="AV14" s="367" t="s">
        <v>68</v>
      </c>
      <c r="AW14" s="367" t="s">
        <v>68</v>
      </c>
    </row>
    <row r="15" spans="1:49">
      <c r="A15" s="130" t="s">
        <v>25</v>
      </c>
      <c r="B15" s="412">
        <v>54.6</v>
      </c>
      <c r="C15" s="232">
        <v>46.7</v>
      </c>
      <c r="D15" s="232">
        <v>54.7</v>
      </c>
      <c r="E15" s="232">
        <v>50</v>
      </c>
      <c r="F15" s="232">
        <v>38.799999999999997</v>
      </c>
      <c r="G15" s="232">
        <v>57.5</v>
      </c>
      <c r="H15" s="232">
        <v>55.1</v>
      </c>
      <c r="I15" s="232">
        <v>58.4</v>
      </c>
      <c r="J15" s="362">
        <v>59.4</v>
      </c>
      <c r="K15" s="362">
        <v>58.084950117279263</v>
      </c>
      <c r="L15" s="362">
        <v>65.847856164545192</v>
      </c>
      <c r="M15" s="362">
        <v>68.07532087458587</v>
      </c>
      <c r="N15" s="362">
        <v>70.505622992851414</v>
      </c>
      <c r="O15" s="232">
        <v>76.554444675877136</v>
      </c>
      <c r="P15" s="232">
        <v>77.438262042410031</v>
      </c>
      <c r="Q15" s="232">
        <v>63.31435566332091</v>
      </c>
      <c r="R15" s="382">
        <v>71.446406425747327</v>
      </c>
      <c r="S15" s="413">
        <v>79.802041470096285</v>
      </c>
      <c r="T15" s="364">
        <v>63.340933416376799</v>
      </c>
      <c r="U15" s="365">
        <v>74.448024995667723</v>
      </c>
      <c r="V15" s="365">
        <v>74.372336316078574</v>
      </c>
      <c r="W15" s="366">
        <v>80.086625128370628</v>
      </c>
      <c r="X15" s="366">
        <v>75.957916761653735</v>
      </c>
      <c r="Y15" s="366">
        <v>80.263169161543587</v>
      </c>
      <c r="Z15" s="366">
        <v>62.954959798812347</v>
      </c>
      <c r="AA15" s="366">
        <v>57.648659763005803</v>
      </c>
      <c r="AB15" s="366">
        <v>83.705524188572312</v>
      </c>
      <c r="AC15" s="366">
        <v>82.813067247347604</v>
      </c>
      <c r="AD15" s="367">
        <v>76.331269346398926</v>
      </c>
      <c r="AE15" s="367">
        <v>61.349593512508953</v>
      </c>
      <c r="AF15" s="367">
        <v>80.656997111154809</v>
      </c>
      <c r="AG15" s="367">
        <v>80.529584184403959</v>
      </c>
      <c r="AH15" s="367">
        <v>77.679589450694678</v>
      </c>
      <c r="AI15" s="367">
        <v>71.165246804753863</v>
      </c>
      <c r="AJ15" s="367">
        <v>68.960110650706213</v>
      </c>
      <c r="AK15" s="367">
        <v>80.590410476855496</v>
      </c>
      <c r="AL15" s="367">
        <v>86.438824767420357</v>
      </c>
      <c r="AM15" s="367">
        <v>89.704672668275748</v>
      </c>
      <c r="AN15" s="367">
        <v>88.1</v>
      </c>
      <c r="AO15" s="367">
        <v>83.9</v>
      </c>
      <c r="AP15" s="367">
        <v>77.400000000000006</v>
      </c>
      <c r="AQ15" s="367">
        <v>86.1</v>
      </c>
      <c r="AR15" s="383">
        <v>90.1</v>
      </c>
      <c r="AS15" s="383">
        <v>76.2</v>
      </c>
      <c r="AT15" s="383">
        <v>84.3</v>
      </c>
      <c r="AU15" s="383">
        <v>89.1</v>
      </c>
      <c r="AV15" s="383">
        <v>79.8</v>
      </c>
      <c r="AW15" s="429">
        <v>87.9</v>
      </c>
    </row>
    <row r="16" spans="1:49">
      <c r="A16" s="130" t="s">
        <v>26</v>
      </c>
      <c r="B16" s="412">
        <v>57.5</v>
      </c>
      <c r="C16" s="232">
        <v>47.3</v>
      </c>
      <c r="D16" s="232">
        <v>57.3</v>
      </c>
      <c r="E16" s="232">
        <v>54.7</v>
      </c>
      <c r="F16" s="232">
        <v>58.3</v>
      </c>
      <c r="G16" s="232">
        <v>63.1</v>
      </c>
      <c r="H16" s="232">
        <v>62.7</v>
      </c>
      <c r="I16" s="232">
        <v>63.1</v>
      </c>
      <c r="J16" s="362">
        <v>64</v>
      </c>
      <c r="K16" s="362">
        <v>60.184406145614609</v>
      </c>
      <c r="L16" s="362">
        <v>67.849310759212202</v>
      </c>
      <c r="M16" s="362">
        <v>74.473001544150492</v>
      </c>
      <c r="N16" s="362">
        <v>77.506181304198364</v>
      </c>
      <c r="O16" s="232">
        <v>81.119212631241311</v>
      </c>
      <c r="P16" s="232">
        <v>81.070250699729513</v>
      </c>
      <c r="Q16" s="232">
        <v>63.908172669044077</v>
      </c>
      <c r="R16" s="382">
        <v>74.359048546708678</v>
      </c>
      <c r="S16" s="413">
        <v>83.518826764942403</v>
      </c>
      <c r="T16" s="364">
        <v>69.287395772329688</v>
      </c>
      <c r="U16" s="365">
        <v>82.579073554355389</v>
      </c>
      <c r="V16" s="365">
        <v>76.894680281139216</v>
      </c>
      <c r="W16" s="366">
        <v>85.6038611264038</v>
      </c>
      <c r="X16" s="366">
        <v>81.117144431713527</v>
      </c>
      <c r="Y16" s="366">
        <v>88.105774847794208</v>
      </c>
      <c r="Z16" s="366">
        <v>67.453201667236257</v>
      </c>
      <c r="AA16" s="366">
        <v>62.683621552163451</v>
      </c>
      <c r="AB16" s="366">
        <v>85.89749484158861</v>
      </c>
      <c r="AC16" s="366">
        <v>87.314164628610087</v>
      </c>
      <c r="AD16" s="367">
        <v>79.229011025488546</v>
      </c>
      <c r="AE16" s="367">
        <v>62.645547845149892</v>
      </c>
      <c r="AF16" s="367">
        <v>85.381740657093133</v>
      </c>
      <c r="AG16" s="367">
        <v>85.932521816567601</v>
      </c>
      <c r="AH16" s="367">
        <v>84.065487865515792</v>
      </c>
      <c r="AI16" s="367">
        <v>71.623779328899374</v>
      </c>
      <c r="AJ16" s="367">
        <v>73.483645236751244</v>
      </c>
      <c r="AK16" s="367">
        <v>82.118027798843983</v>
      </c>
      <c r="AL16" s="367">
        <v>92.459957045025462</v>
      </c>
      <c r="AM16" s="367">
        <v>95.315183702699215</v>
      </c>
      <c r="AN16" s="367">
        <v>89.3</v>
      </c>
      <c r="AO16" s="367">
        <v>87.6</v>
      </c>
      <c r="AP16" s="367">
        <v>69</v>
      </c>
      <c r="AQ16" s="367">
        <v>86.9</v>
      </c>
      <c r="AR16" s="383">
        <v>87</v>
      </c>
      <c r="AS16" s="383">
        <v>80.8</v>
      </c>
      <c r="AT16" s="383">
        <v>92.4</v>
      </c>
      <c r="AU16" s="383">
        <v>88.5</v>
      </c>
      <c r="AV16" s="383">
        <v>82</v>
      </c>
      <c r="AW16" s="429">
        <v>98.3</v>
      </c>
    </row>
    <row r="17" spans="1:49">
      <c r="A17" s="130" t="s">
        <v>207</v>
      </c>
      <c r="B17" s="412">
        <v>51.6</v>
      </c>
      <c r="C17" s="232">
        <v>44</v>
      </c>
      <c r="D17" s="232">
        <v>51.9</v>
      </c>
      <c r="E17" s="232">
        <v>48.6</v>
      </c>
      <c r="F17" s="232">
        <v>48.7</v>
      </c>
      <c r="G17" s="232">
        <v>55.3</v>
      </c>
      <c r="H17" s="232">
        <v>56</v>
      </c>
      <c r="I17" s="232">
        <v>56.8</v>
      </c>
      <c r="J17" s="362">
        <v>58.3</v>
      </c>
      <c r="K17" s="362">
        <v>56.985235054817849</v>
      </c>
      <c r="L17" s="362">
        <v>58.242328704810454</v>
      </c>
      <c r="M17" s="362">
        <v>60.977893881787608</v>
      </c>
      <c r="N17" s="362">
        <v>66.105272054290452</v>
      </c>
      <c r="O17" s="232">
        <v>68.367465001926604</v>
      </c>
      <c r="P17" s="232">
        <v>69.05521162926577</v>
      </c>
      <c r="Q17" s="232">
        <v>56.380009199895063</v>
      </c>
      <c r="R17" s="382">
        <v>63.185011415736419</v>
      </c>
      <c r="S17" s="413">
        <v>72.294169262652446</v>
      </c>
      <c r="T17" s="364">
        <v>58.691654846064232</v>
      </c>
      <c r="U17" s="365">
        <v>70.903741819016744</v>
      </c>
      <c r="V17" s="365">
        <v>67.77474142006912</v>
      </c>
      <c r="W17" s="366">
        <v>75.504687111506684</v>
      </c>
      <c r="X17" s="366">
        <v>69.348249396673864</v>
      </c>
      <c r="Y17" s="366">
        <v>76.961435442679615</v>
      </c>
      <c r="Z17" s="366">
        <v>62.072089624654218</v>
      </c>
      <c r="AA17" s="366">
        <v>57.884304349734066</v>
      </c>
      <c r="AB17" s="366">
        <v>77.080311454814904</v>
      </c>
      <c r="AC17" s="366">
        <v>77.138438972299795</v>
      </c>
      <c r="AD17" s="367">
        <v>70.21978452769207</v>
      </c>
      <c r="AE17" s="367">
        <v>52.510569878305844</v>
      </c>
      <c r="AF17" s="367">
        <v>70.1824285566382</v>
      </c>
      <c r="AG17" s="367">
        <v>73.043181256272504</v>
      </c>
      <c r="AH17" s="367">
        <v>69.630726262744389</v>
      </c>
      <c r="AI17" s="367">
        <v>60.909857642616892</v>
      </c>
      <c r="AJ17" s="367">
        <v>66.398064796078032</v>
      </c>
      <c r="AK17" s="367">
        <v>73.55408618086723</v>
      </c>
      <c r="AL17" s="367">
        <v>80.415374221599436</v>
      </c>
      <c r="AM17" s="367">
        <v>81.578639603588883</v>
      </c>
      <c r="AN17" s="367">
        <v>77</v>
      </c>
      <c r="AO17" s="367">
        <v>74.400000000000006</v>
      </c>
      <c r="AP17" s="367">
        <v>60.7</v>
      </c>
      <c r="AQ17" s="367">
        <v>72.2</v>
      </c>
      <c r="AR17" s="383">
        <v>71.2</v>
      </c>
      <c r="AS17" s="383">
        <v>70.5</v>
      </c>
      <c r="AT17" s="383">
        <v>78.900000000000006</v>
      </c>
      <c r="AU17" s="383">
        <v>73.5</v>
      </c>
      <c r="AV17" s="383">
        <v>70.099999999999994</v>
      </c>
      <c r="AW17" s="429">
        <v>73.8</v>
      </c>
    </row>
    <row r="18" spans="1:49">
      <c r="A18" s="130" t="s">
        <v>27</v>
      </c>
      <c r="B18" s="412">
        <v>47.1</v>
      </c>
      <c r="C18" s="232">
        <v>44.7</v>
      </c>
      <c r="D18" s="232">
        <v>47.9</v>
      </c>
      <c r="E18" s="232">
        <v>45.1</v>
      </c>
      <c r="F18" s="232">
        <v>39.799999999999997</v>
      </c>
      <c r="G18" s="232">
        <v>51.2</v>
      </c>
      <c r="H18" s="232">
        <v>54.9</v>
      </c>
      <c r="I18" s="232">
        <v>52</v>
      </c>
      <c r="J18" s="362">
        <v>53.9</v>
      </c>
      <c r="K18" s="362">
        <v>53.586115770846284</v>
      </c>
      <c r="L18" s="362">
        <v>58.142255975077134</v>
      </c>
      <c r="M18" s="362">
        <v>64.576589258417755</v>
      </c>
      <c r="N18" s="362">
        <v>60.10479350170742</v>
      </c>
      <c r="O18" s="232">
        <v>63.329156282081918</v>
      </c>
      <c r="P18" s="232">
        <v>62.585848869650434</v>
      </c>
      <c r="Q18" s="232">
        <v>51.34790795511433</v>
      </c>
      <c r="R18" s="382">
        <v>59.093642859691847</v>
      </c>
      <c r="S18" s="413">
        <v>66.007448082622417</v>
      </c>
      <c r="T18" s="364">
        <v>56.235511070165153</v>
      </c>
      <c r="U18" s="365">
        <v>69.14703871688431</v>
      </c>
      <c r="V18" s="365">
        <v>63.809954867918094</v>
      </c>
      <c r="W18" s="366">
        <v>70.591596703701413</v>
      </c>
      <c r="X18" s="366">
        <v>66.844337263821089</v>
      </c>
      <c r="Y18" s="366">
        <v>73.338045077357819</v>
      </c>
      <c r="Z18" s="366">
        <v>58.894244479037411</v>
      </c>
      <c r="AA18" s="366">
        <v>58.317548533197701</v>
      </c>
      <c r="AB18" s="366">
        <v>75.751671005031767</v>
      </c>
      <c r="AC18" s="366">
        <v>75.887860523759414</v>
      </c>
      <c r="AD18" s="367">
        <v>69.682210983397923</v>
      </c>
      <c r="AE18" s="367">
        <v>49.932567603420843</v>
      </c>
      <c r="AF18" s="367">
        <v>66.225434542147951</v>
      </c>
      <c r="AG18" s="367">
        <v>70.77731856028808</v>
      </c>
      <c r="AH18" s="367">
        <v>65.367507575623691</v>
      </c>
      <c r="AI18" s="367">
        <v>59.840038000936282</v>
      </c>
      <c r="AJ18" s="367">
        <v>67.422085175412434</v>
      </c>
      <c r="AK18" s="367">
        <v>73.533939110662246</v>
      </c>
      <c r="AL18" s="367">
        <v>75.711451947619011</v>
      </c>
      <c r="AM18" s="367">
        <v>80.713800326406059</v>
      </c>
      <c r="AN18" s="367">
        <v>74.5</v>
      </c>
      <c r="AO18" s="367">
        <v>74.400000000000006</v>
      </c>
      <c r="AP18" s="367">
        <v>60.8</v>
      </c>
      <c r="AQ18" s="367">
        <v>70.099999999999994</v>
      </c>
      <c r="AR18" s="383">
        <v>68.599999999999994</v>
      </c>
      <c r="AS18" s="383">
        <v>70</v>
      </c>
      <c r="AT18" s="383">
        <v>77.400000000000006</v>
      </c>
      <c r="AU18" s="383">
        <v>70.900000000000006</v>
      </c>
      <c r="AV18" s="383">
        <v>68.599999999999994</v>
      </c>
      <c r="AW18" s="429">
        <v>80.8</v>
      </c>
    </row>
    <row r="19" spans="1:49">
      <c r="A19" s="130" t="s">
        <v>28</v>
      </c>
      <c r="B19" s="412">
        <v>53</v>
      </c>
      <c r="C19" s="232">
        <v>44.3</v>
      </c>
      <c r="D19" s="232">
        <v>51.3</v>
      </c>
      <c r="E19" s="232">
        <v>49.5</v>
      </c>
      <c r="F19" s="232">
        <v>51</v>
      </c>
      <c r="G19" s="232">
        <v>54.2</v>
      </c>
      <c r="H19" s="232">
        <v>53.4</v>
      </c>
      <c r="I19" s="232">
        <v>56.7</v>
      </c>
      <c r="J19" s="362">
        <v>57.1</v>
      </c>
      <c r="K19" s="362">
        <v>53.186219384496653</v>
      </c>
      <c r="L19" s="362">
        <v>60.544001488677566</v>
      </c>
      <c r="M19" s="362">
        <v>69.674741041977029</v>
      </c>
      <c r="N19" s="362">
        <v>69.605551209963963</v>
      </c>
      <c r="O19" s="232">
        <v>71.377025265480952</v>
      </c>
      <c r="P19" s="232">
        <v>72.883499115287137</v>
      </c>
      <c r="Q19" s="232">
        <v>58.045920896050603</v>
      </c>
      <c r="R19" s="382">
        <v>62.118033761508485</v>
      </c>
      <c r="S19" s="413">
        <v>71.065376509305949</v>
      </c>
      <c r="T19" s="364">
        <v>58.157015936013309</v>
      </c>
      <c r="U19" s="365">
        <v>71.387856771427209</v>
      </c>
      <c r="V19" s="365">
        <v>67.177787357630919</v>
      </c>
      <c r="W19" s="366">
        <v>78.538774247330807</v>
      </c>
      <c r="X19" s="366">
        <v>75.159843606152265</v>
      </c>
      <c r="Y19" s="366">
        <v>83.577704666352147</v>
      </c>
      <c r="Z19" s="366">
        <v>62.736239518440307</v>
      </c>
      <c r="AA19" s="366">
        <v>62.249644171927685</v>
      </c>
      <c r="AB19" s="366">
        <v>83.262398506344653</v>
      </c>
      <c r="AC19" s="366">
        <v>84.048379018274019</v>
      </c>
      <c r="AD19" s="367">
        <v>77.042222208768194</v>
      </c>
      <c r="AE19" s="367">
        <v>59.499363082950616</v>
      </c>
      <c r="AF19" s="367">
        <v>79.96369195064517</v>
      </c>
      <c r="AG19" s="367">
        <v>79.54676820938829</v>
      </c>
      <c r="AH19" s="367">
        <v>78.105540138541841</v>
      </c>
      <c r="AI19" s="367">
        <v>69.970248627293586</v>
      </c>
      <c r="AJ19" s="367">
        <v>65.971595950837937</v>
      </c>
      <c r="AK19" s="367">
        <v>76.213457121224437</v>
      </c>
      <c r="AL19" s="367">
        <v>85.402600260860737</v>
      </c>
      <c r="AM19" s="367">
        <v>90.213145155404703</v>
      </c>
      <c r="AN19" s="367">
        <v>78.900000000000006</v>
      </c>
      <c r="AO19" s="367">
        <v>80.599999999999994</v>
      </c>
      <c r="AP19" s="367">
        <v>68.3</v>
      </c>
      <c r="AQ19" s="367">
        <v>82.5</v>
      </c>
      <c r="AR19" s="383">
        <v>82.9</v>
      </c>
      <c r="AS19" s="383">
        <v>76.400000000000006</v>
      </c>
      <c r="AT19" s="383">
        <v>89.7</v>
      </c>
      <c r="AU19" s="383">
        <v>86.9</v>
      </c>
      <c r="AV19" s="383">
        <v>75.8</v>
      </c>
      <c r="AW19" s="429">
        <v>92.6</v>
      </c>
    </row>
    <row r="20" spans="1:49">
      <c r="A20" s="130" t="s">
        <v>29</v>
      </c>
      <c r="B20" s="412">
        <v>57.2</v>
      </c>
      <c r="C20" s="232">
        <v>47.4</v>
      </c>
      <c r="D20" s="232">
        <v>56.7</v>
      </c>
      <c r="E20" s="232">
        <v>52.8</v>
      </c>
      <c r="F20" s="232">
        <v>53.5</v>
      </c>
      <c r="G20" s="232">
        <v>60.3</v>
      </c>
      <c r="H20" s="232">
        <v>58.7</v>
      </c>
      <c r="I20" s="232">
        <v>61.8</v>
      </c>
      <c r="J20" s="362">
        <v>62.4</v>
      </c>
      <c r="K20" s="362">
        <v>61.084173014901197</v>
      </c>
      <c r="L20" s="362">
        <v>69</v>
      </c>
      <c r="M20" s="362">
        <v>73.773255220916823</v>
      </c>
      <c r="N20" s="362">
        <v>76.306085593681729</v>
      </c>
      <c r="O20" s="232">
        <v>78.538369649096978</v>
      </c>
      <c r="P20" s="232">
        <v>78.337800307043224</v>
      </c>
      <c r="Q20" s="232">
        <v>63.198549466954162</v>
      </c>
      <c r="R20" s="382">
        <v>70.035531268740058</v>
      </c>
      <c r="S20" s="413">
        <v>77.486606606315178</v>
      </c>
      <c r="T20" s="364">
        <v>66.489000380784177</v>
      </c>
      <c r="U20" s="365">
        <v>80.240024633140337</v>
      </c>
      <c r="V20" s="365">
        <v>76.10647920064153</v>
      </c>
      <c r="W20" s="366">
        <v>86.163828624260219</v>
      </c>
      <c r="X20" s="366">
        <v>82.05560960363205</v>
      </c>
      <c r="Y20" s="366">
        <v>85.935504327984603</v>
      </c>
      <c r="Z20" s="366">
        <v>67.56766805580817</v>
      </c>
      <c r="AA20" s="366">
        <v>64.307461900803958</v>
      </c>
      <c r="AB20" s="366">
        <v>86.329314380460858</v>
      </c>
      <c r="AC20" s="366">
        <v>89.273692940784045</v>
      </c>
      <c r="AD20" s="367">
        <v>82.109966434685546</v>
      </c>
      <c r="AE20" s="367">
        <v>64.468563911922786</v>
      </c>
      <c r="AF20" s="367">
        <v>87.357223768537693</v>
      </c>
      <c r="AG20" s="367">
        <v>85.072791458666515</v>
      </c>
      <c r="AH20" s="367">
        <v>84.470877667811791</v>
      </c>
      <c r="AI20" s="367">
        <v>74.980355236859367</v>
      </c>
      <c r="AJ20" s="367">
        <v>70.942656384609322</v>
      </c>
      <c r="AK20" s="367">
        <v>80.18817023938081</v>
      </c>
      <c r="AL20" s="367">
        <v>88.80952327957381</v>
      </c>
      <c r="AM20" s="367">
        <v>95.178268125117739</v>
      </c>
      <c r="AN20" s="367">
        <v>84.8</v>
      </c>
      <c r="AO20" s="367">
        <v>82.2</v>
      </c>
      <c r="AP20" s="367">
        <v>72.3</v>
      </c>
      <c r="AQ20" s="367">
        <v>75.099999999999994</v>
      </c>
      <c r="AR20" s="383">
        <v>86.7</v>
      </c>
      <c r="AS20" s="383">
        <v>77.3</v>
      </c>
      <c r="AT20" s="383">
        <v>93.1</v>
      </c>
      <c r="AU20" s="383">
        <v>87</v>
      </c>
      <c r="AV20" s="383">
        <v>79.099999999999994</v>
      </c>
      <c r="AW20" s="429">
        <v>93.5</v>
      </c>
    </row>
    <row r="21" spans="1:49">
      <c r="A21" s="130" t="s">
        <v>30</v>
      </c>
      <c r="B21" s="412">
        <v>48.3</v>
      </c>
      <c r="C21" s="232">
        <v>40.299999999999997</v>
      </c>
      <c r="D21" s="232">
        <v>49.6</v>
      </c>
      <c r="E21" s="232">
        <v>46.3</v>
      </c>
      <c r="F21" s="232">
        <v>46.1</v>
      </c>
      <c r="G21" s="232">
        <v>51</v>
      </c>
      <c r="H21" s="232">
        <v>54</v>
      </c>
      <c r="I21" s="232">
        <v>53.7</v>
      </c>
      <c r="J21" s="362">
        <v>54.6</v>
      </c>
      <c r="K21" s="362">
        <v>50.886815162986473</v>
      </c>
      <c r="L21" s="362">
        <v>59.042910542677291</v>
      </c>
      <c r="M21" s="362">
        <v>65.976081904884978</v>
      </c>
      <c r="N21" s="362">
        <v>67.205359788930735</v>
      </c>
      <c r="O21" s="232">
        <v>67.468074568352094</v>
      </c>
      <c r="P21" s="232">
        <v>68.239497727324718</v>
      </c>
      <c r="Q21" s="232">
        <v>59.38954801427586</v>
      </c>
      <c r="R21" s="382">
        <v>62.467731475321422</v>
      </c>
      <c r="S21" s="413">
        <v>69.051395211148829</v>
      </c>
      <c r="T21" s="364">
        <v>60.020587009338819</v>
      </c>
      <c r="U21" s="365">
        <v>74.672877184773597</v>
      </c>
      <c r="V21" s="365">
        <v>67.205786263307076</v>
      </c>
      <c r="W21" s="366">
        <v>75.71629552620567</v>
      </c>
      <c r="X21" s="366">
        <v>71.887617625972041</v>
      </c>
      <c r="Y21" s="366">
        <v>78.706596208264074</v>
      </c>
      <c r="Z21" s="366">
        <v>63.424781052566971</v>
      </c>
      <c r="AA21" s="366">
        <v>55.958952185887128</v>
      </c>
      <c r="AB21" s="366">
        <v>80.673581805529949</v>
      </c>
      <c r="AC21" s="366">
        <v>77.211455616454543</v>
      </c>
      <c r="AD21" s="367">
        <v>73.359023764238273</v>
      </c>
      <c r="AE21" s="367">
        <v>59.510759227380476</v>
      </c>
      <c r="AF21" s="367">
        <v>77.146615090913201</v>
      </c>
      <c r="AG21" s="367">
        <v>78.251509123171786</v>
      </c>
      <c r="AH21" s="367">
        <v>76.996328198799844</v>
      </c>
      <c r="AI21" s="367">
        <v>67.013039404538745</v>
      </c>
      <c r="AJ21" s="367">
        <v>62.400376012106037</v>
      </c>
      <c r="AK21" s="367">
        <v>75.972695092862921</v>
      </c>
      <c r="AL21" s="367">
        <v>83.104012254154071</v>
      </c>
      <c r="AM21" s="367">
        <v>85.893337532322889</v>
      </c>
      <c r="AN21" s="367">
        <v>81.5</v>
      </c>
      <c r="AO21" s="367">
        <v>77.400000000000006</v>
      </c>
      <c r="AP21" s="367">
        <v>61.9</v>
      </c>
      <c r="AQ21" s="367">
        <v>75.8</v>
      </c>
      <c r="AR21" s="383">
        <v>82.9</v>
      </c>
      <c r="AS21" s="383">
        <v>74.8</v>
      </c>
      <c r="AT21" s="383">
        <v>87.1</v>
      </c>
      <c r="AU21" s="383">
        <v>76.3</v>
      </c>
      <c r="AV21" s="383">
        <v>79.8</v>
      </c>
      <c r="AW21" s="429">
        <v>83.3</v>
      </c>
    </row>
    <row r="22" spans="1:49">
      <c r="A22" s="130" t="s">
        <v>31</v>
      </c>
      <c r="B22" s="412">
        <v>47.8</v>
      </c>
      <c r="C22" s="232">
        <v>42.4</v>
      </c>
      <c r="D22" s="232">
        <v>45.5</v>
      </c>
      <c r="E22" s="232">
        <v>43.9</v>
      </c>
      <c r="F22" s="232">
        <v>44.5</v>
      </c>
      <c r="G22" s="232">
        <v>48.5</v>
      </c>
      <c r="H22" s="232">
        <v>53.9</v>
      </c>
      <c r="I22" s="232">
        <v>50.5</v>
      </c>
      <c r="J22" s="362">
        <v>50.9</v>
      </c>
      <c r="K22" s="362">
        <v>51.086763356161271</v>
      </c>
      <c r="L22" s="362">
        <v>51.337310353209254</v>
      </c>
      <c r="M22" s="362">
        <v>59.278509953934531</v>
      </c>
      <c r="N22" s="362">
        <v>53.104235190360455</v>
      </c>
      <c r="O22" s="232">
        <v>60.105159320398307</v>
      </c>
      <c r="P22" s="232">
        <v>59.68220674164256</v>
      </c>
      <c r="Q22" s="232">
        <v>49.767484382292572</v>
      </c>
      <c r="R22" s="382">
        <v>55.629653544272905</v>
      </c>
      <c r="S22" s="413">
        <v>64.024078250576522</v>
      </c>
      <c r="T22" s="364">
        <v>55.87748304154681</v>
      </c>
      <c r="U22" s="365">
        <v>66.719893091524796</v>
      </c>
      <c r="V22" s="365">
        <v>62.561826717953366</v>
      </c>
      <c r="W22" s="366">
        <v>69.323295612093034</v>
      </c>
      <c r="X22" s="366">
        <v>65.081836078093005</v>
      </c>
      <c r="Y22" s="366">
        <v>73.13246034856428</v>
      </c>
      <c r="Z22" s="366">
        <v>59.521320952367738</v>
      </c>
      <c r="AA22" s="366">
        <v>52.632751092332697</v>
      </c>
      <c r="AB22" s="366">
        <v>74.519134618219269</v>
      </c>
      <c r="AC22" s="366">
        <v>74.093957233417512</v>
      </c>
      <c r="AD22" s="367">
        <v>68.327599005885887</v>
      </c>
      <c r="AE22" s="367">
        <v>46.341686214415411</v>
      </c>
      <c r="AF22" s="367">
        <v>63.126845099688168</v>
      </c>
      <c r="AG22" s="367">
        <v>67.614107733526069</v>
      </c>
      <c r="AH22" s="367">
        <v>64.596667214482494</v>
      </c>
      <c r="AI22" s="367">
        <v>56.171581275707332</v>
      </c>
      <c r="AJ22" s="367">
        <v>62.233795583849677</v>
      </c>
      <c r="AK22" s="367">
        <v>72.590589302248205</v>
      </c>
      <c r="AL22" s="367">
        <v>75.356466169115819</v>
      </c>
      <c r="AM22" s="367">
        <v>79.230202252072019</v>
      </c>
      <c r="AN22" s="367">
        <v>73.8</v>
      </c>
      <c r="AO22" s="367">
        <v>70</v>
      </c>
      <c r="AP22" s="367">
        <v>58</v>
      </c>
      <c r="AQ22" s="367">
        <v>74.599999999999994</v>
      </c>
      <c r="AR22" s="383">
        <v>64.5</v>
      </c>
      <c r="AS22" s="383">
        <v>73.3</v>
      </c>
      <c r="AT22" s="383">
        <v>77.7</v>
      </c>
      <c r="AU22" s="383">
        <v>75</v>
      </c>
      <c r="AV22" s="383">
        <v>72.900000000000006</v>
      </c>
      <c r="AW22" s="429">
        <v>73.099999999999994</v>
      </c>
    </row>
    <row r="23" spans="1:49">
      <c r="A23" s="130" t="s">
        <v>32</v>
      </c>
      <c r="B23" s="412">
        <v>50.1</v>
      </c>
      <c r="C23" s="232">
        <v>41.1</v>
      </c>
      <c r="D23" s="232">
        <v>51</v>
      </c>
      <c r="E23" s="232">
        <v>45.8</v>
      </c>
      <c r="F23" s="232">
        <v>43.5</v>
      </c>
      <c r="G23" s="232">
        <v>51.1</v>
      </c>
      <c r="H23" s="232">
        <v>53</v>
      </c>
      <c r="I23" s="232">
        <v>55.2</v>
      </c>
      <c r="J23" s="362">
        <v>56</v>
      </c>
      <c r="K23" s="362">
        <v>54.085986253783275</v>
      </c>
      <c r="L23" s="362">
        <v>58.64261962374389</v>
      </c>
      <c r="M23" s="362">
        <v>66.275973186270818</v>
      </c>
      <c r="N23" s="362">
        <v>63.505064681504471</v>
      </c>
      <c r="O23" s="232">
        <v>68.768990421356051</v>
      </c>
      <c r="P23" s="232">
        <v>70.113888155167189</v>
      </c>
      <c r="Q23" s="232">
        <v>56.374342633642868</v>
      </c>
      <c r="R23" s="382">
        <v>62.082743828298121</v>
      </c>
      <c r="S23" s="413">
        <v>70.934699777163146</v>
      </c>
      <c r="T23" s="364">
        <v>61.889328335041618</v>
      </c>
      <c r="U23" s="365">
        <v>74.018946376673185</v>
      </c>
      <c r="V23" s="365">
        <v>67.993141384747375</v>
      </c>
      <c r="W23" s="366">
        <v>77.639624059253777</v>
      </c>
      <c r="X23" s="366">
        <v>74.137991936802706</v>
      </c>
      <c r="Y23" s="366">
        <v>79.311762193794678</v>
      </c>
      <c r="Z23" s="366">
        <v>64.705981017653102</v>
      </c>
      <c r="AA23" s="366">
        <v>65.320130112009252</v>
      </c>
      <c r="AB23" s="366">
        <v>82.372730113311192</v>
      </c>
      <c r="AC23" s="366">
        <v>82.354717672189608</v>
      </c>
      <c r="AD23" s="367">
        <v>76.441690173785972</v>
      </c>
      <c r="AE23" s="367">
        <v>57.334312325144914</v>
      </c>
      <c r="AF23" s="367">
        <v>80.448768664096832</v>
      </c>
      <c r="AG23" s="367">
        <v>80.222324916850042</v>
      </c>
      <c r="AH23" s="367">
        <v>78.798235295207917</v>
      </c>
      <c r="AI23" s="367">
        <v>71.343956180958216</v>
      </c>
      <c r="AJ23" s="367">
        <v>67.959572074789733</v>
      </c>
      <c r="AK23" s="367">
        <v>76.203763983188438</v>
      </c>
      <c r="AL23" s="367">
        <v>84.610547144147588</v>
      </c>
      <c r="AM23" s="367">
        <v>91.072384893962962</v>
      </c>
      <c r="AN23" s="367">
        <v>79.099999999999994</v>
      </c>
      <c r="AO23" s="367">
        <v>83.1</v>
      </c>
      <c r="AP23" s="367">
        <v>72.3</v>
      </c>
      <c r="AQ23" s="367">
        <v>84.6</v>
      </c>
      <c r="AR23" s="383">
        <v>83.3</v>
      </c>
      <c r="AS23" s="383">
        <v>77.5</v>
      </c>
      <c r="AT23" s="383">
        <v>89.9</v>
      </c>
      <c r="AU23" s="383">
        <v>84.3</v>
      </c>
      <c r="AV23" s="383">
        <v>79.400000000000006</v>
      </c>
      <c r="AW23" s="429">
        <v>97.9</v>
      </c>
    </row>
    <row r="24" spans="1:49">
      <c r="A24" s="130" t="s">
        <v>33</v>
      </c>
      <c r="B24" s="412">
        <v>46.2</v>
      </c>
      <c r="C24" s="232">
        <v>39.299999999999997</v>
      </c>
      <c r="D24" s="232">
        <v>40</v>
      </c>
      <c r="E24" s="232">
        <v>41.7</v>
      </c>
      <c r="F24" s="232">
        <v>40.200000000000003</v>
      </c>
      <c r="G24" s="232">
        <v>43.4</v>
      </c>
      <c r="H24" s="232">
        <v>49.9</v>
      </c>
      <c r="I24" s="232">
        <v>47.3</v>
      </c>
      <c r="J24" s="362">
        <v>49.1</v>
      </c>
      <c r="K24" s="362">
        <v>49.987048293699864</v>
      </c>
      <c r="L24" s="362">
        <v>53.338764947876264</v>
      </c>
      <c r="M24" s="362">
        <v>53.880466888989403</v>
      </c>
      <c r="N24" s="362">
        <v>57.90461803242696</v>
      </c>
      <c r="O24" s="232">
        <v>61.295569901481528</v>
      </c>
      <c r="P24" s="232">
        <v>56.192049485907475</v>
      </c>
      <c r="Q24" s="232">
        <v>49.624819568074145</v>
      </c>
      <c r="R24" s="382">
        <v>57.371332431592947</v>
      </c>
      <c r="S24" s="413">
        <v>66.871820445988959</v>
      </c>
      <c r="T24" s="364">
        <v>52.080157485263229</v>
      </c>
      <c r="U24" s="365">
        <v>60.422947198406725</v>
      </c>
      <c r="V24" s="365">
        <v>61.077590180793024</v>
      </c>
      <c r="W24" s="366">
        <v>69.21916753927357</v>
      </c>
      <c r="X24" s="366">
        <v>56.583972664661971</v>
      </c>
      <c r="Y24" s="366">
        <v>69.769777831574359</v>
      </c>
      <c r="Z24" s="366">
        <v>52.686217216132569</v>
      </c>
      <c r="AA24" s="366">
        <v>48.615621557991552</v>
      </c>
      <c r="AB24" s="366">
        <v>71.359614236747873</v>
      </c>
      <c r="AC24" s="366">
        <v>71.778283812588597</v>
      </c>
      <c r="AD24" s="367">
        <v>61.661147293754254</v>
      </c>
      <c r="AE24" s="367">
        <v>49.370121522764528</v>
      </c>
      <c r="AF24" s="367">
        <v>64.321790827495036</v>
      </c>
      <c r="AG24" s="367">
        <v>68.606873310632679</v>
      </c>
      <c r="AH24" s="367">
        <v>60.612858191082196</v>
      </c>
      <c r="AI24" s="367">
        <v>58.875714411878711</v>
      </c>
      <c r="AJ24" s="367">
        <v>70.195107497536384</v>
      </c>
      <c r="AK24" s="367">
        <v>71.161007694423418</v>
      </c>
      <c r="AL24" s="367">
        <v>78.731634893845396</v>
      </c>
      <c r="AM24" s="367">
        <v>76.855593131264811</v>
      </c>
      <c r="AN24" s="367">
        <v>73.3</v>
      </c>
      <c r="AO24" s="367">
        <v>70.8</v>
      </c>
      <c r="AP24" s="367">
        <v>64.400000000000006</v>
      </c>
      <c r="AQ24" s="367">
        <v>59.5</v>
      </c>
      <c r="AR24" s="383">
        <v>61.6</v>
      </c>
      <c r="AS24" s="383">
        <v>62.2</v>
      </c>
      <c r="AT24" s="383">
        <v>63.4</v>
      </c>
      <c r="AU24" s="383">
        <v>65</v>
      </c>
      <c r="AV24" s="383">
        <v>65.7</v>
      </c>
      <c r="AW24" s="429">
        <v>64.2</v>
      </c>
    </row>
    <row r="25" spans="1:49">
      <c r="A25" s="130" t="s">
        <v>34</v>
      </c>
      <c r="B25" s="412">
        <v>50.5</v>
      </c>
      <c r="C25" s="232">
        <v>38.700000000000003</v>
      </c>
      <c r="D25" s="232">
        <v>42.6</v>
      </c>
      <c r="E25" s="232">
        <v>44</v>
      </c>
      <c r="F25" s="232">
        <v>48.6</v>
      </c>
      <c r="G25" s="232">
        <v>44.6</v>
      </c>
      <c r="H25" s="232">
        <v>47</v>
      </c>
      <c r="I25" s="232">
        <v>43.1</v>
      </c>
      <c r="J25" s="362">
        <v>47.9</v>
      </c>
      <c r="K25" s="362">
        <v>42.888887435994477</v>
      </c>
      <c r="L25" s="362">
        <v>48.735419380142091</v>
      </c>
      <c r="M25" s="362">
        <v>57.6790897865434</v>
      </c>
      <c r="N25" s="362">
        <v>52.404179359225751</v>
      </c>
      <c r="O25" s="232">
        <v>52.002990261832181</v>
      </c>
      <c r="P25" s="232">
        <v>49.031025644173248</v>
      </c>
      <c r="Q25" s="232">
        <v>43.683583846320509</v>
      </c>
      <c r="R25" s="382">
        <v>51.677889297884803</v>
      </c>
      <c r="S25" s="413">
        <v>59.471033535724658</v>
      </c>
      <c r="T25" s="364">
        <v>52.009525472633378</v>
      </c>
      <c r="U25" s="365">
        <v>58.746248244384688</v>
      </c>
      <c r="V25" s="365">
        <v>55.776243416746311</v>
      </c>
      <c r="W25" s="366">
        <v>63.115720374422729</v>
      </c>
      <c r="X25" s="366">
        <v>57.334721261024583</v>
      </c>
      <c r="Y25" s="366">
        <v>65.319445907652778</v>
      </c>
      <c r="Z25" s="366">
        <v>55.578995769440965</v>
      </c>
      <c r="AA25" s="366">
        <v>56.781920071096032</v>
      </c>
      <c r="AB25" s="366">
        <v>70.146763526270817</v>
      </c>
      <c r="AC25" s="366">
        <v>70.439207544142178</v>
      </c>
      <c r="AD25" s="367">
        <v>59.92812375388381</v>
      </c>
      <c r="AE25" s="367">
        <v>51.418587283197702</v>
      </c>
      <c r="AF25" s="367">
        <v>60.501827370934691</v>
      </c>
      <c r="AG25" s="367">
        <v>68.20722934659139</v>
      </c>
      <c r="AH25" s="367">
        <v>66.489363495202554</v>
      </c>
      <c r="AI25" s="367">
        <v>53.402171571591495</v>
      </c>
      <c r="AJ25" s="367">
        <v>66.858901600989213</v>
      </c>
      <c r="AK25" s="367">
        <v>70.671041326925163</v>
      </c>
      <c r="AL25" s="367">
        <v>77.861159367588129</v>
      </c>
      <c r="AM25" s="367">
        <v>79.013057684749228</v>
      </c>
      <c r="AN25" s="367">
        <v>63.7</v>
      </c>
      <c r="AO25" s="367">
        <v>79.099999999999994</v>
      </c>
      <c r="AP25" s="367">
        <v>51.8</v>
      </c>
      <c r="AQ25" s="367">
        <v>80.2</v>
      </c>
      <c r="AR25" s="383">
        <v>86.3</v>
      </c>
      <c r="AS25" s="383">
        <v>74.7</v>
      </c>
      <c r="AT25" s="383">
        <v>68.7</v>
      </c>
      <c r="AU25" s="383">
        <v>71.400000000000006</v>
      </c>
      <c r="AV25" s="383">
        <v>60</v>
      </c>
      <c r="AW25" s="429">
        <v>79.900000000000006</v>
      </c>
    </row>
    <row r="26" spans="1:49">
      <c r="A26" s="130" t="s">
        <v>35</v>
      </c>
      <c r="B26" s="412">
        <v>48.4</v>
      </c>
      <c r="C26" s="232">
        <v>35.799999999999997</v>
      </c>
      <c r="D26" s="232">
        <v>40.9</v>
      </c>
      <c r="E26" s="232">
        <v>40.799999999999997</v>
      </c>
      <c r="F26" s="232">
        <v>47.5</v>
      </c>
      <c r="G26" s="232">
        <v>44.2</v>
      </c>
      <c r="H26" s="232">
        <v>48.3</v>
      </c>
      <c r="I26" s="232">
        <v>43.4</v>
      </c>
      <c r="J26" s="362">
        <v>47.3</v>
      </c>
      <c r="K26" s="362">
        <v>45.38823985067949</v>
      </c>
      <c r="L26" s="362">
        <v>49.836219407208937</v>
      </c>
      <c r="M26" s="362">
        <v>60.178183798092057</v>
      </c>
      <c r="N26" s="362">
        <v>57.004546249539452</v>
      </c>
      <c r="O26" s="232">
        <v>59.313676458843858</v>
      </c>
      <c r="P26" s="232">
        <v>50.245656837501713</v>
      </c>
      <c r="Q26" s="232">
        <v>42.480860932413698</v>
      </c>
      <c r="R26" s="382">
        <v>55.270347742603569</v>
      </c>
      <c r="S26" s="413">
        <v>62.320087702931033</v>
      </c>
      <c r="T26" s="364">
        <v>50.541430960707444</v>
      </c>
      <c r="U26" s="365">
        <v>59.360998032135917</v>
      </c>
      <c r="V26" s="365">
        <v>58.05261014597972</v>
      </c>
      <c r="W26" s="366">
        <v>65.71159625250155</v>
      </c>
      <c r="X26" s="366">
        <v>57.524849856805147</v>
      </c>
      <c r="Y26" s="366">
        <v>67.330681694183241</v>
      </c>
      <c r="Z26" s="366">
        <v>53.207410826215522</v>
      </c>
      <c r="AA26" s="366">
        <v>52.611066248122263</v>
      </c>
      <c r="AB26" s="366">
        <v>69.031629267420669</v>
      </c>
      <c r="AC26" s="366">
        <v>70.233471600776269</v>
      </c>
      <c r="AD26" s="367">
        <v>62.759503814037821</v>
      </c>
      <c r="AE26" s="367">
        <v>48.137132913286003</v>
      </c>
      <c r="AF26" s="367">
        <v>55.539948353259902</v>
      </c>
      <c r="AG26" s="367">
        <v>64.805690433228818</v>
      </c>
      <c r="AH26" s="367">
        <v>61.831649251058394</v>
      </c>
      <c r="AI26" s="367">
        <v>49.862467318771003</v>
      </c>
      <c r="AJ26" s="367">
        <v>63.439579666878274</v>
      </c>
      <c r="AK26" s="367">
        <v>67.880267916313542</v>
      </c>
      <c r="AL26" s="367">
        <v>76.071188088249201</v>
      </c>
      <c r="AM26" s="367">
        <v>76.453000672354406</v>
      </c>
      <c r="AN26" s="367">
        <v>68.2</v>
      </c>
      <c r="AO26" s="367">
        <v>73.900000000000006</v>
      </c>
      <c r="AP26" s="367">
        <v>48.7</v>
      </c>
      <c r="AQ26" s="367">
        <v>64.2</v>
      </c>
      <c r="AR26" s="383">
        <v>60.9</v>
      </c>
      <c r="AS26" s="383">
        <v>63</v>
      </c>
      <c r="AT26" s="383">
        <v>67.3</v>
      </c>
      <c r="AU26" s="383">
        <v>67</v>
      </c>
      <c r="AV26" s="383">
        <v>67</v>
      </c>
      <c r="AW26" s="429">
        <v>67.3</v>
      </c>
    </row>
    <row r="27" spans="1:49">
      <c r="A27" s="130" t="s">
        <v>213</v>
      </c>
      <c r="B27" s="412">
        <v>49</v>
      </c>
      <c r="C27" s="232">
        <v>38.6</v>
      </c>
      <c r="D27" s="232">
        <v>41.7</v>
      </c>
      <c r="E27" s="232">
        <v>41.3</v>
      </c>
      <c r="F27" s="232">
        <v>42.7</v>
      </c>
      <c r="G27" s="232">
        <v>44.6</v>
      </c>
      <c r="H27" s="232">
        <v>50</v>
      </c>
      <c r="I27" s="232">
        <v>45.7</v>
      </c>
      <c r="J27" s="362">
        <v>48.9</v>
      </c>
      <c r="K27" s="362">
        <v>48.387462748301473</v>
      </c>
      <c r="L27" s="362">
        <v>47.534546623341896</v>
      </c>
      <c r="M27" s="362">
        <v>51.981155440212426</v>
      </c>
      <c r="N27" s="362">
        <v>56.204482442528374</v>
      </c>
      <c r="O27" s="232">
        <v>61.274082653852581</v>
      </c>
      <c r="P27" s="232">
        <v>49.492905570320346</v>
      </c>
      <c r="Q27" s="232">
        <v>44.979639442184236</v>
      </c>
      <c r="R27" s="382">
        <v>54.369089519212565</v>
      </c>
      <c r="S27" s="413">
        <v>62.833799265517989</v>
      </c>
      <c r="T27" s="364">
        <v>49.222971853579587</v>
      </c>
      <c r="U27" s="365">
        <v>60.300177705123964</v>
      </c>
      <c r="V27" s="365">
        <v>57.51825177249269</v>
      </c>
      <c r="W27" s="366">
        <v>63.778679859596672</v>
      </c>
      <c r="X27" s="366">
        <v>55.074918755830943</v>
      </c>
      <c r="Y27" s="366">
        <v>69.841672721849804</v>
      </c>
      <c r="Z27" s="366">
        <v>55.031535479916407</v>
      </c>
      <c r="AA27" s="366">
        <v>47.735290009697692</v>
      </c>
      <c r="AB27" s="366">
        <v>69.769250272467914</v>
      </c>
      <c r="AC27" s="366">
        <v>63.788528432350908</v>
      </c>
      <c r="AD27" s="367">
        <v>62.428584794103138</v>
      </c>
      <c r="AE27" s="367">
        <v>48.7401164460994</v>
      </c>
      <c r="AF27" s="367">
        <v>59.761777759584859</v>
      </c>
      <c r="AG27" s="367">
        <v>66.111896069494193</v>
      </c>
      <c r="AH27" s="367">
        <v>62.377597880958916</v>
      </c>
      <c r="AI27" s="367">
        <v>53.451704513212086</v>
      </c>
      <c r="AJ27" s="367">
        <v>64.188517233554691</v>
      </c>
      <c r="AK27" s="367">
        <v>71.462346354283213</v>
      </c>
      <c r="AL27" s="367">
        <v>76.814986075656009</v>
      </c>
      <c r="AM27" s="367">
        <v>75.581370250886138</v>
      </c>
      <c r="AN27" s="367">
        <v>67.7</v>
      </c>
      <c r="AO27" s="367">
        <v>73.3</v>
      </c>
      <c r="AP27" s="367">
        <v>43.6</v>
      </c>
      <c r="AQ27" s="367">
        <v>62.3</v>
      </c>
      <c r="AR27" s="383">
        <v>67.900000000000006</v>
      </c>
      <c r="AS27" s="383">
        <v>63.3</v>
      </c>
      <c r="AT27" s="383">
        <v>64.900000000000006</v>
      </c>
      <c r="AU27" s="383">
        <v>59.8</v>
      </c>
      <c r="AV27" s="383">
        <v>63.7</v>
      </c>
      <c r="AW27" s="429">
        <v>68.7</v>
      </c>
    </row>
    <row r="28" spans="1:49">
      <c r="A28" s="130" t="s">
        <v>36</v>
      </c>
      <c r="B28" s="412">
        <v>52.9</v>
      </c>
      <c r="C28" s="232">
        <v>39.5</v>
      </c>
      <c r="D28" s="232">
        <v>46.9</v>
      </c>
      <c r="E28" s="232">
        <v>46.2</v>
      </c>
      <c r="F28" s="232">
        <v>51.5</v>
      </c>
      <c r="G28" s="232">
        <v>52.3</v>
      </c>
      <c r="H28" s="232">
        <v>53.7</v>
      </c>
      <c r="I28" s="232">
        <v>48.2</v>
      </c>
      <c r="J28" s="362">
        <v>53.5</v>
      </c>
      <c r="K28" s="362">
        <v>52.786322998147057</v>
      </c>
      <c r="L28" s="362">
        <v>52.338037650542738</v>
      </c>
      <c r="M28" s="362">
        <v>60.977893881787615</v>
      </c>
      <c r="N28" s="362">
        <v>62.705000874493436</v>
      </c>
      <c r="O28" s="232">
        <v>64.473507221471422</v>
      </c>
      <c r="P28" s="232">
        <v>52.44072675331995</v>
      </c>
      <c r="Q28" s="232">
        <v>43.977048438120406</v>
      </c>
      <c r="R28" s="382">
        <v>56.256110766840443</v>
      </c>
      <c r="S28" s="413">
        <v>62.906409769253038</v>
      </c>
      <c r="T28" s="364">
        <v>50.776195820867173</v>
      </c>
      <c r="U28" s="365">
        <v>62.804305279335921</v>
      </c>
      <c r="V28" s="365">
        <v>59.214027235005858</v>
      </c>
      <c r="W28" s="366">
        <v>68.750377625241953</v>
      </c>
      <c r="X28" s="366">
        <v>56.191492215295618</v>
      </c>
      <c r="Y28" s="366">
        <v>68.655065012435998</v>
      </c>
      <c r="Z28" s="366">
        <v>53.166038550287496</v>
      </c>
      <c r="AA28" s="366">
        <v>47.682681702523034</v>
      </c>
      <c r="AB28" s="366">
        <v>67.315662259112258</v>
      </c>
      <c r="AC28" s="366">
        <v>70.521992742270569</v>
      </c>
      <c r="AD28" s="367">
        <v>61.67307377100844</v>
      </c>
      <c r="AE28" s="367">
        <v>45.83775999409194</v>
      </c>
      <c r="AF28" s="367">
        <v>62.1881833145858</v>
      </c>
      <c r="AG28" s="367">
        <v>65.360239207303593</v>
      </c>
      <c r="AH28" s="367">
        <v>62.475890333065507</v>
      </c>
      <c r="AI28" s="367">
        <v>53.239469028265013</v>
      </c>
      <c r="AJ28" s="367">
        <v>64.110823012936379</v>
      </c>
      <c r="AK28" s="367">
        <v>70.54231896714532</v>
      </c>
      <c r="AL28" s="367">
        <v>77.686834045689523</v>
      </c>
      <c r="AM28" s="367">
        <v>77.948203325351272</v>
      </c>
      <c r="AN28" s="367">
        <v>68.599999999999994</v>
      </c>
      <c r="AO28" s="367">
        <v>73.7</v>
      </c>
      <c r="AP28" s="367">
        <v>45.9</v>
      </c>
      <c r="AQ28" s="367">
        <v>60.8</v>
      </c>
      <c r="AR28" s="383">
        <v>70.099999999999994</v>
      </c>
      <c r="AS28" s="383">
        <v>67</v>
      </c>
      <c r="AT28" s="383">
        <v>70.400000000000006</v>
      </c>
      <c r="AU28" s="383">
        <v>71.400000000000006</v>
      </c>
      <c r="AV28" s="383">
        <v>60.4</v>
      </c>
      <c r="AW28" s="429">
        <v>69.5</v>
      </c>
    </row>
    <row r="29" spans="1:49">
      <c r="A29" s="130" t="s">
        <v>37</v>
      </c>
      <c r="B29" s="412">
        <v>44.2</v>
      </c>
      <c r="C29" s="232">
        <v>39</v>
      </c>
      <c r="D29" s="232">
        <v>39.299999999999997</v>
      </c>
      <c r="E29" s="232">
        <v>39.200000000000003</v>
      </c>
      <c r="F29" s="232">
        <v>43</v>
      </c>
      <c r="G29" s="232">
        <v>48</v>
      </c>
      <c r="H29" s="232">
        <v>45.5</v>
      </c>
      <c r="I29" s="232">
        <v>44.9</v>
      </c>
      <c r="J29" s="362">
        <v>50</v>
      </c>
      <c r="K29" s="362">
        <v>42.788913339407074</v>
      </c>
      <c r="L29" s="362">
        <v>49.035637569342136</v>
      </c>
      <c r="M29" s="362">
        <v>53.18072056575577</v>
      </c>
      <c r="N29" s="362">
        <v>56.404498394281148</v>
      </c>
      <c r="O29" s="232">
        <v>57.508408119104473</v>
      </c>
      <c r="P29" s="232">
        <v>58.276348113012695</v>
      </c>
      <c r="Q29" s="232">
        <v>48.373508014897737</v>
      </c>
      <c r="R29" s="382">
        <v>52.932454017794733</v>
      </c>
      <c r="S29" s="413">
        <v>57.683800497506745</v>
      </c>
      <c r="T29" s="364">
        <v>52.242486179146972</v>
      </c>
      <c r="U29" s="365">
        <v>58.452137623873838</v>
      </c>
      <c r="V29" s="365">
        <v>55.877890961366319</v>
      </c>
      <c r="W29" s="366">
        <v>62.406265511307325</v>
      </c>
      <c r="X29" s="366">
        <v>58.318820886183872</v>
      </c>
      <c r="Y29" s="366">
        <v>65.028749137265436</v>
      </c>
      <c r="Z29" s="366">
        <v>52.367457796213365</v>
      </c>
      <c r="AA29" s="366">
        <v>53.260835598514966</v>
      </c>
      <c r="AB29" s="366">
        <v>66.591135278689777</v>
      </c>
      <c r="AC29" s="366">
        <v>68.334722173972267</v>
      </c>
      <c r="AD29" s="367">
        <v>62.157243464569454</v>
      </c>
      <c r="AE29" s="367">
        <v>45.18347055582413</v>
      </c>
      <c r="AF29" s="367">
        <v>56.439213389418882</v>
      </c>
      <c r="AG29" s="367">
        <v>63.291498638239858</v>
      </c>
      <c r="AH29" s="367">
        <v>60.763876701905318</v>
      </c>
      <c r="AI29" s="367">
        <v>51.818973224426287</v>
      </c>
      <c r="AJ29" s="367">
        <v>65.620965048093367</v>
      </c>
      <c r="AK29" s="367">
        <v>68.904529796195149</v>
      </c>
      <c r="AL29" s="367">
        <v>76.888837250273752</v>
      </c>
      <c r="AM29" s="367">
        <v>76.409200606710769</v>
      </c>
      <c r="AN29" s="367" t="s">
        <v>15</v>
      </c>
      <c r="AO29" s="367">
        <v>70.7</v>
      </c>
      <c r="AP29" s="367">
        <v>52.3</v>
      </c>
      <c r="AQ29" s="367">
        <v>78.2</v>
      </c>
      <c r="AR29" s="383" t="s">
        <v>160</v>
      </c>
      <c r="AS29" s="383" t="s">
        <v>180</v>
      </c>
      <c r="AT29" s="383" t="s">
        <v>160</v>
      </c>
      <c r="AU29" s="383" t="s">
        <v>160</v>
      </c>
      <c r="AV29" s="383">
        <v>57.6</v>
      </c>
      <c r="AW29" s="429">
        <v>67.7</v>
      </c>
    </row>
    <row r="30" spans="1:49">
      <c r="A30" s="130" t="s">
        <v>38</v>
      </c>
      <c r="B30" s="412">
        <v>44.5</v>
      </c>
      <c r="C30" s="232">
        <v>36.799999999999997</v>
      </c>
      <c r="D30" s="232">
        <v>39.6</v>
      </c>
      <c r="E30" s="232">
        <v>39.5</v>
      </c>
      <c r="F30" s="232">
        <v>41.8</v>
      </c>
      <c r="G30" s="232">
        <v>40.5</v>
      </c>
      <c r="H30" s="232">
        <v>44.8</v>
      </c>
      <c r="I30" s="232">
        <v>40.200000000000003</v>
      </c>
      <c r="J30" s="362">
        <v>42.8</v>
      </c>
      <c r="K30" s="362">
        <v>41.489250083770884</v>
      </c>
      <c r="L30" s="362">
        <v>41.930473758274218</v>
      </c>
      <c r="M30" s="362">
        <v>52.181082961136276</v>
      </c>
      <c r="N30" s="362">
        <v>50.704043769327207</v>
      </c>
      <c r="O30" s="232">
        <v>54.096269639848956</v>
      </c>
      <c r="P30" s="232">
        <v>45.060865649641848</v>
      </c>
      <c r="Q30" s="232">
        <v>39.460251209281878</v>
      </c>
      <c r="R30" s="382">
        <v>49.381059514819981</v>
      </c>
      <c r="S30" s="413">
        <v>58.296641822160858</v>
      </c>
      <c r="T30" s="364">
        <v>48.557726535081926</v>
      </c>
      <c r="U30" s="365">
        <v>55.641993158861197</v>
      </c>
      <c r="V30" s="365">
        <v>54.886263329927203</v>
      </c>
      <c r="W30" s="366">
        <v>62.678298527439416</v>
      </c>
      <c r="X30" s="366">
        <v>54.736623525816626</v>
      </c>
      <c r="Y30" s="366">
        <v>67.776691690795587</v>
      </c>
      <c r="Z30" s="366">
        <v>51.584839456988924</v>
      </c>
      <c r="AA30" s="366">
        <v>51.107935816998946</v>
      </c>
      <c r="AB30" s="366">
        <v>68.761586296063044</v>
      </c>
      <c r="AC30" s="366">
        <v>68.605255294120042</v>
      </c>
      <c r="AD30" s="367">
        <v>60.939453965148999</v>
      </c>
      <c r="AE30" s="367">
        <v>45.990623709019331</v>
      </c>
      <c r="AF30" s="367">
        <v>52.535426926216743</v>
      </c>
      <c r="AG30" s="367">
        <v>62.051907254870088</v>
      </c>
      <c r="AH30" s="367">
        <v>60.784555007596772</v>
      </c>
      <c r="AI30" s="367">
        <v>48.75271767661075</v>
      </c>
      <c r="AJ30" s="367">
        <v>64.38367649562818</v>
      </c>
      <c r="AK30" s="367">
        <v>67.85492915713219</v>
      </c>
      <c r="AL30" s="367">
        <v>75.583715236791392</v>
      </c>
      <c r="AM30" s="367">
        <v>72.519415345093066</v>
      </c>
      <c r="AN30" s="367">
        <v>67.900000000000006</v>
      </c>
      <c r="AO30" s="367">
        <v>71.7</v>
      </c>
      <c r="AP30" s="367">
        <v>39.1</v>
      </c>
      <c r="AQ30" s="367">
        <v>65.7</v>
      </c>
      <c r="AR30" s="383">
        <v>56</v>
      </c>
      <c r="AS30" s="383">
        <v>64.7</v>
      </c>
      <c r="AT30" s="383">
        <v>68.5</v>
      </c>
      <c r="AU30" s="383">
        <v>61.8</v>
      </c>
      <c r="AV30" s="383">
        <v>66.900000000000006</v>
      </c>
      <c r="AW30" s="429">
        <v>64.8</v>
      </c>
    </row>
    <row r="31" spans="1:49">
      <c r="A31" s="130" t="s">
        <v>208</v>
      </c>
      <c r="B31" s="412">
        <v>44.6</v>
      </c>
      <c r="C31" s="232">
        <v>39.299999999999997</v>
      </c>
      <c r="D31" s="232">
        <v>40</v>
      </c>
      <c r="E31" s="232">
        <v>39.6</v>
      </c>
      <c r="F31" s="232">
        <v>39.1</v>
      </c>
      <c r="G31" s="232">
        <v>41.6</v>
      </c>
      <c r="H31" s="232">
        <v>45</v>
      </c>
      <c r="I31" s="232">
        <v>42.2</v>
      </c>
      <c r="J31" s="362">
        <v>43</v>
      </c>
      <c r="K31" s="362">
        <v>44.888369367742492</v>
      </c>
      <c r="L31" s="362">
        <v>46.633892055741718</v>
      </c>
      <c r="M31" s="362">
        <v>48.482423824044282</v>
      </c>
      <c r="N31" s="362">
        <v>50.304011865821636</v>
      </c>
      <c r="O31" s="232">
        <v>56.015030628435284</v>
      </c>
      <c r="P31" s="232">
        <v>47.078624238921776</v>
      </c>
      <c r="Q31" s="232">
        <v>43.229501344545774</v>
      </c>
      <c r="R31" s="382">
        <v>48.560598956934861</v>
      </c>
      <c r="S31" s="413">
        <v>57.671165734430382</v>
      </c>
      <c r="T31" s="364">
        <v>49.759234426069426</v>
      </c>
      <c r="U31" s="365">
        <v>54.740061426605649</v>
      </c>
      <c r="V31" s="365">
        <v>56.255622231113193</v>
      </c>
      <c r="W31" s="366">
        <v>62.169063609548246</v>
      </c>
      <c r="X31" s="366">
        <v>55.105820111183085</v>
      </c>
      <c r="Y31" s="366">
        <v>65.75437948013348</v>
      </c>
      <c r="Z31" s="366">
        <v>51.380991222336974</v>
      </c>
      <c r="AA31" s="366">
        <v>48.517113274728082</v>
      </c>
      <c r="AB31" s="366">
        <v>68.042039309595808</v>
      </c>
      <c r="AC31" s="366">
        <v>69.16634652800839</v>
      </c>
      <c r="AD31" s="367">
        <v>58.866378178250066</v>
      </c>
      <c r="AE31" s="367">
        <v>42.07545028112488</v>
      </c>
      <c r="AF31" s="367">
        <v>54.350019758060803</v>
      </c>
      <c r="AG31" s="367">
        <v>63.139988776909043</v>
      </c>
      <c r="AH31" s="367">
        <v>60.614836883648401</v>
      </c>
      <c r="AI31" s="367">
        <v>52.073513428056287</v>
      </c>
      <c r="AJ31" s="367">
        <v>64.07605065209134</v>
      </c>
      <c r="AK31" s="367">
        <v>68.657809155295183</v>
      </c>
      <c r="AL31" s="367">
        <v>76.023504556264839</v>
      </c>
      <c r="AM31" s="367">
        <v>74.692775166830231</v>
      </c>
      <c r="AN31" s="367">
        <v>74.599999999999994</v>
      </c>
      <c r="AO31" s="367">
        <v>70.400000000000006</v>
      </c>
      <c r="AP31" s="367">
        <v>46.6</v>
      </c>
      <c r="AQ31" s="367">
        <v>64</v>
      </c>
      <c r="AR31" s="383">
        <v>58.6</v>
      </c>
      <c r="AS31" s="383">
        <v>62.3</v>
      </c>
      <c r="AT31" s="383">
        <v>65.5</v>
      </c>
      <c r="AU31" s="383">
        <v>65.5</v>
      </c>
      <c r="AV31" s="383">
        <v>60.5</v>
      </c>
      <c r="AW31" s="429">
        <v>68.5</v>
      </c>
    </row>
    <row r="32" spans="1:49">
      <c r="A32" s="130" t="s">
        <v>39</v>
      </c>
      <c r="B32" s="412">
        <v>51.1</v>
      </c>
      <c r="C32" s="232">
        <v>39.1</v>
      </c>
      <c r="D32" s="232">
        <v>46.8</v>
      </c>
      <c r="E32" s="232">
        <v>47.3</v>
      </c>
      <c r="F32" s="232">
        <v>53.3</v>
      </c>
      <c r="G32" s="232">
        <v>50.5</v>
      </c>
      <c r="H32" s="232">
        <v>53</v>
      </c>
      <c r="I32" s="232">
        <v>50</v>
      </c>
      <c r="J32" s="362">
        <v>56</v>
      </c>
      <c r="K32" s="362">
        <v>53.586115770846249</v>
      </c>
      <c r="L32" s="362">
        <v>60.243783299477514</v>
      </c>
      <c r="M32" s="362">
        <v>71.973907532601785</v>
      </c>
      <c r="N32" s="362">
        <v>67.005343837177961</v>
      </c>
      <c r="O32" s="232">
        <v>68.73367773586267</v>
      </c>
      <c r="P32" s="232">
        <v>54.910934446547756</v>
      </c>
      <c r="Q32" s="232">
        <v>48.706776601144369</v>
      </c>
      <c r="R32" s="382">
        <v>58.737366069328999</v>
      </c>
      <c r="S32" s="413">
        <v>69.593310695662382</v>
      </c>
      <c r="T32" s="364">
        <v>58.025496339368829</v>
      </c>
      <c r="U32" s="365">
        <v>67.622924515609554</v>
      </c>
      <c r="V32" s="365">
        <v>63.185900012078434</v>
      </c>
      <c r="W32" s="366">
        <v>71.042699701172026</v>
      </c>
      <c r="X32" s="366">
        <v>61.740739291334798</v>
      </c>
      <c r="Y32" s="366">
        <v>72.375267011458007</v>
      </c>
      <c r="Z32" s="366">
        <v>57.129541155096554</v>
      </c>
      <c r="AA32" s="366">
        <v>57.360618647601903</v>
      </c>
      <c r="AB32" s="366">
        <v>73.164708275626992</v>
      </c>
      <c r="AC32" s="366">
        <v>75.854511616956515</v>
      </c>
      <c r="AD32" s="367">
        <v>67.500549552406937</v>
      </c>
      <c r="AE32" s="367">
        <v>50.378042500567716</v>
      </c>
      <c r="AF32" s="367">
        <v>65.771889768373825</v>
      </c>
      <c r="AG32" s="367">
        <v>69.525428626963659</v>
      </c>
      <c r="AH32" s="367">
        <v>68.710643051956623</v>
      </c>
      <c r="AI32" s="367">
        <v>53.367317034199189</v>
      </c>
      <c r="AJ32" s="367">
        <v>69.57334345794682</v>
      </c>
      <c r="AK32" s="367">
        <v>71.99037517887524</v>
      </c>
      <c r="AL32" s="367">
        <v>78.431765013916319</v>
      </c>
      <c r="AM32" s="367">
        <v>79.320398024051414</v>
      </c>
      <c r="AN32" s="367">
        <v>70.3</v>
      </c>
      <c r="AO32" s="367">
        <v>74.3</v>
      </c>
      <c r="AP32" s="367">
        <v>55.4</v>
      </c>
      <c r="AQ32" s="367">
        <v>81.3</v>
      </c>
      <c r="AR32" s="383">
        <v>73.8</v>
      </c>
      <c r="AS32" s="383">
        <v>72.2</v>
      </c>
      <c r="AT32" s="383">
        <v>80.2</v>
      </c>
      <c r="AU32" s="383">
        <v>76</v>
      </c>
      <c r="AV32" s="383">
        <v>65.599999999999994</v>
      </c>
      <c r="AW32" s="429">
        <v>81.2</v>
      </c>
    </row>
    <row r="33" spans="1:49">
      <c r="A33" s="130" t="s">
        <v>40</v>
      </c>
      <c r="B33" s="412">
        <v>53.8</v>
      </c>
      <c r="C33" s="232">
        <v>43.8</v>
      </c>
      <c r="D33" s="232">
        <v>51.5</v>
      </c>
      <c r="E33" s="232">
        <v>49.4</v>
      </c>
      <c r="F33" s="232">
        <v>54</v>
      </c>
      <c r="G33" s="232">
        <v>53.1</v>
      </c>
      <c r="H33" s="232">
        <v>57.3</v>
      </c>
      <c r="I33" s="232">
        <v>51.4</v>
      </c>
      <c r="J33" s="362">
        <v>58.7</v>
      </c>
      <c r="K33" s="362">
        <v>55.885519992356436</v>
      </c>
      <c r="L33" s="362">
        <v>60.64407421841095</v>
      </c>
      <c r="M33" s="362">
        <v>66.176009425808857</v>
      </c>
      <c r="N33" s="362">
        <v>68.905495378829258</v>
      </c>
      <c r="O33" s="232">
        <v>69.167066591061399</v>
      </c>
      <c r="P33" s="232">
        <v>62.627976112870172</v>
      </c>
      <c r="Q33" s="232">
        <v>49.278495900164536</v>
      </c>
      <c r="R33" s="382">
        <v>58.539350319663704</v>
      </c>
      <c r="S33" s="413">
        <v>68.319087231476672</v>
      </c>
      <c r="T33" s="364">
        <v>52.68084153845691</v>
      </c>
      <c r="U33" s="365">
        <v>66.847181001819592</v>
      </c>
      <c r="V33" s="365">
        <v>65.08007372319986</v>
      </c>
      <c r="W33" s="366">
        <v>70.674341222647669</v>
      </c>
      <c r="X33" s="366">
        <v>64.583990218426351</v>
      </c>
      <c r="Y33" s="366">
        <v>75.20804876820786</v>
      </c>
      <c r="Z33" s="366">
        <v>58.932452148759268</v>
      </c>
      <c r="AA33" s="366">
        <v>55.304239449139196</v>
      </c>
      <c r="AB33" s="366">
        <v>74.417836894892005</v>
      </c>
      <c r="AC33" s="366">
        <v>74.938202300639773</v>
      </c>
      <c r="AD33" s="367">
        <v>67.7222164958973</v>
      </c>
      <c r="AE33" s="367">
        <v>53.833039665593731</v>
      </c>
      <c r="AF33" s="367">
        <v>69.282557092695029</v>
      </c>
      <c r="AG33" s="367">
        <v>70.271154599496199</v>
      </c>
      <c r="AH33" s="367">
        <v>64.886699995175618</v>
      </c>
      <c r="AI33" s="367">
        <v>57.989737146736346</v>
      </c>
      <c r="AJ33" s="367">
        <v>69.82413155385494</v>
      </c>
      <c r="AK33" s="367">
        <v>73.770615997304603</v>
      </c>
      <c r="AL33" s="367">
        <v>80.811267869130901</v>
      </c>
      <c r="AM33" s="367">
        <v>83.693213911322019</v>
      </c>
      <c r="AN33" s="367">
        <v>74.2</v>
      </c>
      <c r="AO33" s="367">
        <v>72.8</v>
      </c>
      <c r="AP33" s="367">
        <v>57.8</v>
      </c>
      <c r="AQ33" s="367">
        <v>68.599999999999994</v>
      </c>
      <c r="AR33" s="383">
        <v>72.099999999999994</v>
      </c>
      <c r="AS33" s="383">
        <v>66.5</v>
      </c>
      <c r="AT33" s="383">
        <v>78.599999999999994</v>
      </c>
      <c r="AU33" s="383">
        <v>71.2</v>
      </c>
      <c r="AV33" s="383">
        <v>65.3</v>
      </c>
      <c r="AW33" s="429">
        <v>71</v>
      </c>
    </row>
    <row r="34" spans="1:49">
      <c r="A34" s="130" t="s">
        <v>41</v>
      </c>
      <c r="B34" s="412">
        <v>48.7</v>
      </c>
      <c r="C34" s="232">
        <v>40.9</v>
      </c>
      <c r="D34" s="232">
        <v>44.7</v>
      </c>
      <c r="E34" s="232">
        <v>40.799999999999997</v>
      </c>
      <c r="F34" s="232">
        <v>44.7</v>
      </c>
      <c r="G34" s="232">
        <v>46.7</v>
      </c>
      <c r="H34" s="232">
        <v>52.6</v>
      </c>
      <c r="I34" s="232">
        <v>50.9</v>
      </c>
      <c r="J34" s="362">
        <v>50</v>
      </c>
      <c r="K34" s="362">
        <v>49.287229617588089</v>
      </c>
      <c r="L34" s="362">
        <v>50.136437596409003</v>
      </c>
      <c r="M34" s="362">
        <v>55.379923295918601</v>
      </c>
      <c r="N34" s="362">
        <v>57.104554225415832</v>
      </c>
      <c r="O34" s="232">
        <v>56.906123897411817</v>
      </c>
      <c r="P34" s="232">
        <v>52.39355035581012</v>
      </c>
      <c r="Q34" s="232">
        <v>45.810574230804527</v>
      </c>
      <c r="R34" s="382">
        <v>55.429217283170352</v>
      </c>
      <c r="S34" s="413">
        <v>62.934816506089724</v>
      </c>
      <c r="T34" s="364">
        <v>55.401526718889585</v>
      </c>
      <c r="U34" s="365">
        <v>63.615765208153796</v>
      </c>
      <c r="V34" s="365">
        <v>62.059502148118689</v>
      </c>
      <c r="W34" s="366">
        <v>70.6526198268201</v>
      </c>
      <c r="X34" s="366">
        <v>63.300949499554044</v>
      </c>
      <c r="Y34" s="366">
        <v>73.266784262069493</v>
      </c>
      <c r="Z34" s="366">
        <v>58.709106680630988</v>
      </c>
      <c r="AA34" s="366">
        <v>56.445874384228638</v>
      </c>
      <c r="AB34" s="366">
        <v>75.575844922639519</v>
      </c>
      <c r="AC34" s="366">
        <v>73.89749188474012</v>
      </c>
      <c r="AD34" s="367">
        <v>65.463666112574472</v>
      </c>
      <c r="AE34" s="367">
        <v>47.804570107463597</v>
      </c>
      <c r="AF34" s="367">
        <v>59.945657698810408</v>
      </c>
      <c r="AG34" s="367">
        <v>65.992033315702642</v>
      </c>
      <c r="AH34" s="367">
        <v>67.586201251794108</v>
      </c>
      <c r="AI34" s="367">
        <v>55.165857348292</v>
      </c>
      <c r="AJ34" s="367">
        <v>66.1778650156878</v>
      </c>
      <c r="AK34" s="367">
        <v>72.304360100237702</v>
      </c>
      <c r="AL34" s="367">
        <v>77.909799971801704</v>
      </c>
      <c r="AM34" s="367">
        <v>77.95628782591082</v>
      </c>
      <c r="AN34" s="367">
        <v>73.599999999999994</v>
      </c>
      <c r="AO34" s="367">
        <v>70.599999999999994</v>
      </c>
      <c r="AP34" s="367">
        <v>38.799999999999997</v>
      </c>
      <c r="AQ34" s="367">
        <v>74.3</v>
      </c>
      <c r="AR34" s="383">
        <v>63.8</v>
      </c>
      <c r="AS34" s="383">
        <v>76.900000000000006</v>
      </c>
      <c r="AT34" s="383">
        <v>76.5</v>
      </c>
      <c r="AU34" s="383">
        <v>73.7</v>
      </c>
      <c r="AV34" s="383">
        <v>60.4</v>
      </c>
      <c r="AW34" s="429">
        <v>74.099999999999994</v>
      </c>
    </row>
    <row r="35" spans="1:49">
      <c r="A35" s="130" t="s">
        <v>42</v>
      </c>
      <c r="B35" s="412">
        <v>47.8</v>
      </c>
      <c r="C35" s="232">
        <v>42.8</v>
      </c>
      <c r="D35" s="232">
        <v>45.3</v>
      </c>
      <c r="E35" s="232">
        <v>42.2</v>
      </c>
      <c r="F35" s="232">
        <v>46</v>
      </c>
      <c r="G35" s="232">
        <v>44</v>
      </c>
      <c r="H35" s="232">
        <v>48.9</v>
      </c>
      <c r="I35" s="232">
        <v>43.2</v>
      </c>
      <c r="J35" s="362" t="s">
        <v>15</v>
      </c>
      <c r="K35" s="362">
        <v>45.970544254395769</v>
      </c>
      <c r="L35" s="362">
        <v>47.067524643009563</v>
      </c>
      <c r="M35" s="362">
        <v>57.8</v>
      </c>
      <c r="N35" s="362">
        <v>51.498944953956546</v>
      </c>
      <c r="O35" s="232">
        <v>49.992272277794441</v>
      </c>
      <c r="P35" s="232" t="s">
        <v>125</v>
      </c>
      <c r="Q35" s="232" t="s">
        <v>125</v>
      </c>
      <c r="R35" s="382" t="s">
        <v>125</v>
      </c>
      <c r="S35" s="413" t="s">
        <v>125</v>
      </c>
      <c r="T35" s="364" t="s">
        <v>125</v>
      </c>
      <c r="U35" s="365" t="s">
        <v>124</v>
      </c>
      <c r="V35" s="365" t="s">
        <v>124</v>
      </c>
      <c r="W35" s="366" t="s">
        <v>124</v>
      </c>
      <c r="X35" s="366" t="s">
        <v>124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67" t="s">
        <v>15</v>
      </c>
      <c r="AE35" s="367" t="s">
        <v>15</v>
      </c>
      <c r="AF35" s="367" t="s">
        <v>15</v>
      </c>
      <c r="AG35" s="367" t="s">
        <v>15</v>
      </c>
      <c r="AH35" s="367" t="s">
        <v>15</v>
      </c>
      <c r="AI35" s="367" t="s">
        <v>15</v>
      </c>
      <c r="AJ35" s="367" t="s">
        <v>15</v>
      </c>
      <c r="AK35" s="367" t="s">
        <v>15</v>
      </c>
      <c r="AL35" s="367" t="s">
        <v>15</v>
      </c>
      <c r="AM35" s="367" t="s">
        <v>15</v>
      </c>
      <c r="AN35" s="367" t="s">
        <v>15</v>
      </c>
      <c r="AO35" s="367" t="s">
        <v>15</v>
      </c>
      <c r="AP35" s="367" t="s">
        <v>160</v>
      </c>
      <c r="AQ35" s="367" t="s">
        <v>160</v>
      </c>
      <c r="AR35" s="383" t="s">
        <v>160</v>
      </c>
      <c r="AS35" s="383" t="s">
        <v>180</v>
      </c>
      <c r="AT35" s="383" t="s">
        <v>160</v>
      </c>
      <c r="AU35" s="383" t="s">
        <v>68</v>
      </c>
      <c r="AV35" s="383" t="s">
        <v>68</v>
      </c>
      <c r="AW35" s="383" t="s">
        <v>160</v>
      </c>
    </row>
    <row r="36" spans="1:49">
      <c r="A36" s="130" t="s">
        <v>43</v>
      </c>
      <c r="B36" s="412">
        <v>51.6</v>
      </c>
      <c r="C36" s="232" t="s">
        <v>15</v>
      </c>
      <c r="D36" s="232" t="s">
        <v>15</v>
      </c>
      <c r="E36" s="232" t="s">
        <v>15</v>
      </c>
      <c r="F36" s="232">
        <v>38.9</v>
      </c>
      <c r="G36" s="232">
        <v>43.2</v>
      </c>
      <c r="H36" s="232" t="s">
        <v>15</v>
      </c>
      <c r="I36" s="232">
        <v>45.4</v>
      </c>
      <c r="J36" s="362">
        <v>45.7</v>
      </c>
      <c r="K36" s="362" t="s">
        <v>15</v>
      </c>
      <c r="L36" s="362">
        <v>51.264628751303434</v>
      </c>
      <c r="M36" s="362">
        <v>59.7</v>
      </c>
      <c r="N36" s="362">
        <v>59.398783111942109</v>
      </c>
      <c r="O36" s="232">
        <v>67.087633162711796</v>
      </c>
      <c r="P36" s="232" t="s">
        <v>125</v>
      </c>
      <c r="Q36" s="232" t="s">
        <v>125</v>
      </c>
      <c r="R36" s="382" t="s">
        <v>125</v>
      </c>
      <c r="S36" s="413" t="s">
        <v>125</v>
      </c>
      <c r="T36" s="364" t="s">
        <v>125</v>
      </c>
      <c r="U36" s="365" t="s">
        <v>124</v>
      </c>
      <c r="V36" s="365" t="s">
        <v>124</v>
      </c>
      <c r="W36" s="366" t="s">
        <v>124</v>
      </c>
      <c r="X36" s="366" t="s">
        <v>124</v>
      </c>
      <c r="Y36" s="366" t="s">
        <v>124</v>
      </c>
      <c r="Z36" s="366" t="s">
        <v>124</v>
      </c>
      <c r="AA36" s="366" t="s">
        <v>15</v>
      </c>
      <c r="AB36" s="366" t="s">
        <v>15</v>
      </c>
      <c r="AC36" s="366" t="s">
        <v>15</v>
      </c>
      <c r="AD36" s="367" t="s">
        <v>15</v>
      </c>
      <c r="AE36" s="367">
        <v>76.007557859920723</v>
      </c>
      <c r="AF36" s="367">
        <v>82.434824294865507</v>
      </c>
      <c r="AG36" s="367" t="s">
        <v>15</v>
      </c>
      <c r="AH36" s="367" t="s">
        <v>15</v>
      </c>
      <c r="AI36" s="367" t="s">
        <v>15</v>
      </c>
      <c r="AJ36" s="367" t="s">
        <v>15</v>
      </c>
      <c r="AK36" s="367" t="s">
        <v>15</v>
      </c>
      <c r="AL36" s="367" t="s">
        <v>15</v>
      </c>
      <c r="AM36" s="367" t="s">
        <v>15</v>
      </c>
      <c r="AN36" s="367" t="s">
        <v>15</v>
      </c>
      <c r="AO36" s="367" t="s">
        <v>15</v>
      </c>
      <c r="AP36" s="367" t="s">
        <v>68</v>
      </c>
      <c r="AQ36" s="367" t="s">
        <v>160</v>
      </c>
      <c r="AR36" s="383" t="s">
        <v>160</v>
      </c>
      <c r="AS36" s="383" t="s">
        <v>180</v>
      </c>
      <c r="AT36" s="383" t="s">
        <v>160</v>
      </c>
      <c r="AU36" s="383" t="s">
        <v>160</v>
      </c>
      <c r="AV36" s="383" t="s">
        <v>160</v>
      </c>
      <c r="AW36" s="383" t="s">
        <v>160</v>
      </c>
    </row>
    <row r="37" spans="1:49">
      <c r="A37" s="130" t="s">
        <v>44</v>
      </c>
      <c r="B37" s="412">
        <v>47.8</v>
      </c>
      <c r="C37" s="232">
        <v>42.8</v>
      </c>
      <c r="D37" s="232">
        <v>45.3</v>
      </c>
      <c r="E37" s="232">
        <v>42.2</v>
      </c>
      <c r="F37" s="232">
        <v>46</v>
      </c>
      <c r="G37" s="232">
        <v>44</v>
      </c>
      <c r="H37" s="232">
        <v>48.9</v>
      </c>
      <c r="I37" s="232">
        <v>43.2</v>
      </c>
      <c r="J37" s="362" t="s">
        <v>15</v>
      </c>
      <c r="K37" s="362">
        <v>45.970544254395776</v>
      </c>
      <c r="L37" s="362">
        <v>47.06752464300957</v>
      </c>
      <c r="M37" s="362">
        <v>57.8</v>
      </c>
      <c r="N37" s="362">
        <v>51.49894495395656</v>
      </c>
      <c r="O37" s="232">
        <v>51.605871663624463</v>
      </c>
      <c r="P37" s="232" t="s">
        <v>125</v>
      </c>
      <c r="Q37" s="232" t="s">
        <v>125</v>
      </c>
      <c r="R37" s="382" t="s">
        <v>125</v>
      </c>
      <c r="S37" s="413" t="s">
        <v>125</v>
      </c>
      <c r="T37" s="364" t="s">
        <v>125</v>
      </c>
      <c r="U37" s="365" t="s">
        <v>124</v>
      </c>
      <c r="V37" s="365" t="s">
        <v>124</v>
      </c>
      <c r="W37" s="366" t="s">
        <v>124</v>
      </c>
      <c r="X37" s="366" t="s">
        <v>124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67" t="s">
        <v>15</v>
      </c>
      <c r="AE37" s="367" t="s">
        <v>15</v>
      </c>
      <c r="AF37" s="367" t="s">
        <v>15</v>
      </c>
      <c r="AG37" s="367" t="s">
        <v>15</v>
      </c>
      <c r="AH37" s="367" t="s">
        <v>15</v>
      </c>
      <c r="AI37" s="367" t="s">
        <v>15</v>
      </c>
      <c r="AJ37" s="367" t="s">
        <v>15</v>
      </c>
      <c r="AK37" s="367" t="s">
        <v>15</v>
      </c>
      <c r="AL37" s="367" t="s">
        <v>16</v>
      </c>
      <c r="AM37" s="367" t="s">
        <v>15</v>
      </c>
      <c r="AN37" s="367" t="s">
        <v>15</v>
      </c>
      <c r="AO37" s="367" t="s">
        <v>15</v>
      </c>
      <c r="AP37" s="367" t="s">
        <v>160</v>
      </c>
      <c r="AQ37" s="367" t="s">
        <v>68</v>
      </c>
      <c r="AR37" s="383" t="s">
        <v>160</v>
      </c>
      <c r="AS37" s="383" t="s">
        <v>180</v>
      </c>
      <c r="AT37" s="383" t="s">
        <v>160</v>
      </c>
      <c r="AU37" s="383" t="s">
        <v>68</v>
      </c>
      <c r="AV37" s="383" t="s">
        <v>68</v>
      </c>
      <c r="AW37" s="383" t="s">
        <v>160</v>
      </c>
    </row>
    <row r="38" spans="1:49">
      <c r="A38" s="130" t="s">
        <v>45</v>
      </c>
      <c r="B38" s="412">
        <v>46.7</v>
      </c>
      <c r="C38" s="232">
        <v>43.5</v>
      </c>
      <c r="D38" s="232">
        <v>56</v>
      </c>
      <c r="E38" s="232">
        <v>48.5</v>
      </c>
      <c r="F38" s="232">
        <v>40.6</v>
      </c>
      <c r="G38" s="232">
        <v>51.2</v>
      </c>
      <c r="H38" s="232">
        <v>57.7</v>
      </c>
      <c r="I38" s="232">
        <v>48.6</v>
      </c>
      <c r="J38" s="362">
        <v>55.7</v>
      </c>
      <c r="K38" s="362">
        <v>51.167214474457907</v>
      </c>
      <c r="L38" s="362">
        <v>55.561663909794738</v>
      </c>
      <c r="M38" s="362">
        <v>65.099999999999994</v>
      </c>
      <c r="N38" s="362">
        <v>55.798856862733516</v>
      </c>
      <c r="O38" s="232">
        <v>63.39048455133392</v>
      </c>
      <c r="P38" s="232">
        <v>62.905799335248048</v>
      </c>
      <c r="Q38" s="232" t="s">
        <v>125</v>
      </c>
      <c r="R38" s="382">
        <v>50.172049575010199</v>
      </c>
      <c r="S38" s="413">
        <v>62.872446182551101</v>
      </c>
      <c r="T38" s="364">
        <v>56.358649294511352</v>
      </c>
      <c r="U38" s="365">
        <v>59.778008900150411</v>
      </c>
      <c r="V38" s="365">
        <v>57.138388759496564</v>
      </c>
      <c r="W38" s="366">
        <v>63.083501793700407</v>
      </c>
      <c r="X38" s="366">
        <v>60.315719077523227</v>
      </c>
      <c r="Y38" s="366">
        <v>67.155891212817622</v>
      </c>
      <c r="Z38" s="366">
        <v>58.485284458710261</v>
      </c>
      <c r="AA38" s="366">
        <v>57.188821615400109</v>
      </c>
      <c r="AB38" s="366">
        <v>70.877630652516231</v>
      </c>
      <c r="AC38" s="366">
        <v>68.572255533064535</v>
      </c>
      <c r="AD38" s="367">
        <v>64.596588768895316</v>
      </c>
      <c r="AE38" s="367">
        <v>45.680398386981771</v>
      </c>
      <c r="AF38" s="367">
        <v>69.480056535467071</v>
      </c>
      <c r="AG38" s="367" t="s">
        <v>15</v>
      </c>
      <c r="AH38" s="367">
        <v>70.451843682471946</v>
      </c>
      <c r="AI38" s="367">
        <v>64.84541233679407</v>
      </c>
      <c r="AJ38" s="367">
        <v>65.366217913046427</v>
      </c>
      <c r="AK38" s="367">
        <v>75.743375772050513</v>
      </c>
      <c r="AL38" s="367">
        <v>78.237105496950747</v>
      </c>
      <c r="AM38" s="367">
        <v>82.854360940817074</v>
      </c>
      <c r="AN38" s="367" t="s">
        <v>15</v>
      </c>
      <c r="AO38" s="367" t="s">
        <v>15</v>
      </c>
      <c r="AP38" s="367" t="s">
        <v>160</v>
      </c>
      <c r="AQ38" s="367" t="s">
        <v>160</v>
      </c>
      <c r="AR38" s="383" t="s">
        <v>160</v>
      </c>
      <c r="AS38" s="383" t="s">
        <v>180</v>
      </c>
      <c r="AT38" s="383" t="s">
        <v>160</v>
      </c>
      <c r="AU38" s="383" t="s">
        <v>160</v>
      </c>
      <c r="AV38" s="383" t="s">
        <v>160</v>
      </c>
      <c r="AW38" s="383" t="s">
        <v>160</v>
      </c>
    </row>
    <row r="39" spans="1:49">
      <c r="A39" s="130" t="s">
        <v>46</v>
      </c>
      <c r="B39" s="409">
        <v>48.4</v>
      </c>
      <c r="C39" s="232">
        <v>40.9</v>
      </c>
      <c r="D39" s="232">
        <v>43.9</v>
      </c>
      <c r="E39" s="232">
        <v>43.8</v>
      </c>
      <c r="F39" s="232">
        <v>49.8</v>
      </c>
      <c r="G39" s="232">
        <v>52.6</v>
      </c>
      <c r="H39" s="232">
        <v>49.1</v>
      </c>
      <c r="I39" s="232">
        <v>47.3</v>
      </c>
      <c r="J39" s="362" t="s">
        <v>15</v>
      </c>
      <c r="K39" s="362">
        <v>44.071760904757681</v>
      </c>
      <c r="L39" s="362">
        <v>49.26600774735396</v>
      </c>
      <c r="M39" s="362">
        <v>61</v>
      </c>
      <c r="N39" s="362">
        <v>48.599004364316286</v>
      </c>
      <c r="O39" s="232">
        <v>46.573804283877827</v>
      </c>
      <c r="P39" s="232" t="s">
        <v>125</v>
      </c>
      <c r="Q39" s="232" t="s">
        <v>125</v>
      </c>
      <c r="R39" s="382" t="s">
        <v>125</v>
      </c>
      <c r="S39" s="413" t="s">
        <v>125</v>
      </c>
      <c r="T39" s="364" t="s">
        <v>125</v>
      </c>
      <c r="U39" s="365" t="s">
        <v>124</v>
      </c>
      <c r="V39" s="365" t="s">
        <v>124</v>
      </c>
      <c r="W39" s="366" t="s">
        <v>124</v>
      </c>
      <c r="X39" s="366" t="s">
        <v>124</v>
      </c>
      <c r="Y39" s="366" t="s">
        <v>124</v>
      </c>
      <c r="Z39" s="366" t="s">
        <v>124</v>
      </c>
      <c r="AA39" s="366" t="s">
        <v>15</v>
      </c>
      <c r="AB39" s="366" t="s">
        <v>15</v>
      </c>
      <c r="AC39" s="366" t="s">
        <v>15</v>
      </c>
      <c r="AD39" s="367" t="s">
        <v>15</v>
      </c>
      <c r="AE39" s="367" t="s">
        <v>15</v>
      </c>
      <c r="AF39" s="367" t="s">
        <v>15</v>
      </c>
      <c r="AG39" s="367" t="s">
        <v>15</v>
      </c>
      <c r="AH39" s="367" t="s">
        <v>15</v>
      </c>
      <c r="AI39" s="367" t="s">
        <v>15</v>
      </c>
      <c r="AJ39" s="367" t="s">
        <v>15</v>
      </c>
      <c r="AK39" s="367" t="s">
        <v>15</v>
      </c>
      <c r="AL39" s="367" t="s">
        <v>15</v>
      </c>
      <c r="AM39" s="367" t="s">
        <v>15</v>
      </c>
      <c r="AN39" s="367" t="s">
        <v>15</v>
      </c>
      <c r="AO39" s="367" t="s">
        <v>15</v>
      </c>
      <c r="AP39" s="367" t="s">
        <v>68</v>
      </c>
      <c r="AQ39" s="367" t="s">
        <v>160</v>
      </c>
      <c r="AR39" s="383" t="s">
        <v>160</v>
      </c>
      <c r="AS39" s="383" t="s">
        <v>180</v>
      </c>
      <c r="AT39" s="383" t="s">
        <v>160</v>
      </c>
      <c r="AU39" s="383" t="s">
        <v>160</v>
      </c>
      <c r="AV39" s="383" t="s">
        <v>160</v>
      </c>
      <c r="AW39" s="383" t="s">
        <v>160</v>
      </c>
    </row>
    <row r="40" spans="1:49">
      <c r="A40" s="130" t="s">
        <v>47</v>
      </c>
      <c r="B40" s="412">
        <v>44.5</v>
      </c>
      <c r="C40" s="232">
        <v>36.700000000000003</v>
      </c>
      <c r="D40" s="232">
        <v>43.3</v>
      </c>
      <c r="E40" s="232">
        <v>40</v>
      </c>
      <c r="F40" s="232">
        <v>45.6</v>
      </c>
      <c r="G40" s="232">
        <v>39.200000000000003</v>
      </c>
      <c r="H40" s="232">
        <v>45.6</v>
      </c>
      <c r="I40" s="232">
        <v>39.299999999999997</v>
      </c>
      <c r="J40" s="362">
        <v>49.1</v>
      </c>
      <c r="K40" s="362">
        <v>45.970544254395776</v>
      </c>
      <c r="L40" s="362">
        <v>46.967593592812108</v>
      </c>
      <c r="M40" s="362">
        <v>54.2</v>
      </c>
      <c r="N40" s="362">
        <v>49.598983877985333</v>
      </c>
      <c r="O40" s="232">
        <v>53.226431865280631</v>
      </c>
      <c r="P40" s="232">
        <v>53.181807010303793</v>
      </c>
      <c r="Q40" s="232">
        <v>44.426891888085436</v>
      </c>
      <c r="R40" s="382">
        <v>48.782359458046365</v>
      </c>
      <c r="S40" s="413">
        <v>54.933437424297061</v>
      </c>
      <c r="T40" s="364">
        <v>50.492690746445817</v>
      </c>
      <c r="U40" s="365">
        <v>54.46683393068907</v>
      </c>
      <c r="V40" s="365">
        <v>48.957258223248004</v>
      </c>
      <c r="W40" s="366">
        <v>58.471962341140213</v>
      </c>
      <c r="X40" s="366">
        <v>53.082746926175091</v>
      </c>
      <c r="Y40" s="366">
        <v>63.215756981612728</v>
      </c>
      <c r="Z40" s="366">
        <v>53.189752708434959</v>
      </c>
      <c r="AA40" s="366">
        <v>54.257208149548738</v>
      </c>
      <c r="AB40" s="366">
        <v>66.724423129919231</v>
      </c>
      <c r="AC40" s="366">
        <v>67.029836426462779</v>
      </c>
      <c r="AD40" s="367">
        <v>60.844211873128145</v>
      </c>
      <c r="AE40" s="367">
        <v>48.349506622694996</v>
      </c>
      <c r="AF40" s="367">
        <v>56.84617767544551</v>
      </c>
      <c r="AG40" s="367">
        <v>62.567751668614179</v>
      </c>
      <c r="AH40" s="367">
        <v>60.481208020754835</v>
      </c>
      <c r="AI40" s="367">
        <v>49.147551826912505</v>
      </c>
      <c r="AJ40" s="367">
        <v>64.152653843873594</v>
      </c>
      <c r="AK40" s="367">
        <v>69.783930333138571</v>
      </c>
      <c r="AL40" s="367">
        <v>73.020244387526461</v>
      </c>
      <c r="AM40" s="367">
        <v>78.19446649869603</v>
      </c>
      <c r="AN40" s="367">
        <v>65.599999999999994</v>
      </c>
      <c r="AO40" s="367">
        <v>68.8</v>
      </c>
      <c r="AP40" s="367">
        <v>57.6</v>
      </c>
      <c r="AQ40" s="367">
        <v>70.7</v>
      </c>
      <c r="AR40" s="383">
        <v>68.900000000000006</v>
      </c>
      <c r="AS40" s="383">
        <v>63.3</v>
      </c>
      <c r="AT40" s="383">
        <v>70.599999999999994</v>
      </c>
      <c r="AU40" s="383">
        <v>65.3</v>
      </c>
      <c r="AV40" s="429">
        <v>58.5</v>
      </c>
      <c r="AW40" s="429">
        <v>68.900000000000006</v>
      </c>
    </row>
    <row r="41" spans="1:49">
      <c r="A41" s="130" t="s">
        <v>48</v>
      </c>
      <c r="B41" s="412">
        <v>51.6</v>
      </c>
      <c r="C41" s="232">
        <v>42</v>
      </c>
      <c r="D41" s="232">
        <v>48.6</v>
      </c>
      <c r="E41" s="232">
        <v>50.6</v>
      </c>
      <c r="F41" s="232">
        <v>47.4</v>
      </c>
      <c r="G41" s="232">
        <v>44.6</v>
      </c>
      <c r="H41" s="232">
        <v>50.4</v>
      </c>
      <c r="I41" s="232">
        <v>48.8</v>
      </c>
      <c r="J41" s="362">
        <v>52.9</v>
      </c>
      <c r="K41" s="362">
        <v>45.670736357084486</v>
      </c>
      <c r="L41" s="362">
        <v>51.264628751303391</v>
      </c>
      <c r="M41" s="362">
        <v>59.7</v>
      </c>
      <c r="N41" s="362">
        <v>59.398783111942116</v>
      </c>
      <c r="O41" s="232">
        <v>60.623193996846076</v>
      </c>
      <c r="P41" s="232">
        <v>62.932509296145689</v>
      </c>
      <c r="Q41" s="232">
        <v>53.479906531108533</v>
      </c>
      <c r="R41" s="382">
        <v>51.10359088692767</v>
      </c>
      <c r="S41" s="413">
        <v>62.17926596387008</v>
      </c>
      <c r="T41" s="364">
        <v>56.486353679877951</v>
      </c>
      <c r="U41" s="365">
        <v>61.637419847299796</v>
      </c>
      <c r="V41" s="365">
        <v>56.913813282859778</v>
      </c>
      <c r="W41" s="366">
        <v>62.023477695784663</v>
      </c>
      <c r="X41" s="366">
        <v>62.518961741904249</v>
      </c>
      <c r="Y41" s="366">
        <v>68.295299565754334</v>
      </c>
      <c r="Z41" s="366">
        <v>53.001062544502609</v>
      </c>
      <c r="AA41" s="366">
        <v>62.852433900680374</v>
      </c>
      <c r="AB41" s="366">
        <v>74.763101328633098</v>
      </c>
      <c r="AC41" s="366">
        <v>74.171345389553878</v>
      </c>
      <c r="AD41" s="367">
        <v>66.137336577955352</v>
      </c>
      <c r="AE41" s="367">
        <v>56.510865089488853</v>
      </c>
      <c r="AF41" s="367">
        <v>70.567550056137662</v>
      </c>
      <c r="AG41" s="367">
        <v>76.888876361753205</v>
      </c>
      <c r="AH41" s="367">
        <v>77.17548869172677</v>
      </c>
      <c r="AI41" s="367">
        <v>62.155800504817819</v>
      </c>
      <c r="AJ41" s="367">
        <v>74.235655683440058</v>
      </c>
      <c r="AK41" s="367">
        <v>78.90537096916529</v>
      </c>
      <c r="AL41" s="367">
        <v>86.801281899644678</v>
      </c>
      <c r="AM41" s="367">
        <v>92.145025576686322</v>
      </c>
      <c r="AN41" s="367">
        <v>70.8</v>
      </c>
      <c r="AO41" s="367">
        <v>77.099999999999994</v>
      </c>
      <c r="AP41" s="367">
        <v>58.7</v>
      </c>
      <c r="AQ41" s="367">
        <v>85.9</v>
      </c>
      <c r="AR41" s="383">
        <v>71.900000000000006</v>
      </c>
      <c r="AS41" s="383">
        <v>71.7</v>
      </c>
      <c r="AT41" s="383">
        <v>77.8</v>
      </c>
      <c r="AU41" s="383">
        <v>73.599999999999994</v>
      </c>
      <c r="AV41" s="429">
        <v>51</v>
      </c>
      <c r="AW41" s="429">
        <v>84.6</v>
      </c>
    </row>
    <row r="42" spans="1:49">
      <c r="A42" s="130" t="s">
        <v>49</v>
      </c>
      <c r="B42" s="412">
        <v>43.2</v>
      </c>
      <c r="C42" s="232">
        <v>42</v>
      </c>
      <c r="D42" s="232">
        <v>42.3</v>
      </c>
      <c r="E42" s="232">
        <v>39.6</v>
      </c>
      <c r="F42" s="232">
        <v>43.2</v>
      </c>
      <c r="G42" s="232">
        <v>43</v>
      </c>
      <c r="H42" s="232">
        <v>47.4</v>
      </c>
      <c r="I42" s="232">
        <v>39</v>
      </c>
      <c r="J42" s="362">
        <v>46.2</v>
      </c>
      <c r="K42" s="362">
        <v>44.171696870528095</v>
      </c>
      <c r="L42" s="362">
        <v>45.368696789652546</v>
      </c>
      <c r="M42" s="362">
        <v>55.5</v>
      </c>
      <c r="N42" s="362">
        <v>40.599168254963807</v>
      </c>
      <c r="O42" s="232">
        <v>56.449423458919938</v>
      </c>
      <c r="P42" s="232">
        <v>52.284081788428402</v>
      </c>
      <c r="Q42" s="232">
        <v>43.22417378511409</v>
      </c>
      <c r="R42" s="382">
        <v>47.604082802065669</v>
      </c>
      <c r="S42" s="413">
        <v>57.794992841723648</v>
      </c>
      <c r="T42" s="364">
        <v>51.022677177091857</v>
      </c>
      <c r="U42" s="365">
        <v>61.372304535421989</v>
      </c>
      <c r="V42" s="365">
        <v>50.487848231598804</v>
      </c>
      <c r="W42" s="366">
        <v>60.734381436724803</v>
      </c>
      <c r="X42" s="366">
        <v>53.815416330997977</v>
      </c>
      <c r="Y42" s="366">
        <v>67.032143297501733</v>
      </c>
      <c r="Z42" s="366">
        <v>53.430037342322187</v>
      </c>
      <c r="AA42" s="366">
        <v>57.084705209462577</v>
      </c>
      <c r="AB42" s="366">
        <v>66.146897470107731</v>
      </c>
      <c r="AC42" s="366">
        <v>71.575100115759966</v>
      </c>
      <c r="AD42" s="367">
        <v>60.05389724760574</v>
      </c>
      <c r="AE42" s="367">
        <v>46.141781032735032</v>
      </c>
      <c r="AF42" s="367">
        <v>55.823261003417407</v>
      </c>
      <c r="AG42" s="367">
        <v>62.791719943083514</v>
      </c>
      <c r="AH42" s="367">
        <v>62.281375898638096</v>
      </c>
      <c r="AI42" s="367">
        <v>48.654736001939256</v>
      </c>
      <c r="AJ42" s="367">
        <v>67.023293775233284</v>
      </c>
      <c r="AK42" s="367">
        <v>70.536195757935403</v>
      </c>
      <c r="AL42" s="367">
        <v>73.444172513625887</v>
      </c>
      <c r="AM42" s="367">
        <v>77.158094500236686</v>
      </c>
      <c r="AN42" s="367">
        <v>63.4</v>
      </c>
      <c r="AO42" s="367">
        <v>70.099999999999994</v>
      </c>
      <c r="AP42" s="367">
        <v>56.8</v>
      </c>
      <c r="AQ42" s="367">
        <v>68.599999999999994</v>
      </c>
      <c r="AR42" s="383">
        <v>57.6</v>
      </c>
      <c r="AS42" s="383">
        <v>64.900000000000006</v>
      </c>
      <c r="AT42" s="383">
        <v>68.2</v>
      </c>
      <c r="AU42" s="383">
        <v>66.099999999999994</v>
      </c>
      <c r="AV42" s="429">
        <v>58.9</v>
      </c>
      <c r="AW42" s="429">
        <v>69.900000000000006</v>
      </c>
    </row>
    <row r="43" spans="1:49">
      <c r="A43" s="130" t="s">
        <v>50</v>
      </c>
      <c r="B43" s="412">
        <v>41.5</v>
      </c>
      <c r="C43" s="232">
        <v>41.5</v>
      </c>
      <c r="D43" s="232">
        <v>40.299999999999997</v>
      </c>
      <c r="E43" s="232">
        <v>36.6</v>
      </c>
      <c r="F43" s="232">
        <v>38.6</v>
      </c>
      <c r="G43" s="232">
        <v>40.6</v>
      </c>
      <c r="H43" s="232">
        <v>46.1</v>
      </c>
      <c r="I43" s="232">
        <v>43.1</v>
      </c>
      <c r="J43" s="362">
        <v>42.8</v>
      </c>
      <c r="K43" s="362">
        <v>42.073041589349167</v>
      </c>
      <c r="L43" s="362">
        <v>40.971730580963744</v>
      </c>
      <c r="M43" s="362">
        <v>51.7</v>
      </c>
      <c r="N43" s="362">
        <v>38.299215373524966</v>
      </c>
      <c r="O43" s="232">
        <v>48.95858857340226</v>
      </c>
      <c r="P43" s="232">
        <v>50.639603202254257</v>
      </c>
      <c r="Q43" s="232">
        <v>44.157571981215696</v>
      </c>
      <c r="R43" s="382">
        <v>48.108229204703775</v>
      </c>
      <c r="S43" s="413">
        <v>53.575396924916298</v>
      </c>
      <c r="T43" s="364">
        <v>49.670197224562003</v>
      </c>
      <c r="U43" s="365">
        <v>55.538933508077442</v>
      </c>
      <c r="V43" s="365">
        <v>49.99178101376102</v>
      </c>
      <c r="W43" s="366">
        <v>58.119809458350225</v>
      </c>
      <c r="X43" s="366">
        <v>52.57471555859685</v>
      </c>
      <c r="Y43" s="366">
        <v>62.100084042577883</v>
      </c>
      <c r="Z43" s="366">
        <v>52.385651004207858</v>
      </c>
      <c r="AA43" s="366">
        <v>53.956150668229199</v>
      </c>
      <c r="AB43" s="366">
        <v>62.897199539122091</v>
      </c>
      <c r="AC43" s="366">
        <v>66.460341181267225</v>
      </c>
      <c r="AD43" s="367">
        <v>56.804010734910044</v>
      </c>
      <c r="AE43" s="367">
        <v>43.53813241204189</v>
      </c>
      <c r="AF43" s="367">
        <v>54.587413465912775</v>
      </c>
      <c r="AG43" s="367">
        <v>62.484247129062112</v>
      </c>
      <c r="AH43" s="367">
        <v>61.100884096312797</v>
      </c>
      <c r="AI43" s="367">
        <v>46.307899525220023</v>
      </c>
      <c r="AJ43" s="367">
        <v>64.781563495244413</v>
      </c>
      <c r="AK43" s="367">
        <v>68.977462225548805</v>
      </c>
      <c r="AL43" s="367">
        <v>73.546249680532071</v>
      </c>
      <c r="AM43" s="367">
        <v>77.2800318443023</v>
      </c>
      <c r="AN43" s="367">
        <v>67.3</v>
      </c>
      <c r="AO43" s="367">
        <v>60.9</v>
      </c>
      <c r="AP43" s="367">
        <v>58.7</v>
      </c>
      <c r="AQ43" s="367">
        <v>58.7</v>
      </c>
      <c r="AR43" s="383">
        <v>46.1</v>
      </c>
      <c r="AS43" s="383">
        <v>62.1</v>
      </c>
      <c r="AT43" s="383">
        <v>69.5</v>
      </c>
      <c r="AU43" s="383">
        <v>64</v>
      </c>
      <c r="AV43" s="429">
        <v>63.2</v>
      </c>
      <c r="AW43" s="429">
        <v>68.599999999999994</v>
      </c>
    </row>
    <row r="44" spans="1:49">
      <c r="A44" s="130" t="s">
        <v>122</v>
      </c>
      <c r="B44" s="412">
        <v>48.4</v>
      </c>
      <c r="C44" s="232">
        <v>40.9</v>
      </c>
      <c r="D44" s="232">
        <v>43.9</v>
      </c>
      <c r="E44" s="232">
        <v>43.8</v>
      </c>
      <c r="F44" s="232">
        <v>49.8</v>
      </c>
      <c r="G44" s="232">
        <v>52.6</v>
      </c>
      <c r="H44" s="232">
        <v>49.1</v>
      </c>
      <c r="I44" s="232">
        <v>47.3</v>
      </c>
      <c r="J44" s="362">
        <v>49.9</v>
      </c>
      <c r="K44" s="362">
        <v>44.071760904757696</v>
      </c>
      <c r="L44" s="362">
        <v>49.266007747353953</v>
      </c>
      <c r="M44" s="362">
        <v>61</v>
      </c>
      <c r="N44" s="362">
        <v>48.599004364316286</v>
      </c>
      <c r="O44" s="232">
        <v>56.723559865238585</v>
      </c>
      <c r="P44" s="232">
        <v>62.098289389764126</v>
      </c>
      <c r="Q44" s="232">
        <v>49.108258553492348</v>
      </c>
      <c r="R44" s="382">
        <v>50.335220295993459</v>
      </c>
      <c r="S44" s="413">
        <v>59.523565623560117</v>
      </c>
      <c r="T44" s="364">
        <v>53.452713596034343</v>
      </c>
      <c r="U44" s="365">
        <v>61.239044239600176</v>
      </c>
      <c r="V44" s="365">
        <v>53.81346044460723</v>
      </c>
      <c r="W44" s="366">
        <v>56.732666029430121</v>
      </c>
      <c r="X44" s="366">
        <v>60.251660842946414</v>
      </c>
      <c r="Y44" s="366">
        <v>64.865018691675274</v>
      </c>
      <c r="Z44" s="366">
        <v>51.340958468468408</v>
      </c>
      <c r="AA44" s="366">
        <v>59.245858553571345</v>
      </c>
      <c r="AB44" s="366">
        <v>80.780642893854193</v>
      </c>
      <c r="AC44" s="366">
        <v>77.1571474023322</v>
      </c>
      <c r="AD44" s="367">
        <v>68.050716475497666</v>
      </c>
      <c r="AE44" s="367">
        <v>60.789721255685826</v>
      </c>
      <c r="AF44" s="367">
        <v>73.767328462246368</v>
      </c>
      <c r="AG44" s="367">
        <v>73.510378941019496</v>
      </c>
      <c r="AH44" s="367">
        <v>83.708029020361892</v>
      </c>
      <c r="AI44" s="367">
        <v>68.437837032656276</v>
      </c>
      <c r="AJ44" s="367">
        <v>77.278222836620728</v>
      </c>
      <c r="AK44" s="367">
        <v>78.258674891013484</v>
      </c>
      <c r="AL44" s="367">
        <v>88.870503348047436</v>
      </c>
      <c r="AM44" s="367">
        <v>89.402943073678273</v>
      </c>
      <c r="AN44" s="367">
        <v>70.400000000000006</v>
      </c>
      <c r="AO44" s="367">
        <v>82.5</v>
      </c>
      <c r="AP44" s="367">
        <v>72.599999999999994</v>
      </c>
      <c r="AQ44" s="367">
        <v>83.8</v>
      </c>
      <c r="AR44" s="383" t="s">
        <v>160</v>
      </c>
      <c r="AS44" s="383">
        <v>78.8</v>
      </c>
      <c r="AT44" s="383">
        <v>78.7</v>
      </c>
      <c r="AU44" s="383" t="s">
        <v>160</v>
      </c>
      <c r="AV44" s="429">
        <v>63.2</v>
      </c>
      <c r="AW44" s="383" t="s">
        <v>160</v>
      </c>
    </row>
    <row r="45" spans="1:49">
      <c r="A45" s="130" t="s">
        <v>51</v>
      </c>
      <c r="B45" s="412">
        <v>42.8</v>
      </c>
      <c r="C45" s="232">
        <v>46.1</v>
      </c>
      <c r="D45" s="232">
        <v>39.5</v>
      </c>
      <c r="E45" s="232">
        <v>39.1</v>
      </c>
      <c r="F45" s="232">
        <v>42.6</v>
      </c>
      <c r="G45" s="232">
        <v>40.1</v>
      </c>
      <c r="H45" s="232">
        <v>46.9</v>
      </c>
      <c r="I45" s="232">
        <v>47.2</v>
      </c>
      <c r="J45" s="362">
        <v>46</v>
      </c>
      <c r="K45" s="362">
        <v>46.570160049018334</v>
      </c>
      <c r="L45" s="362">
        <v>40.871799530766268</v>
      </c>
      <c r="M45" s="362">
        <v>52.4</v>
      </c>
      <c r="N45" s="362">
        <v>40.299174400863095</v>
      </c>
      <c r="O45" s="232">
        <v>51.060095782686901</v>
      </c>
      <c r="P45" s="232">
        <v>50.791643067847737</v>
      </c>
      <c r="Q45" s="232">
        <v>45.25227926604795</v>
      </c>
      <c r="R45" s="382">
        <v>50.72955746370021</v>
      </c>
      <c r="S45" s="413">
        <v>53.417530930143876</v>
      </c>
      <c r="T45" s="364">
        <v>49.33750111916914</v>
      </c>
      <c r="U45" s="365">
        <v>52.623109462111735</v>
      </c>
      <c r="V45" s="365">
        <v>48.759025572382448</v>
      </c>
      <c r="W45" s="366">
        <v>55.616006405353495</v>
      </c>
      <c r="X45" s="366">
        <v>50.865286834462715</v>
      </c>
      <c r="Y45" s="366">
        <v>57.338136529033839</v>
      </c>
      <c r="Z45" s="366">
        <v>51.266997389447695</v>
      </c>
      <c r="AA45" s="366">
        <v>53.407283695109612</v>
      </c>
      <c r="AB45" s="366">
        <v>62.169048081952731</v>
      </c>
      <c r="AC45" s="366">
        <v>66.155131245197865</v>
      </c>
      <c r="AD45" s="367">
        <v>54.719491145343007</v>
      </c>
      <c r="AE45" s="367">
        <v>45.077804070745138</v>
      </c>
      <c r="AF45" s="367">
        <v>60.411773615279991</v>
      </c>
      <c r="AG45" s="367">
        <v>62.248288552539222</v>
      </c>
      <c r="AH45" s="367">
        <v>60.645975281768102</v>
      </c>
      <c r="AI45" s="367">
        <v>47.957108511646439</v>
      </c>
      <c r="AJ45" s="367">
        <v>66.61198385096435</v>
      </c>
      <c r="AK45" s="367">
        <v>69.531556972200292</v>
      </c>
      <c r="AL45" s="367">
        <v>71.480103058957312</v>
      </c>
      <c r="AM45" s="367">
        <v>75.83466665831611</v>
      </c>
      <c r="AN45" s="367">
        <v>62.3</v>
      </c>
      <c r="AO45" s="367">
        <v>63.5</v>
      </c>
      <c r="AP45" s="367">
        <v>61.4</v>
      </c>
      <c r="AQ45" s="367">
        <v>57.1</v>
      </c>
      <c r="AR45" s="383">
        <v>49.2</v>
      </c>
      <c r="AS45" s="383">
        <v>63</v>
      </c>
      <c r="AT45" s="383">
        <v>72.2</v>
      </c>
      <c r="AU45" s="383">
        <v>72.8</v>
      </c>
      <c r="AV45" s="429">
        <v>60.1</v>
      </c>
      <c r="AW45" s="429">
        <v>67.2</v>
      </c>
    </row>
    <row r="46" spans="1:49">
      <c r="A46" s="130" t="s">
        <v>52</v>
      </c>
      <c r="B46" s="412">
        <v>45.8</v>
      </c>
      <c r="C46" s="232">
        <v>41.4</v>
      </c>
      <c r="D46" s="232">
        <v>42.3</v>
      </c>
      <c r="E46" s="232">
        <v>44.6</v>
      </c>
      <c r="F46" s="232">
        <v>45.8</v>
      </c>
      <c r="G46" s="232">
        <v>44.4</v>
      </c>
      <c r="H46" s="232">
        <v>51.2</v>
      </c>
      <c r="I46" s="232">
        <v>46.6</v>
      </c>
      <c r="J46" s="362">
        <v>53.1</v>
      </c>
      <c r="K46" s="362">
        <v>42.073041589349174</v>
      </c>
      <c r="L46" s="362">
        <v>53.662973956042784</v>
      </c>
      <c r="M46" s="362">
        <v>55.3</v>
      </c>
      <c r="N46" s="362">
        <v>52.898916273093242</v>
      </c>
      <c r="O46" s="232">
        <v>50.607566680759462</v>
      </c>
      <c r="P46" s="232">
        <v>54.256490472831935</v>
      </c>
      <c r="Q46" s="232">
        <v>52.263320357333178</v>
      </c>
      <c r="R46" s="382">
        <v>56.50952562919953</v>
      </c>
      <c r="S46" s="413">
        <v>63.970741481595198</v>
      </c>
      <c r="T46" s="364">
        <v>57.590615026638005</v>
      </c>
      <c r="U46" s="365">
        <v>59.911774619075366</v>
      </c>
      <c r="V46" s="365">
        <v>55.177076691453074</v>
      </c>
      <c r="W46" s="366">
        <v>64.402714508521171</v>
      </c>
      <c r="X46" s="366">
        <v>60.365880478846101</v>
      </c>
      <c r="Y46" s="366">
        <v>63.871772677281186</v>
      </c>
      <c r="Z46" s="366">
        <v>51.644608900993283</v>
      </c>
      <c r="AA46" s="366">
        <v>55.512110011921102</v>
      </c>
      <c r="AB46" s="366">
        <v>67.991023594885746</v>
      </c>
      <c r="AC46" s="366">
        <v>70.584683525964934</v>
      </c>
      <c r="AD46" s="367">
        <v>68.378577970286543</v>
      </c>
      <c r="AE46" s="367">
        <v>54.535732193438037</v>
      </c>
      <c r="AF46" s="367">
        <v>75.940796579929057</v>
      </c>
      <c r="AG46" s="367">
        <v>76.693929993386789</v>
      </c>
      <c r="AH46" s="367">
        <v>76.966449944568794</v>
      </c>
      <c r="AI46" s="367">
        <v>66.564069874287384</v>
      </c>
      <c r="AJ46" s="367">
        <v>77.630417433955074</v>
      </c>
      <c r="AK46" s="367">
        <v>81.567101039712767</v>
      </c>
      <c r="AL46" s="367">
        <v>88.063949136757543</v>
      </c>
      <c r="AM46" s="367">
        <v>92.640889601860593</v>
      </c>
      <c r="AN46" s="367">
        <v>80.099999999999994</v>
      </c>
      <c r="AO46" s="367">
        <v>78.7</v>
      </c>
      <c r="AP46" s="367" t="s">
        <v>160</v>
      </c>
      <c r="AQ46" s="367">
        <v>88.9</v>
      </c>
      <c r="AR46" s="383">
        <v>88.2</v>
      </c>
      <c r="AS46" s="383">
        <v>82.1</v>
      </c>
      <c r="AT46" s="383" t="s">
        <v>160</v>
      </c>
      <c r="AU46" s="383">
        <v>88.1</v>
      </c>
      <c r="AV46" s="429">
        <v>81.099999999999994</v>
      </c>
      <c r="AW46" s="429">
        <v>99.2</v>
      </c>
    </row>
    <row r="47" spans="1:49">
      <c r="A47" s="130" t="s">
        <v>53</v>
      </c>
      <c r="B47" s="412">
        <v>47.8</v>
      </c>
      <c r="C47" s="232">
        <v>42.8</v>
      </c>
      <c r="D47" s="232">
        <v>45.3</v>
      </c>
      <c r="E47" s="232">
        <v>42.2</v>
      </c>
      <c r="F47" s="232">
        <v>46</v>
      </c>
      <c r="G47" s="232">
        <v>44</v>
      </c>
      <c r="H47" s="232">
        <v>48.9</v>
      </c>
      <c r="I47" s="232">
        <v>43.2</v>
      </c>
      <c r="J47" s="362">
        <v>48.8</v>
      </c>
      <c r="K47" s="362">
        <v>45.970544254395769</v>
      </c>
      <c r="L47" s="362">
        <v>47.067524643009577</v>
      </c>
      <c r="M47" s="362">
        <v>57.8</v>
      </c>
      <c r="N47" s="362">
        <v>51.498944953956553</v>
      </c>
      <c r="O47" s="232">
        <v>54.84128413513956</v>
      </c>
      <c r="P47" s="232">
        <v>54.048473423002442</v>
      </c>
      <c r="Q47" s="232">
        <v>45.355317377430069</v>
      </c>
      <c r="R47" s="382">
        <v>50.190677721500535</v>
      </c>
      <c r="S47" s="413">
        <v>60.770189050654551</v>
      </c>
      <c r="T47" s="364">
        <v>53.786041188542484</v>
      </c>
      <c r="U47" s="365">
        <v>60.845805709305971</v>
      </c>
      <c r="V47" s="365">
        <v>55.568885787288927</v>
      </c>
      <c r="W47" s="366">
        <v>65.102107194495062</v>
      </c>
      <c r="X47" s="366">
        <v>57.674760997699821</v>
      </c>
      <c r="Y47" s="366">
        <v>66.878498833849847</v>
      </c>
      <c r="Z47" s="366">
        <v>54.919734590333157</v>
      </c>
      <c r="AA47" s="366">
        <v>57.572682855400004</v>
      </c>
      <c r="AB47" s="366">
        <v>68.304765447181865</v>
      </c>
      <c r="AC47" s="366">
        <v>70.357429571104802</v>
      </c>
      <c r="AD47" s="367">
        <v>63.066218627817719</v>
      </c>
      <c r="AE47" s="367">
        <v>49.170442891175085</v>
      </c>
      <c r="AF47" s="367">
        <v>59.946098029389617</v>
      </c>
      <c r="AG47" s="367">
        <v>63.540787617543799</v>
      </c>
      <c r="AH47" s="367">
        <v>62.163822417913849</v>
      </c>
      <c r="AI47" s="367">
        <v>47.16018041436319</v>
      </c>
      <c r="AJ47" s="367">
        <v>63.901934396440424</v>
      </c>
      <c r="AK47" s="367">
        <v>69.590482565369825</v>
      </c>
      <c r="AL47" s="367">
        <v>74.960065143455765</v>
      </c>
      <c r="AM47" s="367">
        <v>77.425108436481551</v>
      </c>
      <c r="AN47" s="367">
        <v>72.7</v>
      </c>
      <c r="AO47" s="367">
        <v>67.2</v>
      </c>
      <c r="AP47" s="367">
        <v>49.6</v>
      </c>
      <c r="AQ47" s="367">
        <v>63.6</v>
      </c>
      <c r="AR47" s="383">
        <v>50.4</v>
      </c>
      <c r="AS47" s="383">
        <v>67.7</v>
      </c>
      <c r="AT47" s="383">
        <v>70.3</v>
      </c>
      <c r="AU47" s="383">
        <v>73.8</v>
      </c>
      <c r="AV47" s="429">
        <v>63.9</v>
      </c>
      <c r="AW47" s="429">
        <v>73.5</v>
      </c>
    </row>
    <row r="48" spans="1:49">
      <c r="A48" s="130" t="s">
        <v>54</v>
      </c>
      <c r="B48" s="412">
        <v>46.8</v>
      </c>
      <c r="C48" s="232">
        <v>41.6</v>
      </c>
      <c r="D48" s="232">
        <v>47</v>
      </c>
      <c r="E48" s="232">
        <v>42.3</v>
      </c>
      <c r="F48" s="232">
        <v>41</v>
      </c>
      <c r="G48" s="232">
        <v>45.7</v>
      </c>
      <c r="H48" s="232">
        <v>49.3</v>
      </c>
      <c r="I48" s="232">
        <v>47.4</v>
      </c>
      <c r="J48" s="362">
        <v>50.7</v>
      </c>
      <c r="K48" s="362">
        <v>48.269071467115545</v>
      </c>
      <c r="L48" s="362">
        <v>52.164008203080684</v>
      </c>
      <c r="M48" s="362">
        <v>63.1</v>
      </c>
      <c r="N48" s="362">
        <v>50.398967488920562</v>
      </c>
      <c r="O48" s="232">
        <v>57.275864235963013</v>
      </c>
      <c r="P48" s="232">
        <v>58.89942789852411</v>
      </c>
      <c r="Q48" s="232">
        <v>48.361167646746615</v>
      </c>
      <c r="R48" s="382">
        <v>50.768451829132452</v>
      </c>
      <c r="S48" s="413">
        <v>59.776231395983288</v>
      </c>
      <c r="T48" s="364">
        <v>54.235314688407847</v>
      </c>
      <c r="U48" s="365">
        <v>62.647751986196177</v>
      </c>
      <c r="V48" s="365">
        <v>56.314394916148871</v>
      </c>
      <c r="W48" s="366">
        <v>63.518298084996118</v>
      </c>
      <c r="X48" s="366">
        <v>61.102401443452031</v>
      </c>
      <c r="Y48" s="366">
        <v>67.89783708998975</v>
      </c>
      <c r="Z48" s="366">
        <v>56.263294972777331</v>
      </c>
      <c r="AA48" s="366">
        <v>57.429529635446464</v>
      </c>
      <c r="AB48" s="366">
        <v>71.045373224675274</v>
      </c>
      <c r="AC48" s="366">
        <v>73.025568905226251</v>
      </c>
      <c r="AD48" s="367">
        <v>65.819156073961608</v>
      </c>
      <c r="AE48" s="367">
        <v>49.44331084520249</v>
      </c>
      <c r="AF48" s="367">
        <v>66.877139991225107</v>
      </c>
      <c r="AG48" s="367">
        <v>71.391648734965699</v>
      </c>
      <c r="AH48" s="367">
        <v>66.556587492919448</v>
      </c>
      <c r="AI48" s="367">
        <v>61.307573501180897</v>
      </c>
      <c r="AJ48" s="367">
        <v>66.25802567969825</v>
      </c>
      <c r="AK48" s="367">
        <v>73.861955421248041</v>
      </c>
      <c r="AL48" s="367">
        <v>76.58711161569687</v>
      </c>
      <c r="AM48" s="367">
        <v>82.608119027160654</v>
      </c>
      <c r="AN48" s="367">
        <v>70</v>
      </c>
      <c r="AO48" s="367">
        <v>76.900000000000006</v>
      </c>
      <c r="AP48" s="367">
        <v>68.599999999999994</v>
      </c>
      <c r="AQ48" s="367">
        <v>72</v>
      </c>
      <c r="AR48" s="383">
        <v>68.099999999999994</v>
      </c>
      <c r="AS48" s="383">
        <v>66.2</v>
      </c>
      <c r="AT48" s="383">
        <v>81.3</v>
      </c>
      <c r="AU48" s="383">
        <v>76.8</v>
      </c>
      <c r="AV48" s="429">
        <v>67.8</v>
      </c>
      <c r="AW48" s="429">
        <v>79.099999999999994</v>
      </c>
    </row>
    <row r="49" spans="1:49">
      <c r="A49" s="130" t="s">
        <v>55</v>
      </c>
      <c r="B49" s="412">
        <v>50.8</v>
      </c>
      <c r="C49" s="232">
        <v>45.1</v>
      </c>
      <c r="D49" s="232">
        <v>48.3</v>
      </c>
      <c r="E49" s="232">
        <v>44.8</v>
      </c>
      <c r="F49" s="232">
        <v>45.5</v>
      </c>
      <c r="G49" s="232">
        <v>48</v>
      </c>
      <c r="H49" s="232">
        <v>51.1</v>
      </c>
      <c r="I49" s="232">
        <v>48.3</v>
      </c>
      <c r="J49" s="362">
        <v>49</v>
      </c>
      <c r="K49" s="362">
        <v>45.970544254395769</v>
      </c>
      <c r="L49" s="362">
        <v>50.665042450118605</v>
      </c>
      <c r="M49" s="362">
        <v>58.7</v>
      </c>
      <c r="N49" s="362">
        <v>44.399090406906232</v>
      </c>
      <c r="O49" s="232">
        <v>61.290309334663313</v>
      </c>
      <c r="P49" s="232">
        <v>56.8379628882562</v>
      </c>
      <c r="Q49" s="232">
        <v>45.467029654134883</v>
      </c>
      <c r="R49" s="382">
        <v>50.810970118614776</v>
      </c>
      <c r="S49" s="413">
        <v>58.780715597341583</v>
      </c>
      <c r="T49" s="364">
        <v>53.038840298009212</v>
      </c>
      <c r="U49" s="365">
        <v>62.738745715187747</v>
      </c>
      <c r="V49" s="365">
        <v>55.661581601639128</v>
      </c>
      <c r="W49" s="366">
        <v>63.896204212994917</v>
      </c>
      <c r="X49" s="366">
        <v>60.663811439268478</v>
      </c>
      <c r="Y49" s="366">
        <v>69.88420488044693</v>
      </c>
      <c r="Z49" s="366">
        <v>57.188332042526163</v>
      </c>
      <c r="AA49" s="366">
        <v>57.571335462484754</v>
      </c>
      <c r="AB49" s="366">
        <v>71.631447326705086</v>
      </c>
      <c r="AC49" s="366">
        <v>73.937678711325418</v>
      </c>
      <c r="AD49" s="367">
        <v>62.788674580399835</v>
      </c>
      <c r="AE49" s="367">
        <v>46.836902327113471</v>
      </c>
      <c r="AF49" s="367">
        <v>58.339085364921495</v>
      </c>
      <c r="AG49" s="367">
        <v>67.171187554497024</v>
      </c>
      <c r="AH49" s="367">
        <v>63.044482275593133</v>
      </c>
      <c r="AI49" s="367">
        <v>51.776667122106154</v>
      </c>
      <c r="AJ49" s="367">
        <v>67.290819209694348</v>
      </c>
      <c r="AK49" s="367">
        <v>71.487801058563363</v>
      </c>
      <c r="AL49" s="367">
        <v>77.442373990801968</v>
      </c>
      <c r="AM49" s="367">
        <v>77.726627725159403</v>
      </c>
      <c r="AN49" s="367">
        <v>70.8</v>
      </c>
      <c r="AO49" s="367">
        <v>64.599999999999994</v>
      </c>
      <c r="AP49" s="367">
        <v>45.3</v>
      </c>
      <c r="AQ49" s="367">
        <v>59.1</v>
      </c>
      <c r="AR49" s="383">
        <v>56.9</v>
      </c>
      <c r="AS49" s="383">
        <v>65.400000000000006</v>
      </c>
      <c r="AT49" s="383">
        <v>71</v>
      </c>
      <c r="AU49" s="383">
        <v>69.900000000000006</v>
      </c>
      <c r="AV49" s="429">
        <v>59.6</v>
      </c>
      <c r="AW49" s="429">
        <v>70.5</v>
      </c>
    </row>
    <row r="50" spans="1:49">
      <c r="A50" s="130" t="s">
        <v>56</v>
      </c>
      <c r="B50" s="412">
        <v>47.4</v>
      </c>
      <c r="C50" s="232">
        <v>44.1</v>
      </c>
      <c r="D50" s="232">
        <v>48.5</v>
      </c>
      <c r="E50" s="232">
        <v>54.7</v>
      </c>
      <c r="F50" s="232">
        <v>43.8</v>
      </c>
      <c r="G50" s="232">
        <v>41.3</v>
      </c>
      <c r="H50" s="232">
        <v>44.2</v>
      </c>
      <c r="I50" s="232">
        <v>40.9</v>
      </c>
      <c r="J50" s="362">
        <v>46.1</v>
      </c>
      <c r="K50" s="362">
        <v>52.26651009793256</v>
      </c>
      <c r="L50" s="362">
        <v>59.45897486749616</v>
      </c>
      <c r="M50" s="362">
        <v>62.9</v>
      </c>
      <c r="N50" s="362">
        <v>56.398844570934934</v>
      </c>
      <c r="O50" s="232">
        <v>59.862811129804371</v>
      </c>
      <c r="P50" s="232">
        <v>63.525578562057021</v>
      </c>
      <c r="Q50" s="232">
        <v>54.250296284747265</v>
      </c>
      <c r="R50" s="382" t="s">
        <v>125</v>
      </c>
      <c r="S50" s="413">
        <v>63.463721242421812</v>
      </c>
      <c r="T50" s="364">
        <v>54.704635893367424</v>
      </c>
      <c r="U50" s="365">
        <v>62.632589287608475</v>
      </c>
      <c r="V50" s="365" t="s">
        <v>124</v>
      </c>
      <c r="W50" s="366" t="s">
        <v>124</v>
      </c>
      <c r="X50" s="366">
        <v>69.66611971018331</v>
      </c>
      <c r="Y50" s="366" t="s">
        <v>124</v>
      </c>
      <c r="Z50" s="366" t="s">
        <v>124</v>
      </c>
      <c r="AA50" s="366" t="s">
        <v>15</v>
      </c>
      <c r="AB50" s="366">
        <v>62.533060016435996</v>
      </c>
      <c r="AC50" s="366" t="s">
        <v>15</v>
      </c>
      <c r="AD50" s="367" t="s">
        <v>15</v>
      </c>
      <c r="AE50" s="367" t="s">
        <v>15</v>
      </c>
      <c r="AF50" s="367" t="s">
        <v>15</v>
      </c>
      <c r="AG50" s="367" t="s">
        <v>15</v>
      </c>
      <c r="AH50" s="367">
        <v>76.753935006423717</v>
      </c>
      <c r="AI50" s="367">
        <v>69.438347147986605</v>
      </c>
      <c r="AJ50" s="367">
        <v>72.32426307353407</v>
      </c>
      <c r="AK50" s="367">
        <v>79.287578093868476</v>
      </c>
      <c r="AL50" s="367" t="s">
        <v>16</v>
      </c>
      <c r="AM50" s="367">
        <v>92.259825880514214</v>
      </c>
      <c r="AN50" s="367" t="s">
        <v>15</v>
      </c>
      <c r="AO50" s="367" t="s">
        <v>66</v>
      </c>
      <c r="AP50" s="367" t="s">
        <v>160</v>
      </c>
      <c r="AQ50" s="367" t="s">
        <v>160</v>
      </c>
      <c r="AR50" s="383" t="s">
        <v>160</v>
      </c>
      <c r="AS50" s="383" t="s">
        <v>180</v>
      </c>
      <c r="AT50" s="383" t="s">
        <v>160</v>
      </c>
      <c r="AU50" s="383" t="s">
        <v>160</v>
      </c>
      <c r="AV50" s="383" t="s">
        <v>160</v>
      </c>
      <c r="AW50" s="383" t="s">
        <v>160</v>
      </c>
    </row>
    <row r="51" spans="1:49">
      <c r="A51" s="130" t="s">
        <v>123</v>
      </c>
      <c r="B51" s="412" t="s">
        <v>68</v>
      </c>
      <c r="C51" s="232">
        <v>40.9</v>
      </c>
      <c r="D51" s="232">
        <v>50.2</v>
      </c>
      <c r="E51" s="232">
        <v>65.900000000000006</v>
      </c>
      <c r="F51" s="232">
        <v>50.7</v>
      </c>
      <c r="G51" s="232">
        <v>44.8</v>
      </c>
      <c r="H51" s="232">
        <v>50.6</v>
      </c>
      <c r="I51" s="232">
        <v>54.9</v>
      </c>
      <c r="J51" s="362">
        <v>50.7</v>
      </c>
      <c r="K51" s="362">
        <v>42.772593349742145</v>
      </c>
      <c r="L51" s="362">
        <v>56.461043361572024</v>
      </c>
      <c r="M51" s="362">
        <v>63.9</v>
      </c>
      <c r="N51" s="362">
        <v>55.498863008632775</v>
      </c>
      <c r="O51" s="232">
        <v>52.671806963089992</v>
      </c>
      <c r="P51" s="232">
        <v>59.69854175325996</v>
      </c>
      <c r="Q51" s="232">
        <v>51.425354595258668</v>
      </c>
      <c r="R51" s="382">
        <v>51.146775886868696</v>
      </c>
      <c r="S51" s="413">
        <v>60.762597249688717</v>
      </c>
      <c r="T51" s="364">
        <v>56.453448064578687</v>
      </c>
      <c r="U51" s="365">
        <v>61.328828189024406</v>
      </c>
      <c r="V51" s="365">
        <v>54.075963310980228</v>
      </c>
      <c r="W51" s="366">
        <v>61.233372184178137</v>
      </c>
      <c r="X51" s="366">
        <v>57.932015973660754</v>
      </c>
      <c r="Y51" s="366">
        <v>62.866088365528661</v>
      </c>
      <c r="Z51" s="366">
        <v>51.90826243415372</v>
      </c>
      <c r="AA51" s="366">
        <v>57.78807110128416</v>
      </c>
      <c r="AB51" s="366">
        <v>71.996576900595215</v>
      </c>
      <c r="AC51" s="366">
        <v>70.795864543853597</v>
      </c>
      <c r="AD51" s="367">
        <v>63.52270546201472</v>
      </c>
      <c r="AE51" s="367">
        <v>59.300674872587955</v>
      </c>
      <c r="AF51" s="367">
        <v>66.937652734399919</v>
      </c>
      <c r="AG51" s="367">
        <v>68.053380130753069</v>
      </c>
      <c r="AH51" s="367">
        <v>74.403865437855572</v>
      </c>
      <c r="AI51" s="367">
        <v>64.375573967988331</v>
      </c>
      <c r="AJ51" s="367">
        <v>73.260513453742618</v>
      </c>
      <c r="AK51" s="367">
        <v>75.632697711155359</v>
      </c>
      <c r="AL51" s="367">
        <v>82.180477534009796</v>
      </c>
      <c r="AM51" s="367">
        <v>85.789120243867501</v>
      </c>
      <c r="AN51" s="367">
        <v>52.2</v>
      </c>
      <c r="AO51" s="367">
        <v>76.3</v>
      </c>
      <c r="AP51" s="367" t="s">
        <v>160</v>
      </c>
      <c r="AQ51" s="367">
        <v>71.5</v>
      </c>
      <c r="AR51" s="383">
        <v>62.3</v>
      </c>
      <c r="AS51" s="383">
        <v>60.3</v>
      </c>
      <c r="AT51" s="383">
        <v>66.3</v>
      </c>
      <c r="AU51" s="383">
        <v>63.8</v>
      </c>
      <c r="AV51" s="429">
        <v>55.5</v>
      </c>
      <c r="AW51" s="429">
        <v>69.5</v>
      </c>
    </row>
    <row r="52" spans="1:49">
      <c r="A52" s="130"/>
      <c r="B52" s="421"/>
      <c r="C52" s="232"/>
      <c r="D52" s="232"/>
      <c r="E52" s="232"/>
      <c r="F52" s="232"/>
      <c r="G52" s="232"/>
      <c r="H52" s="232"/>
      <c r="I52" s="232"/>
      <c r="J52" s="232"/>
      <c r="K52" s="362"/>
      <c r="L52" s="362"/>
      <c r="M52" s="362"/>
      <c r="N52" s="362"/>
      <c r="O52" s="232"/>
      <c r="P52" s="232"/>
      <c r="Q52" s="232"/>
      <c r="R52" s="232"/>
      <c r="S52" s="232"/>
      <c r="T52" s="232"/>
      <c r="U52" s="232"/>
      <c r="V52" s="232"/>
      <c r="W52" s="366"/>
      <c r="X52" s="232"/>
      <c r="Y52" s="362"/>
      <c r="Z52" s="362"/>
      <c r="AA52" s="362"/>
      <c r="AB52" s="362"/>
      <c r="AC52" s="362"/>
      <c r="AD52" s="367"/>
      <c r="AE52" s="367"/>
      <c r="AF52" s="367"/>
      <c r="AG52" s="367"/>
      <c r="AH52" s="367"/>
      <c r="AI52" s="367"/>
      <c r="AJ52" s="367"/>
      <c r="AK52" s="367"/>
      <c r="AL52" s="367"/>
      <c r="AM52" s="367"/>
      <c r="AN52" s="367"/>
      <c r="AO52" s="367"/>
      <c r="AP52" s="367"/>
      <c r="AQ52" s="367"/>
      <c r="AR52" s="383"/>
      <c r="AS52" s="383"/>
      <c r="AT52" s="383"/>
      <c r="AU52" s="383"/>
      <c r="AV52" s="383"/>
      <c r="AW52" s="383"/>
    </row>
    <row r="53" spans="1:49">
      <c r="A53" s="163" t="s">
        <v>209</v>
      </c>
      <c r="B53" s="422">
        <v>52.9</v>
      </c>
      <c r="C53" s="386">
        <v>43.4</v>
      </c>
      <c r="D53" s="386">
        <v>51.9</v>
      </c>
      <c r="E53" s="386">
        <v>48.9</v>
      </c>
      <c r="F53" s="386">
        <v>50.7</v>
      </c>
      <c r="G53" s="386">
        <v>56.4</v>
      </c>
      <c r="H53" s="386">
        <v>56.3</v>
      </c>
      <c r="I53" s="386">
        <v>56.5</v>
      </c>
      <c r="J53" s="385">
        <v>57.1</v>
      </c>
      <c r="K53" s="385">
        <v>54.580549807913563</v>
      </c>
      <c r="L53" s="385">
        <v>60.646248254895845</v>
      </c>
      <c r="M53" s="385">
        <v>66.5</v>
      </c>
      <c r="N53" s="385">
        <v>69.400000000000006</v>
      </c>
      <c r="O53" s="386">
        <v>71.341796105896208</v>
      </c>
      <c r="P53" s="386">
        <v>71.29777406406275</v>
      </c>
      <c r="Q53" s="386">
        <v>58.36446628289211</v>
      </c>
      <c r="R53" s="387">
        <v>66.080817231576503</v>
      </c>
      <c r="S53" s="423">
        <v>73.175931580293962</v>
      </c>
      <c r="T53" s="389">
        <v>62.64579116828024</v>
      </c>
      <c r="U53" s="390">
        <v>73.562827902833362</v>
      </c>
      <c r="V53" s="390">
        <v>70.094502113217516</v>
      </c>
      <c r="W53" s="391">
        <v>78.58846208041993</v>
      </c>
      <c r="X53" s="391">
        <v>75.069109196761474</v>
      </c>
      <c r="Y53" s="391">
        <v>80.484587822413872</v>
      </c>
      <c r="Z53" s="391">
        <v>62.95607406069302</v>
      </c>
      <c r="AA53" s="391">
        <v>59.866936572831811</v>
      </c>
      <c r="AB53" s="391">
        <v>81.624683909891374</v>
      </c>
      <c r="AC53" s="391">
        <v>81.070421390987804</v>
      </c>
      <c r="AD53" s="392">
        <v>74.382796882720768</v>
      </c>
      <c r="AE53" s="392">
        <v>60.409715430279476</v>
      </c>
      <c r="AF53" s="392">
        <v>78.153895081783233</v>
      </c>
      <c r="AG53" s="392">
        <v>80.544418567526364</v>
      </c>
      <c r="AH53" s="392">
        <v>78.130159681329488</v>
      </c>
      <c r="AI53" s="392">
        <v>69.176857919077264</v>
      </c>
      <c r="AJ53" s="392">
        <v>68.17514120093611</v>
      </c>
      <c r="AK53" s="392">
        <v>77.638400786520066</v>
      </c>
      <c r="AL53" s="392">
        <v>86.20118704361748</v>
      </c>
      <c r="AM53" s="392">
        <v>88.363203995206874</v>
      </c>
      <c r="AN53" s="392">
        <v>82.1</v>
      </c>
      <c r="AO53" s="392">
        <v>81.2</v>
      </c>
      <c r="AP53" s="392">
        <v>67.7</v>
      </c>
      <c r="AQ53" s="392">
        <v>81.3</v>
      </c>
      <c r="AR53" s="396">
        <v>81.2</v>
      </c>
      <c r="AS53" s="396">
        <v>74.900000000000006</v>
      </c>
      <c r="AT53" s="396">
        <v>85.7</v>
      </c>
      <c r="AU53" s="396">
        <v>80.8</v>
      </c>
      <c r="AV53" s="396">
        <v>74.900000000000006</v>
      </c>
      <c r="AW53" s="397">
        <v>86.4</v>
      </c>
    </row>
    <row r="54" spans="1:49">
      <c r="A54" s="163" t="s">
        <v>210</v>
      </c>
      <c r="B54" s="422">
        <v>51</v>
      </c>
      <c r="C54" s="386">
        <v>43.9</v>
      </c>
      <c r="D54" s="386">
        <v>50.3</v>
      </c>
      <c r="E54" s="386">
        <v>47.4</v>
      </c>
      <c r="F54" s="386">
        <v>46.3</v>
      </c>
      <c r="G54" s="386">
        <v>53.3</v>
      </c>
      <c r="H54" s="386">
        <v>55.2</v>
      </c>
      <c r="I54" s="386">
        <v>55.1</v>
      </c>
      <c r="J54" s="385">
        <v>56.2</v>
      </c>
      <c r="K54" s="385">
        <v>54.69032281160824</v>
      </c>
      <c r="L54" s="385">
        <v>58.794850077457866</v>
      </c>
      <c r="M54" s="385">
        <v>65</v>
      </c>
      <c r="N54" s="385">
        <v>63.842838654094393</v>
      </c>
      <c r="O54" s="386">
        <v>66.783708108838255</v>
      </c>
      <c r="P54" s="386">
        <v>66.806632670122539</v>
      </c>
      <c r="Q54" s="386">
        <v>54.761481723724962</v>
      </c>
      <c r="R54" s="387">
        <v>61.144989537848971</v>
      </c>
      <c r="S54" s="423">
        <v>68.795532995319192</v>
      </c>
      <c r="T54" s="389">
        <v>58.425933222662813</v>
      </c>
      <c r="U54" s="390">
        <v>70.934347851635707</v>
      </c>
      <c r="V54" s="390">
        <v>66.293582022208213</v>
      </c>
      <c r="W54" s="391">
        <v>74.128757223213398</v>
      </c>
      <c r="X54" s="391">
        <v>69.878780138068578</v>
      </c>
      <c r="Y54" s="391">
        <v>76.743644138116707</v>
      </c>
      <c r="Z54" s="391">
        <v>61.474696611571765</v>
      </c>
      <c r="AA54" s="391">
        <v>58.04283111519149</v>
      </c>
      <c r="AB54" s="391">
        <v>77.884935446650147</v>
      </c>
      <c r="AC54" s="391">
        <v>77.971485068467544</v>
      </c>
      <c r="AD54" s="392">
        <v>71.747670052104567</v>
      </c>
      <c r="AE54" s="392">
        <v>52.933775914550139</v>
      </c>
      <c r="AF54" s="392">
        <v>71.169405784814785</v>
      </c>
      <c r="AG54" s="392">
        <v>73.756342324056192</v>
      </c>
      <c r="AH54" s="392">
        <v>70.356469537647129</v>
      </c>
      <c r="AI54" s="392">
        <v>62.588517666608254</v>
      </c>
      <c r="AJ54" s="392">
        <v>65.984556691140696</v>
      </c>
      <c r="AK54" s="392">
        <v>74.681931004608401</v>
      </c>
      <c r="AL54" s="392">
        <v>79.962889347645472</v>
      </c>
      <c r="AM54" s="392">
        <v>84.192454528178516</v>
      </c>
      <c r="AN54" s="392">
        <v>77.3</v>
      </c>
      <c r="AO54" s="392">
        <v>75.7</v>
      </c>
      <c r="AP54" s="392">
        <v>62.9</v>
      </c>
      <c r="AQ54" s="392">
        <v>74.900000000000006</v>
      </c>
      <c r="AR54" s="396">
        <v>73.7</v>
      </c>
      <c r="AS54" s="396">
        <v>73.3</v>
      </c>
      <c r="AT54" s="396">
        <v>82.6</v>
      </c>
      <c r="AU54" s="396">
        <v>77.3</v>
      </c>
      <c r="AV54" s="396">
        <v>73.2</v>
      </c>
      <c r="AW54" s="397">
        <v>81</v>
      </c>
    </row>
    <row r="55" spans="1:49">
      <c r="A55" s="163" t="s">
        <v>211</v>
      </c>
      <c r="B55" s="422">
        <v>49.4</v>
      </c>
      <c r="C55" s="386">
        <v>39.4</v>
      </c>
      <c r="D55" s="386">
        <v>43.9</v>
      </c>
      <c r="E55" s="386">
        <v>43.4</v>
      </c>
      <c r="F55" s="386">
        <v>46.7</v>
      </c>
      <c r="G55" s="386">
        <v>46.8</v>
      </c>
      <c r="H55" s="386">
        <v>50.6</v>
      </c>
      <c r="I55" s="386">
        <v>46.5</v>
      </c>
      <c r="J55" s="385">
        <v>50.4</v>
      </c>
      <c r="K55" s="385">
        <v>48.925912895839176</v>
      </c>
      <c r="L55" s="385">
        <v>51.635361351680309</v>
      </c>
      <c r="M55" s="385">
        <v>58.5</v>
      </c>
      <c r="N55" s="385">
        <v>58.905228363132586</v>
      </c>
      <c r="O55" s="386">
        <v>60.645275507313066</v>
      </c>
      <c r="P55" s="386">
        <v>52.455244194134018</v>
      </c>
      <c r="Q55" s="386">
        <v>45.108458771386097</v>
      </c>
      <c r="R55" s="387">
        <v>54.45776790143033</v>
      </c>
      <c r="S55" s="423">
        <v>62.993725924367887</v>
      </c>
      <c r="T55" s="389">
        <v>51.512103348700947</v>
      </c>
      <c r="U55" s="390">
        <v>60.989085254569936</v>
      </c>
      <c r="V55" s="390">
        <v>59.354936403951228</v>
      </c>
      <c r="W55" s="391">
        <v>66.593719274773107</v>
      </c>
      <c r="X55" s="391">
        <v>58.346910404016555</v>
      </c>
      <c r="Y55" s="391">
        <v>69.816971203885984</v>
      </c>
      <c r="Z55" s="391">
        <v>54.798657758610467</v>
      </c>
      <c r="AA55" s="391">
        <v>51.852592201718402</v>
      </c>
      <c r="AB55" s="391">
        <v>70.694043080198298</v>
      </c>
      <c r="AC55" s="391">
        <v>70.525492246913529</v>
      </c>
      <c r="AD55" s="392">
        <v>63.065666082996408</v>
      </c>
      <c r="AE55" s="392">
        <v>48.370422743846625</v>
      </c>
      <c r="AF55" s="392">
        <v>60.236833433815164</v>
      </c>
      <c r="AG55" s="392">
        <v>66.144462763494744</v>
      </c>
      <c r="AH55" s="392">
        <v>63.252811780702338</v>
      </c>
      <c r="AI55" s="392">
        <v>53.623933587633665</v>
      </c>
      <c r="AJ55" s="392">
        <v>66.186181760607383</v>
      </c>
      <c r="AK55" s="392">
        <v>70.942333093499798</v>
      </c>
      <c r="AL55" s="392">
        <v>77.866275147414328</v>
      </c>
      <c r="AM55" s="392">
        <v>77.91633904559859</v>
      </c>
      <c r="AN55" s="392">
        <v>70.5</v>
      </c>
      <c r="AO55" s="392">
        <v>73</v>
      </c>
      <c r="AP55" s="392">
        <v>48.4</v>
      </c>
      <c r="AQ55" s="392">
        <v>67.900000000000006</v>
      </c>
      <c r="AR55" s="396">
        <v>66.7</v>
      </c>
      <c r="AS55" s="396">
        <v>67.3</v>
      </c>
      <c r="AT55" s="396">
        <v>70.8</v>
      </c>
      <c r="AU55" s="396">
        <v>68.099999999999994</v>
      </c>
      <c r="AV55" s="396">
        <v>63.5</v>
      </c>
      <c r="AW55" s="397">
        <v>70.599999999999994</v>
      </c>
    </row>
    <row r="56" spans="1:49">
      <c r="A56" s="163" t="s">
        <v>212</v>
      </c>
      <c r="B56" s="422">
        <v>46.5</v>
      </c>
      <c r="C56" s="386">
        <v>42.2</v>
      </c>
      <c r="D56" s="386">
        <v>44.7</v>
      </c>
      <c r="E56" s="386">
        <v>41.7</v>
      </c>
      <c r="F56" s="386">
        <v>42.9</v>
      </c>
      <c r="G56" s="386">
        <v>44.2</v>
      </c>
      <c r="H56" s="386">
        <v>48.6</v>
      </c>
      <c r="I56" s="386">
        <v>44.7</v>
      </c>
      <c r="J56" s="385">
        <v>48.1</v>
      </c>
      <c r="K56" s="385">
        <v>45.617876620460734</v>
      </c>
      <c r="L56" s="385">
        <v>47.967850022153378</v>
      </c>
      <c r="M56" s="385">
        <v>58</v>
      </c>
      <c r="N56" s="385">
        <v>46.475247030018444</v>
      </c>
      <c r="O56" s="386">
        <v>55.719239541168115</v>
      </c>
      <c r="P56" s="386">
        <v>55.335680995734442</v>
      </c>
      <c r="Q56" s="386">
        <v>46.108308460358487</v>
      </c>
      <c r="R56" s="387">
        <v>49.745542899215728</v>
      </c>
      <c r="S56" s="423">
        <v>58.40916057210211</v>
      </c>
      <c r="T56" s="389">
        <v>52.756665893713844</v>
      </c>
      <c r="U56" s="390">
        <v>60.536090022055582</v>
      </c>
      <c r="V56" s="390">
        <v>53.87216702689031</v>
      </c>
      <c r="W56" s="391">
        <v>62.140865433118378</v>
      </c>
      <c r="X56" s="391">
        <v>57.718766154289568</v>
      </c>
      <c r="Y56" s="391">
        <v>66.542871214746725</v>
      </c>
      <c r="Z56" s="391">
        <v>54.78940693551467</v>
      </c>
      <c r="AA56" s="391">
        <v>56.840430968206839</v>
      </c>
      <c r="AB56" s="391">
        <v>68.468706519142017</v>
      </c>
      <c r="AC56" s="391">
        <v>71.016810415929726</v>
      </c>
      <c r="AD56" s="392">
        <v>62.301520913796296</v>
      </c>
      <c r="AE56" s="392">
        <v>48.309259219141147</v>
      </c>
      <c r="AF56" s="392">
        <v>61.457185132134072</v>
      </c>
      <c r="AG56" s="392">
        <v>66.976258012190101</v>
      </c>
      <c r="AH56" s="392">
        <v>64.759601264362544</v>
      </c>
      <c r="AI56" s="392">
        <v>53.955344794595781</v>
      </c>
      <c r="AJ56" s="392">
        <v>66.855776845207316</v>
      </c>
      <c r="AK56" s="392">
        <v>72.165809934187436</v>
      </c>
      <c r="AL56" s="392">
        <v>76.134132340682783</v>
      </c>
      <c r="AM56" s="392">
        <v>80.365740245115916</v>
      </c>
      <c r="AN56" s="392">
        <v>68.5</v>
      </c>
      <c r="AO56" s="392">
        <v>70.2</v>
      </c>
      <c r="AP56" s="392">
        <v>59.3</v>
      </c>
      <c r="AQ56" s="392">
        <v>67.7</v>
      </c>
      <c r="AR56" s="396">
        <v>59.1</v>
      </c>
      <c r="AS56" s="396">
        <v>65.8</v>
      </c>
      <c r="AT56" s="396">
        <v>73.8</v>
      </c>
      <c r="AU56" s="396">
        <v>71.2</v>
      </c>
      <c r="AV56" s="396">
        <v>62.1</v>
      </c>
      <c r="AW56" s="397">
        <v>73.7</v>
      </c>
    </row>
    <row r="57" spans="1:49">
      <c r="A57" s="130"/>
      <c r="B57" s="421"/>
      <c r="C57" s="232"/>
      <c r="D57" s="232"/>
      <c r="E57" s="232"/>
      <c r="F57" s="232"/>
      <c r="G57" s="232"/>
      <c r="H57" s="232"/>
      <c r="I57" s="232"/>
      <c r="J57" s="362"/>
      <c r="K57" s="362"/>
      <c r="L57" s="362"/>
      <c r="M57" s="362"/>
      <c r="N57" s="36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362"/>
      <c r="Z57" s="362"/>
      <c r="AA57" s="362"/>
      <c r="AB57" s="362"/>
      <c r="AC57" s="362"/>
      <c r="AD57" s="367"/>
      <c r="AE57" s="367"/>
      <c r="AF57" s="367"/>
      <c r="AG57" s="367"/>
      <c r="AH57" s="367"/>
      <c r="AI57" s="367"/>
      <c r="AJ57" s="367"/>
      <c r="AK57" s="367"/>
      <c r="AL57" s="367"/>
      <c r="AM57" s="367"/>
      <c r="AN57" s="367"/>
      <c r="AO57" s="367"/>
      <c r="AP57" s="367"/>
      <c r="AQ57" s="367"/>
      <c r="AR57" s="383"/>
      <c r="AS57" s="383"/>
      <c r="AT57" s="383"/>
      <c r="AU57" s="383"/>
      <c r="AV57" s="383"/>
      <c r="AW57" s="383"/>
    </row>
    <row r="58" spans="1:49">
      <c r="A58" s="163" t="s">
        <v>59</v>
      </c>
      <c r="B58" s="424">
        <v>49.9</v>
      </c>
      <c r="C58" s="386">
        <v>42.4</v>
      </c>
      <c r="D58" s="386">
        <v>47.6</v>
      </c>
      <c r="E58" s="386">
        <v>45.1</v>
      </c>
      <c r="F58" s="386">
        <v>46.9</v>
      </c>
      <c r="G58" s="386">
        <v>49.9</v>
      </c>
      <c r="H58" s="386">
        <v>52.5</v>
      </c>
      <c r="I58" s="386">
        <v>50.9</v>
      </c>
      <c r="J58" s="385">
        <v>52.9</v>
      </c>
      <c r="K58" s="385">
        <v>50.900029308158373</v>
      </c>
      <c r="L58" s="385">
        <v>54.519987497796137</v>
      </c>
      <c r="M58" s="385">
        <v>61.8</v>
      </c>
      <c r="N58" s="385">
        <v>58.500011713167964</v>
      </c>
      <c r="O58" s="386">
        <v>63</v>
      </c>
      <c r="P58" s="386">
        <v>61.1</v>
      </c>
      <c r="Q58" s="386">
        <v>50.9</v>
      </c>
      <c r="R58" s="386">
        <v>57.9</v>
      </c>
      <c r="S58" s="386">
        <v>65.5</v>
      </c>
      <c r="T58" s="386">
        <v>56</v>
      </c>
      <c r="U58" s="386">
        <v>66.3</v>
      </c>
      <c r="V58" s="386">
        <v>61.8</v>
      </c>
      <c r="W58" s="386">
        <v>70.2</v>
      </c>
      <c r="X58" s="386">
        <v>64.8</v>
      </c>
      <c r="Y58" s="385">
        <v>73.11</v>
      </c>
      <c r="Z58" s="385">
        <v>58.36</v>
      </c>
      <c r="AA58" s="385">
        <v>56.65</v>
      </c>
      <c r="AB58" s="385">
        <v>73.989999999999995</v>
      </c>
      <c r="AC58" s="385">
        <v>74.819999999999993</v>
      </c>
      <c r="AD58" s="392">
        <v>67.400000000000006</v>
      </c>
      <c r="AE58" s="392">
        <v>51.92</v>
      </c>
      <c r="AF58" s="392">
        <v>67.185165091703695</v>
      </c>
      <c r="AG58" s="392">
        <v>71.345527679315111</v>
      </c>
      <c r="AH58" s="392">
        <v>68.423659999617939</v>
      </c>
      <c r="AI58" s="392">
        <v>59.019229568423583</v>
      </c>
      <c r="AJ58" s="392">
        <v>66.803733961607051</v>
      </c>
      <c r="AK58" s="392">
        <v>73.768768676290946</v>
      </c>
      <c r="AL58" s="392">
        <v>79.677578970268115</v>
      </c>
      <c r="AM58" s="392">
        <v>82.517090581376792</v>
      </c>
      <c r="AN58" s="392">
        <v>74.099999999999994</v>
      </c>
      <c r="AO58" s="392">
        <v>74.400000000000006</v>
      </c>
      <c r="AP58" s="392">
        <v>59.7</v>
      </c>
      <c r="AQ58" s="392">
        <v>72.3</v>
      </c>
      <c r="AR58" s="396">
        <v>69.3</v>
      </c>
      <c r="AS58" s="396">
        <v>70</v>
      </c>
      <c r="AT58" s="396">
        <v>78</v>
      </c>
      <c r="AU58" s="396">
        <v>74</v>
      </c>
      <c r="AV58" s="396">
        <v>67.900000000000006</v>
      </c>
      <c r="AW58" s="397">
        <v>77.099999999999994</v>
      </c>
    </row>
    <row r="59" spans="1:49">
      <c r="A59" s="169" t="s">
        <v>131</v>
      </c>
      <c r="B59" s="232"/>
      <c r="C59" s="232"/>
      <c r="D59" s="232"/>
      <c r="E59" s="232"/>
      <c r="F59" s="232"/>
      <c r="G59" s="232"/>
      <c r="H59" s="232"/>
      <c r="I59" s="232"/>
      <c r="J59" s="232"/>
      <c r="K59" s="232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  <c r="AA59" s="232"/>
      <c r="AB59" s="232"/>
      <c r="AC59" s="232"/>
      <c r="AD59" s="232"/>
      <c r="AE59" s="232"/>
      <c r="AF59" s="232"/>
      <c r="AG59" s="232"/>
      <c r="AH59" s="232"/>
      <c r="AI59" s="232"/>
      <c r="AJ59" s="232"/>
      <c r="AK59" s="232"/>
      <c r="AL59" s="232"/>
      <c r="AM59" s="232"/>
      <c r="AN59" s="232"/>
      <c r="AO59" s="232"/>
      <c r="AP59" s="232"/>
      <c r="AQ59" s="232"/>
      <c r="AR59" s="232"/>
      <c r="AS59" s="232"/>
      <c r="AT59" s="232"/>
      <c r="AU59" s="232"/>
      <c r="AV59" s="232"/>
      <c r="AW59" s="232"/>
    </row>
    <row r="60" spans="1:49">
      <c r="A60" s="130" t="s">
        <v>70</v>
      </c>
      <c r="B60" s="232">
        <v>50.9</v>
      </c>
      <c r="C60" s="232">
        <v>49.9</v>
      </c>
      <c r="D60" s="232" t="s">
        <v>15</v>
      </c>
      <c r="E60" s="232">
        <v>54.5</v>
      </c>
      <c r="F60" s="232">
        <v>55.1</v>
      </c>
      <c r="G60" s="232">
        <v>55.7</v>
      </c>
      <c r="H60" s="362">
        <v>60.7</v>
      </c>
      <c r="I60" s="362">
        <v>60.284380242202026</v>
      </c>
      <c r="J60" s="362">
        <v>59.843492380544056</v>
      </c>
      <c r="K60" s="362">
        <v>67.975357114123909</v>
      </c>
      <c r="L60" s="362">
        <v>70.005583113469484</v>
      </c>
      <c r="M60" s="232">
        <v>75.48402094069948</v>
      </c>
      <c r="N60" s="232">
        <v>64.751992188185994</v>
      </c>
      <c r="O60" s="232">
        <v>59.53759083180946</v>
      </c>
      <c r="P60" s="382">
        <v>70.873627992679644</v>
      </c>
      <c r="Q60" s="413">
        <v>75.827472080305554</v>
      </c>
      <c r="R60" s="364">
        <v>59.615386366942346</v>
      </c>
      <c r="S60" s="365" t="s">
        <v>124</v>
      </c>
      <c r="T60" s="365">
        <v>72.976032991756625</v>
      </c>
      <c r="U60" s="366">
        <v>70.185626130120241</v>
      </c>
      <c r="V60" s="366">
        <v>70.391398168766528</v>
      </c>
      <c r="W60" s="366">
        <v>84.339886412442397</v>
      </c>
      <c r="X60" s="366">
        <v>66.704310164102949</v>
      </c>
      <c r="Y60" s="366" t="s">
        <v>68</v>
      </c>
      <c r="Z60" s="366" t="s">
        <v>68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366" t="s">
        <v>68</v>
      </c>
      <c r="AG60" s="366" t="s">
        <v>68</v>
      </c>
      <c r="AH60" s="366" t="s">
        <v>68</v>
      </c>
      <c r="AI60" s="366" t="s">
        <v>68</v>
      </c>
      <c r="AJ60" s="366" t="s">
        <v>68</v>
      </c>
      <c r="AK60" s="366" t="s">
        <v>68</v>
      </c>
      <c r="AL60" s="366" t="s">
        <v>68</v>
      </c>
      <c r="AM60" s="366" t="s">
        <v>68</v>
      </c>
      <c r="AN60" s="366" t="s">
        <v>68</v>
      </c>
      <c r="AO60" s="366" t="s">
        <v>68</v>
      </c>
      <c r="AP60" s="366" t="s">
        <v>68</v>
      </c>
      <c r="AQ60" s="366" t="s">
        <v>68</v>
      </c>
      <c r="AR60" s="366" t="s">
        <v>68</v>
      </c>
      <c r="AS60" s="366" t="s">
        <v>68</v>
      </c>
      <c r="AT60" s="366" t="s">
        <v>68</v>
      </c>
      <c r="AU60" s="366" t="s">
        <v>68</v>
      </c>
      <c r="AV60" s="366" t="s">
        <v>68</v>
      </c>
      <c r="AW60" s="366" t="s">
        <v>68</v>
      </c>
    </row>
    <row r="61" spans="1:49">
      <c r="A61" s="12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FD440-DF8B-4617-8224-5F35A08EBAD0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49" width="11.42578125" style="425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>
      <c r="A3" s="301" t="s">
        <v>81</v>
      </c>
      <c r="B3" s="208" t="s">
        <v>64</v>
      </c>
      <c r="C3" s="201" t="s">
        <v>64</v>
      </c>
      <c r="D3" s="201" t="s">
        <v>64</v>
      </c>
      <c r="E3" s="201" t="s">
        <v>64</v>
      </c>
      <c r="F3" s="201" t="s">
        <v>64</v>
      </c>
      <c r="G3" s="201" t="s">
        <v>64</v>
      </c>
      <c r="H3" s="201" t="s">
        <v>64</v>
      </c>
      <c r="I3" s="201" t="s">
        <v>64</v>
      </c>
      <c r="J3" s="201" t="s">
        <v>64</v>
      </c>
      <c r="K3" s="201" t="s">
        <v>64</v>
      </c>
      <c r="L3" s="201" t="s">
        <v>64</v>
      </c>
      <c r="M3" s="201" t="s">
        <v>64</v>
      </c>
      <c r="N3" s="201" t="s">
        <v>64</v>
      </c>
      <c r="O3" s="201" t="s">
        <v>64</v>
      </c>
      <c r="P3" s="201" t="s">
        <v>64</v>
      </c>
      <c r="Q3" s="201" t="s">
        <v>64</v>
      </c>
      <c r="R3" s="201" t="s">
        <v>64</v>
      </c>
      <c r="S3" s="201" t="s">
        <v>64</v>
      </c>
      <c r="T3" s="201" t="s">
        <v>64</v>
      </c>
      <c r="U3" s="201" t="s">
        <v>64</v>
      </c>
      <c r="V3" s="201" t="s">
        <v>64</v>
      </c>
      <c r="W3" s="201" t="s">
        <v>64</v>
      </c>
      <c r="X3" s="201" t="s">
        <v>64</v>
      </c>
      <c r="Y3" s="201" t="s">
        <v>64</v>
      </c>
      <c r="Z3" s="201" t="s">
        <v>64</v>
      </c>
      <c r="AA3" s="201" t="s">
        <v>64</v>
      </c>
      <c r="AB3" s="201" t="s">
        <v>64</v>
      </c>
      <c r="AC3" s="201" t="s">
        <v>64</v>
      </c>
      <c r="AD3" s="201" t="s">
        <v>64</v>
      </c>
      <c r="AE3" s="201" t="s">
        <v>64</v>
      </c>
      <c r="AF3" s="201" t="s">
        <v>64</v>
      </c>
      <c r="AG3" s="201" t="s">
        <v>64</v>
      </c>
      <c r="AH3" s="201" t="s">
        <v>64</v>
      </c>
      <c r="AI3" s="201" t="s">
        <v>64</v>
      </c>
      <c r="AJ3" s="201" t="s">
        <v>64</v>
      </c>
      <c r="AK3" s="201" t="s">
        <v>64</v>
      </c>
      <c r="AL3" s="201" t="s">
        <v>64</v>
      </c>
      <c r="AM3" s="201" t="s">
        <v>64</v>
      </c>
      <c r="AN3" s="201" t="s">
        <v>64</v>
      </c>
      <c r="AO3" s="201" t="s">
        <v>64</v>
      </c>
      <c r="AP3" s="201" t="s">
        <v>64</v>
      </c>
      <c r="AQ3" s="201" t="s">
        <v>64</v>
      </c>
      <c r="AR3" s="201" t="s">
        <v>64</v>
      </c>
      <c r="AS3" s="201" t="s">
        <v>64</v>
      </c>
      <c r="AT3" s="201" t="s">
        <v>64</v>
      </c>
      <c r="AU3" s="201" t="s">
        <v>64</v>
      </c>
      <c r="AV3" s="201" t="s">
        <v>64</v>
      </c>
      <c r="AW3" s="201" t="s">
        <v>64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182">
        <v>2022</v>
      </c>
      <c r="AU4" s="182">
        <v>2023</v>
      </c>
      <c r="AV4" s="182">
        <v>2024</v>
      </c>
      <c r="AW4" s="182">
        <v>2025</v>
      </c>
    </row>
    <row r="5" spans="1:49" ht="12.75" thickBot="1">
      <c r="A5" s="553"/>
      <c r="B5" s="193" t="s">
        <v>77</v>
      </c>
      <c r="C5" s="129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129" t="s">
        <v>77</v>
      </c>
      <c r="AD5" s="129" t="s">
        <v>77</v>
      </c>
      <c r="AE5" s="129" t="s">
        <v>77</v>
      </c>
      <c r="AF5" s="129" t="s">
        <v>77</v>
      </c>
      <c r="AG5" s="129" t="s">
        <v>77</v>
      </c>
      <c r="AH5" s="129" t="s">
        <v>77</v>
      </c>
      <c r="AI5" s="129" t="s">
        <v>77</v>
      </c>
      <c r="AJ5" s="129" t="s">
        <v>77</v>
      </c>
      <c r="AK5" s="129" t="s">
        <v>77</v>
      </c>
      <c r="AL5" s="129" t="s">
        <v>77</v>
      </c>
      <c r="AM5" s="129" t="s">
        <v>77</v>
      </c>
      <c r="AN5" s="129" t="s">
        <v>77</v>
      </c>
      <c r="AO5" s="129" t="s">
        <v>77</v>
      </c>
      <c r="AP5" s="129" t="s">
        <v>77</v>
      </c>
      <c r="AQ5" s="129" t="s">
        <v>77</v>
      </c>
      <c r="AR5" s="129" t="s">
        <v>77</v>
      </c>
      <c r="AS5" s="129" t="s">
        <v>77</v>
      </c>
      <c r="AT5" s="129" t="s">
        <v>77</v>
      </c>
      <c r="AU5" s="129" t="s">
        <v>77</v>
      </c>
      <c r="AV5" s="129" t="s">
        <v>77</v>
      </c>
      <c r="AW5" s="129" t="s">
        <v>77</v>
      </c>
    </row>
    <row r="6" spans="1:49" ht="12.75" thickTop="1">
      <c r="A6" s="130" t="s">
        <v>14</v>
      </c>
      <c r="B6" s="412">
        <v>40.9</v>
      </c>
      <c r="C6" s="232">
        <v>41.1</v>
      </c>
      <c r="D6" s="232">
        <v>40.700000000000003</v>
      </c>
      <c r="E6" s="232">
        <v>34.4</v>
      </c>
      <c r="F6" s="232">
        <v>44.5</v>
      </c>
      <c r="G6" s="232">
        <v>29.3</v>
      </c>
      <c r="H6" s="232">
        <v>40</v>
      </c>
      <c r="I6" s="232">
        <v>50.2</v>
      </c>
      <c r="J6" s="362">
        <v>48.3</v>
      </c>
      <c r="K6" s="362">
        <v>42.635970318393539</v>
      </c>
      <c r="L6" s="362">
        <v>35.6</v>
      </c>
      <c r="M6" s="362">
        <v>23.9</v>
      </c>
      <c r="N6" s="362">
        <v>39.221554485206653</v>
      </c>
      <c r="O6" s="232">
        <v>50.575388328140917</v>
      </c>
      <c r="P6" s="232">
        <v>45.80355380123477</v>
      </c>
      <c r="Q6" s="232">
        <v>48.318646292981256</v>
      </c>
      <c r="R6" s="382">
        <v>48.038366282795785</v>
      </c>
      <c r="S6" s="413">
        <v>50.075378555687472</v>
      </c>
      <c r="T6" s="364">
        <v>60.03926828275592</v>
      </c>
      <c r="U6" s="365" t="s">
        <v>124</v>
      </c>
      <c r="V6" s="433" t="s">
        <v>124</v>
      </c>
      <c r="W6" s="366">
        <v>59.746701859450717</v>
      </c>
      <c r="X6" s="434" t="s">
        <v>124</v>
      </c>
      <c r="Y6" s="366" t="s">
        <v>124</v>
      </c>
      <c r="Z6" s="366" t="s">
        <v>124</v>
      </c>
      <c r="AA6" s="366">
        <v>43.665454424694332</v>
      </c>
      <c r="AB6" s="366">
        <v>51.904917098199419</v>
      </c>
      <c r="AC6" s="366">
        <v>45.370026249204287</v>
      </c>
      <c r="AD6" s="367">
        <v>49.82096455998515</v>
      </c>
      <c r="AE6" s="367">
        <v>43.44634196318556</v>
      </c>
      <c r="AF6" s="367" t="s">
        <v>15</v>
      </c>
      <c r="AG6" s="367" t="s">
        <v>15</v>
      </c>
      <c r="AH6" s="367">
        <v>38.497806668162397</v>
      </c>
      <c r="AI6" s="367">
        <v>59.642087827368364</v>
      </c>
      <c r="AJ6" s="367">
        <v>64.26114301426027</v>
      </c>
      <c r="AK6" s="367">
        <v>62.23763245719207</v>
      </c>
      <c r="AL6" s="367">
        <v>61.254868550218234</v>
      </c>
      <c r="AM6" s="367">
        <v>55.960044698211526</v>
      </c>
      <c r="AN6" s="367" t="s">
        <v>15</v>
      </c>
      <c r="AO6" s="367" t="s">
        <v>15</v>
      </c>
      <c r="AP6" s="367" t="s">
        <v>160</v>
      </c>
      <c r="AQ6" s="367" t="s">
        <v>160</v>
      </c>
      <c r="AR6" s="435" t="s">
        <v>160</v>
      </c>
      <c r="AS6" s="398">
        <v>43.4</v>
      </c>
      <c r="AT6" s="435" t="s">
        <v>160</v>
      </c>
      <c r="AU6" s="435" t="s">
        <v>160</v>
      </c>
      <c r="AV6" s="435" t="s">
        <v>160</v>
      </c>
      <c r="AW6" s="435" t="s">
        <v>160</v>
      </c>
    </row>
    <row r="7" spans="1:49">
      <c r="A7" s="130" t="s">
        <v>17</v>
      </c>
      <c r="B7" s="412">
        <v>49.4</v>
      </c>
      <c r="C7" s="232">
        <v>45.4</v>
      </c>
      <c r="D7" s="232">
        <v>41.3</v>
      </c>
      <c r="E7" s="232">
        <v>39.1</v>
      </c>
      <c r="F7" s="232">
        <v>51.2</v>
      </c>
      <c r="G7" s="232">
        <v>38.6</v>
      </c>
      <c r="H7" s="232" t="s">
        <v>15</v>
      </c>
      <c r="I7" s="232">
        <v>44.9</v>
      </c>
      <c r="J7" s="362">
        <v>47</v>
      </c>
      <c r="K7" s="362" t="s">
        <v>15</v>
      </c>
      <c r="L7" s="362" t="s">
        <v>15</v>
      </c>
      <c r="M7" s="362" t="s">
        <v>15</v>
      </c>
      <c r="N7" s="362" t="s">
        <v>15</v>
      </c>
      <c r="O7" s="232">
        <v>49.38988559636303</v>
      </c>
      <c r="P7" s="232" t="s">
        <v>125</v>
      </c>
      <c r="Q7" s="232" t="s">
        <v>125</v>
      </c>
      <c r="R7" s="382" t="s">
        <v>125</v>
      </c>
      <c r="S7" s="413" t="s">
        <v>125</v>
      </c>
      <c r="T7" s="364" t="s">
        <v>125</v>
      </c>
      <c r="U7" s="365" t="s">
        <v>124</v>
      </c>
      <c r="V7" s="433" t="s">
        <v>124</v>
      </c>
      <c r="W7" s="366" t="s">
        <v>124</v>
      </c>
      <c r="X7" s="434" t="s">
        <v>124</v>
      </c>
      <c r="Y7" s="366" t="s">
        <v>124</v>
      </c>
      <c r="Z7" s="366" t="s">
        <v>124</v>
      </c>
      <c r="AA7" s="366" t="s">
        <v>15</v>
      </c>
      <c r="AB7" s="366" t="s">
        <v>15</v>
      </c>
      <c r="AC7" s="366" t="s">
        <v>15</v>
      </c>
      <c r="AD7" s="367" t="s">
        <v>15</v>
      </c>
      <c r="AE7" s="367" t="s">
        <v>15</v>
      </c>
      <c r="AF7" s="367" t="s">
        <v>15</v>
      </c>
      <c r="AG7" s="367" t="s">
        <v>15</v>
      </c>
      <c r="AH7" s="367">
        <v>41.81863638521348</v>
      </c>
      <c r="AI7" s="367">
        <v>50.895161762220631</v>
      </c>
      <c r="AJ7" s="367">
        <v>62.507615082984231</v>
      </c>
      <c r="AK7" s="367" t="s">
        <v>16</v>
      </c>
      <c r="AL7" s="367" t="s">
        <v>16</v>
      </c>
      <c r="AM7" s="367">
        <v>42.780568817967321</v>
      </c>
      <c r="AN7" s="367" t="s">
        <v>15</v>
      </c>
      <c r="AO7" s="367" t="s">
        <v>15</v>
      </c>
      <c r="AP7" s="367" t="s">
        <v>68</v>
      </c>
      <c r="AQ7" s="367" t="s">
        <v>68</v>
      </c>
      <c r="AR7" s="398" t="s">
        <v>160</v>
      </c>
      <c r="AS7" s="398" t="s">
        <v>68</v>
      </c>
      <c r="AT7" s="398" t="s">
        <v>160</v>
      </c>
      <c r="AU7" s="398" t="s">
        <v>68</v>
      </c>
      <c r="AV7" s="398" t="s">
        <v>160</v>
      </c>
      <c r="AW7" s="398" t="s">
        <v>68</v>
      </c>
    </row>
    <row r="8" spans="1:49">
      <c r="A8" s="130" t="s">
        <v>18</v>
      </c>
      <c r="B8" s="412">
        <v>38.6</v>
      </c>
      <c r="C8" s="232" t="s">
        <v>15</v>
      </c>
      <c r="D8" s="232">
        <v>38.6</v>
      </c>
      <c r="E8" s="232">
        <v>38.1</v>
      </c>
      <c r="F8" s="232">
        <v>43</v>
      </c>
      <c r="G8" s="232">
        <v>26</v>
      </c>
      <c r="H8" s="232">
        <v>39.4</v>
      </c>
      <c r="I8" s="232">
        <v>43.4</v>
      </c>
      <c r="J8" s="362">
        <v>45.9</v>
      </c>
      <c r="K8" s="362">
        <v>49.441712059357762</v>
      </c>
      <c r="L8" s="362">
        <v>34</v>
      </c>
      <c r="M8" s="362">
        <v>24</v>
      </c>
      <c r="N8" s="362">
        <v>44.024193809925833</v>
      </c>
      <c r="O8" s="232">
        <v>53.197983436506398</v>
      </c>
      <c r="P8" s="232">
        <v>41.313235424749266</v>
      </c>
      <c r="Q8" s="232">
        <v>50.41023179544532</v>
      </c>
      <c r="R8" s="382">
        <v>47.40951715070355</v>
      </c>
      <c r="S8" s="413">
        <v>47.056014129117742</v>
      </c>
      <c r="T8" s="364">
        <v>57.957135221514648</v>
      </c>
      <c r="U8" s="365">
        <v>52.707025519817172</v>
      </c>
      <c r="V8" s="433">
        <v>48.202808273064576</v>
      </c>
      <c r="W8" s="366" t="s">
        <v>124</v>
      </c>
      <c r="X8" s="434">
        <v>49.524623156678196</v>
      </c>
      <c r="Y8" s="366" t="s">
        <v>124</v>
      </c>
      <c r="Z8" s="366">
        <v>45.12197443979305</v>
      </c>
      <c r="AA8" s="366" t="s">
        <v>15</v>
      </c>
      <c r="AB8" s="366" t="s">
        <v>15</v>
      </c>
      <c r="AC8" s="366">
        <v>46.625235045100411</v>
      </c>
      <c r="AD8" s="367" t="s">
        <v>15</v>
      </c>
      <c r="AE8" s="367" t="s">
        <v>15</v>
      </c>
      <c r="AF8" s="367" t="s">
        <v>15</v>
      </c>
      <c r="AG8" s="367" t="s">
        <v>15</v>
      </c>
      <c r="AH8" s="367">
        <v>43.544534184754781</v>
      </c>
      <c r="AI8" s="367">
        <v>54.366587676024658</v>
      </c>
      <c r="AJ8" s="367">
        <v>58.74856637249254</v>
      </c>
      <c r="AK8" s="367">
        <v>60.860296282391054</v>
      </c>
      <c r="AL8" s="367">
        <v>63.37607092400286</v>
      </c>
      <c r="AM8" s="367">
        <v>63.448369686692608</v>
      </c>
      <c r="AN8" s="367" t="s">
        <v>15</v>
      </c>
      <c r="AO8" s="367" t="s">
        <v>15</v>
      </c>
      <c r="AP8" s="367">
        <v>59.1</v>
      </c>
      <c r="AQ8" s="367" t="s">
        <v>160</v>
      </c>
      <c r="AR8" s="398" t="s">
        <v>160</v>
      </c>
      <c r="AS8" s="398" t="s">
        <v>180</v>
      </c>
      <c r="AT8" s="398">
        <v>68.3</v>
      </c>
      <c r="AU8" s="398" t="s">
        <v>160</v>
      </c>
      <c r="AV8" s="398" t="s">
        <v>160</v>
      </c>
      <c r="AW8" s="398" t="s">
        <v>160</v>
      </c>
    </row>
    <row r="9" spans="1:49">
      <c r="A9" s="130" t="s">
        <v>19</v>
      </c>
      <c r="B9" s="412">
        <v>38.6</v>
      </c>
      <c r="C9" s="232">
        <v>39.1</v>
      </c>
      <c r="D9" s="232">
        <v>41.4</v>
      </c>
      <c r="E9" s="232">
        <v>40.299999999999997</v>
      </c>
      <c r="F9" s="232">
        <v>43.6</v>
      </c>
      <c r="G9" s="232">
        <v>34.6</v>
      </c>
      <c r="H9" s="232">
        <v>39.799999999999997</v>
      </c>
      <c r="I9" s="232">
        <v>47.8</v>
      </c>
      <c r="J9" s="362">
        <v>46.7</v>
      </c>
      <c r="K9" s="362">
        <v>46.739432250445503</v>
      </c>
      <c r="L9" s="362">
        <v>41.1</v>
      </c>
      <c r="M9" s="362">
        <v>34.1</v>
      </c>
      <c r="N9" s="362">
        <v>42.823533978746028</v>
      </c>
      <c r="O9" s="232">
        <v>51.952466605158065</v>
      </c>
      <c r="P9" s="232">
        <v>43.612771469573282</v>
      </c>
      <c r="Q9" s="232">
        <v>49.749871614003979</v>
      </c>
      <c r="R9" s="382">
        <v>46.758526520842587</v>
      </c>
      <c r="S9" s="413">
        <v>47.392257032519083</v>
      </c>
      <c r="T9" s="364">
        <v>58.630959982727909</v>
      </c>
      <c r="U9" s="365">
        <v>51.325495518009056</v>
      </c>
      <c r="V9" s="433">
        <v>48.835999654084361</v>
      </c>
      <c r="W9" s="366">
        <v>58.645528247573594</v>
      </c>
      <c r="X9" s="434">
        <v>51.818533175046397</v>
      </c>
      <c r="Y9" s="366">
        <v>54.202456427876925</v>
      </c>
      <c r="Z9" s="366">
        <v>44.132402258256434</v>
      </c>
      <c r="AA9" s="366">
        <v>55.060462261837344</v>
      </c>
      <c r="AB9" s="366">
        <v>52.77648770598914</v>
      </c>
      <c r="AC9" s="366">
        <v>49.47558153884097</v>
      </c>
      <c r="AD9" s="367">
        <v>50.402884388575124</v>
      </c>
      <c r="AE9" s="367">
        <v>45.822234535462357</v>
      </c>
      <c r="AF9" s="367">
        <v>57.126344727925741</v>
      </c>
      <c r="AG9" s="367">
        <v>53.175933959462029</v>
      </c>
      <c r="AH9" s="367">
        <v>46.314800463190501</v>
      </c>
      <c r="AI9" s="367">
        <v>58.575761393641322</v>
      </c>
      <c r="AJ9" s="367">
        <v>60.528406094391762</v>
      </c>
      <c r="AK9" s="367">
        <v>62.745010440926968</v>
      </c>
      <c r="AL9" s="367">
        <v>66.39527599676957</v>
      </c>
      <c r="AM9" s="367">
        <v>63.853998961342697</v>
      </c>
      <c r="AN9" s="367">
        <v>64.900000000000006</v>
      </c>
      <c r="AO9" s="367">
        <v>58.7</v>
      </c>
      <c r="AP9" s="367">
        <v>59.4</v>
      </c>
      <c r="AQ9" s="367">
        <v>54.4</v>
      </c>
      <c r="AR9" s="398">
        <v>60.3</v>
      </c>
      <c r="AS9" s="398">
        <v>55.2</v>
      </c>
      <c r="AT9" s="398">
        <v>71</v>
      </c>
      <c r="AU9" s="398">
        <v>50.1</v>
      </c>
      <c r="AV9" s="398">
        <v>62.2</v>
      </c>
      <c r="AW9" s="398">
        <v>60.5</v>
      </c>
    </row>
    <row r="10" spans="1:49">
      <c r="A10" s="150" t="s">
        <v>225</v>
      </c>
      <c r="B10" s="414">
        <v>38.799999999999997</v>
      </c>
      <c r="C10" s="371">
        <v>37.5</v>
      </c>
      <c r="D10" s="371">
        <v>38.4</v>
      </c>
      <c r="E10" s="371">
        <v>37.6</v>
      </c>
      <c r="F10" s="371">
        <v>44.8</v>
      </c>
      <c r="G10" s="371">
        <v>32.4</v>
      </c>
      <c r="H10" s="371">
        <v>38.799999999999997</v>
      </c>
      <c r="I10" s="371">
        <v>44.9</v>
      </c>
      <c r="J10" s="370">
        <v>47.6</v>
      </c>
      <c r="K10" s="370">
        <v>41.935379256823687</v>
      </c>
      <c r="L10" s="370">
        <v>35.200000000000003</v>
      </c>
      <c r="M10" s="370">
        <v>33.1</v>
      </c>
      <c r="N10" s="370">
        <v>41.122599217907982</v>
      </c>
      <c r="O10" s="371">
        <v>46.247912416699663</v>
      </c>
      <c r="P10" s="371">
        <v>43.287216596567994</v>
      </c>
      <c r="Q10" s="371">
        <v>46.935026708751316</v>
      </c>
      <c r="R10" s="415">
        <v>45.681181538091465</v>
      </c>
      <c r="S10" s="416">
        <v>45.876124181668452</v>
      </c>
      <c r="T10" s="372">
        <v>55.209834182444403</v>
      </c>
      <c r="U10" s="373">
        <v>48.946774162381736</v>
      </c>
      <c r="V10" s="436">
        <v>47.78837242068122</v>
      </c>
      <c r="W10" s="374">
        <v>55.246697533141997</v>
      </c>
      <c r="X10" s="437">
        <v>49.858098385807658</v>
      </c>
      <c r="Y10" s="374">
        <v>51.747274393324112</v>
      </c>
      <c r="Z10" s="374">
        <v>42.528935645151677</v>
      </c>
      <c r="AA10" s="374">
        <v>53.203405538027759</v>
      </c>
      <c r="AB10" s="374">
        <v>51.835151111994705</v>
      </c>
      <c r="AC10" s="374">
        <v>46.746045512672403</v>
      </c>
      <c r="AD10" s="375">
        <v>52.610859306184587</v>
      </c>
      <c r="AE10" s="375">
        <v>43.274635117248138</v>
      </c>
      <c r="AF10" s="375">
        <v>54.02902629033516</v>
      </c>
      <c r="AG10" s="375" t="s">
        <v>15</v>
      </c>
      <c r="AH10" s="375">
        <v>39.18839681573759</v>
      </c>
      <c r="AI10" s="375">
        <v>52.583382922794307</v>
      </c>
      <c r="AJ10" s="375">
        <v>62.558330623167905</v>
      </c>
      <c r="AK10" s="375">
        <v>60.248471433662282</v>
      </c>
      <c r="AL10" s="375">
        <v>56.220710136397528</v>
      </c>
      <c r="AM10" s="375">
        <v>48.917485129180079</v>
      </c>
      <c r="AN10" s="375" t="s">
        <v>15</v>
      </c>
      <c r="AO10" s="375" t="s">
        <v>15</v>
      </c>
      <c r="AP10" s="375">
        <v>39.299999999999997</v>
      </c>
      <c r="AQ10" s="375">
        <v>56</v>
      </c>
      <c r="AR10" s="438">
        <v>56.6</v>
      </c>
      <c r="AS10" s="438">
        <v>56.7</v>
      </c>
      <c r="AT10" s="438">
        <v>53.8</v>
      </c>
      <c r="AU10" s="438">
        <v>42.9</v>
      </c>
      <c r="AV10" s="438">
        <v>50.9</v>
      </c>
      <c r="AW10" s="438">
        <v>55.7</v>
      </c>
    </row>
    <row r="11" spans="1:49">
      <c r="A11" s="130" t="s">
        <v>21</v>
      </c>
      <c r="B11" s="412">
        <v>43.1</v>
      </c>
      <c r="C11" s="232">
        <v>40.4</v>
      </c>
      <c r="D11" s="232">
        <v>42.2</v>
      </c>
      <c r="E11" s="232">
        <v>40.700000000000003</v>
      </c>
      <c r="F11" s="232">
        <v>50.7</v>
      </c>
      <c r="G11" s="232">
        <v>42.4</v>
      </c>
      <c r="H11" s="232">
        <v>45.7</v>
      </c>
      <c r="I11" s="232">
        <v>48</v>
      </c>
      <c r="J11" s="362">
        <v>56.5</v>
      </c>
      <c r="K11" s="362">
        <v>48.240698810952317</v>
      </c>
      <c r="L11" s="362">
        <v>40.4</v>
      </c>
      <c r="M11" s="362">
        <v>36.799999999999997</v>
      </c>
      <c r="N11" s="362">
        <v>49.827382993961493</v>
      </c>
      <c r="O11" s="232">
        <v>46.681479876424987</v>
      </c>
      <c r="P11" s="232">
        <v>43.251064374238062</v>
      </c>
      <c r="Q11" s="232">
        <v>49.41695047095444</v>
      </c>
      <c r="R11" s="382">
        <v>46.242814879938805</v>
      </c>
      <c r="S11" s="413" t="s">
        <v>125</v>
      </c>
      <c r="T11" s="364">
        <v>57.199797811729077</v>
      </c>
      <c r="U11" s="365">
        <v>55.776577823840952</v>
      </c>
      <c r="V11" s="433">
        <v>54.405891561745477</v>
      </c>
      <c r="W11" s="366">
        <v>60.322091688704653</v>
      </c>
      <c r="X11" s="434" t="s">
        <v>124</v>
      </c>
      <c r="Y11" s="366" t="s">
        <v>124</v>
      </c>
      <c r="Z11" s="366" t="s">
        <v>124</v>
      </c>
      <c r="AA11" s="366">
        <v>54.870754196169472</v>
      </c>
      <c r="AB11" s="366" t="s">
        <v>15</v>
      </c>
      <c r="AC11" s="366" t="s">
        <v>15</v>
      </c>
      <c r="AD11" s="367">
        <v>53.482977870651894</v>
      </c>
      <c r="AE11" s="367" t="s">
        <v>15</v>
      </c>
      <c r="AF11" s="367" t="s">
        <v>15</v>
      </c>
      <c r="AG11" s="367" t="s">
        <v>15</v>
      </c>
      <c r="AH11" s="367">
        <v>38.361533631948333</v>
      </c>
      <c r="AI11" s="367">
        <v>53.420623111044009</v>
      </c>
      <c r="AJ11" s="367">
        <v>62.708286680017814</v>
      </c>
      <c r="AK11" s="367">
        <v>57.720748847243733</v>
      </c>
      <c r="AL11" s="367" t="s">
        <v>16</v>
      </c>
      <c r="AM11" s="367">
        <v>52.491022706889488</v>
      </c>
      <c r="AN11" s="367" t="s">
        <v>15</v>
      </c>
      <c r="AO11" s="367" t="s">
        <v>15</v>
      </c>
      <c r="AP11" s="367" t="s">
        <v>160</v>
      </c>
      <c r="AQ11" s="367" t="s">
        <v>160</v>
      </c>
      <c r="AR11" s="398" t="s">
        <v>160</v>
      </c>
      <c r="AS11" s="398" t="s">
        <v>180</v>
      </c>
      <c r="AT11" s="398" t="s">
        <v>160</v>
      </c>
      <c r="AU11" s="398" t="s">
        <v>160</v>
      </c>
      <c r="AV11" s="398" t="s">
        <v>160</v>
      </c>
      <c r="AW11" s="398" t="s">
        <v>160</v>
      </c>
    </row>
    <row r="12" spans="1:49">
      <c r="A12" s="130" t="s">
        <v>22</v>
      </c>
      <c r="B12" s="412">
        <v>38.9</v>
      </c>
      <c r="C12" s="232">
        <v>36.799999999999997</v>
      </c>
      <c r="D12" s="232">
        <v>42.3</v>
      </c>
      <c r="E12" s="232">
        <v>38.299999999999997</v>
      </c>
      <c r="F12" s="232">
        <v>46</v>
      </c>
      <c r="G12" s="232">
        <v>29.9</v>
      </c>
      <c r="H12" s="232">
        <v>46.1</v>
      </c>
      <c r="I12" s="232">
        <v>49.7</v>
      </c>
      <c r="J12" s="362">
        <v>43.9</v>
      </c>
      <c r="K12" s="362">
        <v>45.238165689938704</v>
      </c>
      <c r="L12" s="362">
        <v>38.799999999999997</v>
      </c>
      <c r="M12" s="362">
        <v>27.8</v>
      </c>
      <c r="N12" s="362">
        <v>39.921939386728191</v>
      </c>
      <c r="O12" s="232">
        <v>50.790027233459035</v>
      </c>
      <c r="P12" s="232">
        <v>41.063272346743794</v>
      </c>
      <c r="Q12" s="232">
        <v>47.596964902408011</v>
      </c>
      <c r="R12" s="382">
        <v>45.465914329382713</v>
      </c>
      <c r="S12" s="413">
        <v>48.486730435911191</v>
      </c>
      <c r="T12" s="364">
        <v>61.947066429318134</v>
      </c>
      <c r="U12" s="365">
        <v>60.372043900421865</v>
      </c>
      <c r="V12" s="433">
        <v>55.399353273784087</v>
      </c>
      <c r="W12" s="366">
        <v>55.961947285227062</v>
      </c>
      <c r="X12" s="434">
        <v>47.533098363302834</v>
      </c>
      <c r="Y12" s="366">
        <v>53.49109774965109</v>
      </c>
      <c r="Z12" s="366">
        <v>46.697246020130351</v>
      </c>
      <c r="AA12" s="366">
        <v>46.293746214541315</v>
      </c>
      <c r="AB12" s="366">
        <v>52.691223643292361</v>
      </c>
      <c r="AC12" s="366">
        <v>46.653822479105159</v>
      </c>
      <c r="AD12" s="367">
        <v>50.068701274725946</v>
      </c>
      <c r="AE12" s="367">
        <v>43.56026928518618</v>
      </c>
      <c r="AF12" s="367">
        <v>54.388401329956665</v>
      </c>
      <c r="AG12" s="367" t="s">
        <v>15</v>
      </c>
      <c r="AH12" s="367">
        <v>40.242163036244932</v>
      </c>
      <c r="AI12" s="367">
        <v>51.645501313586998</v>
      </c>
      <c r="AJ12" s="367">
        <v>61.472286142041618</v>
      </c>
      <c r="AK12" s="367">
        <v>64.655720857304502</v>
      </c>
      <c r="AL12" s="367">
        <v>60.042480130950501</v>
      </c>
      <c r="AM12" s="367">
        <v>56.545450365328826</v>
      </c>
      <c r="AN12" s="367" t="s">
        <v>15</v>
      </c>
      <c r="AO12" s="367">
        <v>64.3</v>
      </c>
      <c r="AP12" s="367">
        <v>30.9</v>
      </c>
      <c r="AQ12" s="367">
        <v>28</v>
      </c>
      <c r="AR12" s="398" t="s">
        <v>160</v>
      </c>
      <c r="AS12" s="398" t="s">
        <v>160</v>
      </c>
      <c r="AT12" s="398" t="s">
        <v>160</v>
      </c>
      <c r="AU12" s="398" t="s">
        <v>160</v>
      </c>
      <c r="AV12" s="398" t="s">
        <v>160</v>
      </c>
      <c r="AW12" s="398" t="s">
        <v>160</v>
      </c>
    </row>
    <row r="13" spans="1:49">
      <c r="A13" s="130" t="s">
        <v>23</v>
      </c>
      <c r="B13" s="412">
        <v>38.799999999999997</v>
      </c>
      <c r="C13" s="232">
        <v>38.5</v>
      </c>
      <c r="D13" s="232">
        <v>39.700000000000003</v>
      </c>
      <c r="E13" s="232">
        <v>38.1</v>
      </c>
      <c r="F13" s="232">
        <v>45</v>
      </c>
      <c r="G13" s="232">
        <v>34.299999999999997</v>
      </c>
      <c r="H13" s="232">
        <v>37.700000000000003</v>
      </c>
      <c r="I13" s="232">
        <v>43.3</v>
      </c>
      <c r="J13" s="362">
        <v>46.9</v>
      </c>
      <c r="K13" s="362">
        <v>43.536730254697616</v>
      </c>
      <c r="L13" s="362">
        <v>38.799999999999997</v>
      </c>
      <c r="M13" s="362">
        <v>36.9</v>
      </c>
      <c r="N13" s="362">
        <v>41.022544231976333</v>
      </c>
      <c r="O13" s="232">
        <v>48.392566215892295</v>
      </c>
      <c r="P13" s="232">
        <v>45.625943488781573</v>
      </c>
      <c r="Q13" s="232">
        <v>49.939313372018198</v>
      </c>
      <c r="R13" s="382">
        <v>47.241934854373099</v>
      </c>
      <c r="S13" s="413">
        <v>49.021551009886025</v>
      </c>
      <c r="T13" s="364">
        <v>57.628433894981491</v>
      </c>
      <c r="U13" s="365">
        <v>51.32975369396695</v>
      </c>
      <c r="V13" s="433">
        <v>51.21029759728971</v>
      </c>
      <c r="W13" s="366">
        <v>54.564412706439938</v>
      </c>
      <c r="X13" s="434">
        <v>53.22609960508921</v>
      </c>
      <c r="Y13" s="366">
        <v>53.34803361957637</v>
      </c>
      <c r="Z13" s="366">
        <v>44.240461155003047</v>
      </c>
      <c r="AA13" s="366">
        <v>55.657575886036312</v>
      </c>
      <c r="AB13" s="366">
        <v>52.905530790682818</v>
      </c>
      <c r="AC13" s="366">
        <v>49.741953443861341</v>
      </c>
      <c r="AD13" s="367">
        <v>51.207128413227323</v>
      </c>
      <c r="AE13" s="367">
        <v>43.461350252186016</v>
      </c>
      <c r="AF13" s="367">
        <v>50.075684884454702</v>
      </c>
      <c r="AG13" s="367" t="s">
        <v>15</v>
      </c>
      <c r="AH13" s="367">
        <v>40.123775517232716</v>
      </c>
      <c r="AI13" s="367">
        <v>53.046419309093984</v>
      </c>
      <c r="AJ13" s="367">
        <v>61.653459834695489</v>
      </c>
      <c r="AK13" s="367">
        <v>62.915292082466806</v>
      </c>
      <c r="AL13" s="367">
        <v>58.698770075968611</v>
      </c>
      <c r="AM13" s="367">
        <v>52.687983472083459</v>
      </c>
      <c r="AN13" s="367" t="s">
        <v>15</v>
      </c>
      <c r="AO13" s="367" t="s">
        <v>15</v>
      </c>
      <c r="AP13" s="367" t="s">
        <v>160</v>
      </c>
      <c r="AQ13" s="367" t="s">
        <v>160</v>
      </c>
      <c r="AR13" s="398" t="s">
        <v>160</v>
      </c>
      <c r="AS13" s="398" t="s">
        <v>160</v>
      </c>
      <c r="AT13" s="398" t="s">
        <v>160</v>
      </c>
      <c r="AU13" s="398" t="s">
        <v>160</v>
      </c>
      <c r="AV13" s="398" t="s">
        <v>160</v>
      </c>
      <c r="AW13" s="398" t="s">
        <v>160</v>
      </c>
    </row>
    <row r="14" spans="1:49">
      <c r="A14" s="130" t="s">
        <v>224</v>
      </c>
      <c r="B14" s="417">
        <v>37.700000000000003</v>
      </c>
      <c r="C14" s="354">
        <v>34.700000000000003</v>
      </c>
      <c r="D14" s="354">
        <v>36.799999999999997</v>
      </c>
      <c r="E14" s="354">
        <v>40.799999999999997</v>
      </c>
      <c r="F14" s="354">
        <v>44.3</v>
      </c>
      <c r="G14" s="354">
        <v>35.6</v>
      </c>
      <c r="H14" s="354">
        <v>40</v>
      </c>
      <c r="I14" s="354">
        <v>48.2</v>
      </c>
      <c r="J14" s="362">
        <v>49.9</v>
      </c>
      <c r="K14" s="362">
        <v>43.536730254697616</v>
      </c>
      <c r="L14" s="362">
        <v>36.9</v>
      </c>
      <c r="M14" s="362">
        <v>34.5</v>
      </c>
      <c r="N14" s="362">
        <v>44.024193809925833</v>
      </c>
      <c r="O14" s="354">
        <v>49.154893976067065</v>
      </c>
      <c r="P14" s="354">
        <v>41.091059781410266</v>
      </c>
      <c r="Q14" s="354">
        <v>46.992985085600566</v>
      </c>
      <c r="R14" s="418">
        <v>47.230564760972648</v>
      </c>
      <c r="S14" s="419">
        <v>40.634793804779136</v>
      </c>
      <c r="T14" s="378">
        <v>52.640800707628337</v>
      </c>
      <c r="U14" s="379">
        <v>48.234900403499495</v>
      </c>
      <c r="V14" s="433">
        <v>46.99010025316678</v>
      </c>
      <c r="W14" s="380">
        <v>52.363376456269229</v>
      </c>
      <c r="X14" s="434">
        <v>50.24377063026882</v>
      </c>
      <c r="Y14" s="380">
        <v>48.801648007016453</v>
      </c>
      <c r="Z14" s="380">
        <v>40.402195684087296</v>
      </c>
      <c r="AA14" s="380">
        <v>52.162911009241263</v>
      </c>
      <c r="AB14" s="380">
        <v>51.808905255933162</v>
      </c>
      <c r="AC14" s="380">
        <v>46.148803823288652</v>
      </c>
      <c r="AD14" s="381">
        <v>52.084341803781889</v>
      </c>
      <c r="AE14" s="381">
        <v>41.631975576935496</v>
      </c>
      <c r="AF14" s="381">
        <v>48.513749408710787</v>
      </c>
      <c r="AG14" s="381" t="s">
        <v>15</v>
      </c>
      <c r="AH14" s="381">
        <v>38.311308182414415</v>
      </c>
      <c r="AI14" s="381">
        <v>52.27186718589531</v>
      </c>
      <c r="AJ14" s="381">
        <v>62.854424464000424</v>
      </c>
      <c r="AK14" s="381">
        <v>60.004028847852162</v>
      </c>
      <c r="AL14" s="381">
        <v>54.645661182853893</v>
      </c>
      <c r="AM14" s="381">
        <v>54.262026374169388</v>
      </c>
      <c r="AN14" s="367" t="s">
        <v>68</v>
      </c>
      <c r="AO14" s="367" t="s">
        <v>68</v>
      </c>
      <c r="AP14" s="367" t="s">
        <v>68</v>
      </c>
      <c r="AQ14" s="367" t="s">
        <v>68</v>
      </c>
      <c r="AR14" s="367" t="s">
        <v>68</v>
      </c>
      <c r="AS14" s="367" t="s">
        <v>68</v>
      </c>
      <c r="AT14" s="367" t="s">
        <v>68</v>
      </c>
      <c r="AU14" s="367" t="s">
        <v>68</v>
      </c>
      <c r="AV14" s="367" t="s">
        <v>68</v>
      </c>
      <c r="AW14" s="367" t="s">
        <v>68</v>
      </c>
    </row>
    <row r="15" spans="1:49">
      <c r="A15" s="130" t="s">
        <v>25</v>
      </c>
      <c r="B15" s="412">
        <v>43.1</v>
      </c>
      <c r="C15" s="232">
        <v>44.3</v>
      </c>
      <c r="D15" s="232">
        <v>47.7</v>
      </c>
      <c r="E15" s="232">
        <v>44.8</v>
      </c>
      <c r="F15" s="232">
        <v>51.1</v>
      </c>
      <c r="G15" s="232">
        <v>38.5</v>
      </c>
      <c r="H15" s="232">
        <v>44.4</v>
      </c>
      <c r="I15" s="232">
        <v>48.9</v>
      </c>
      <c r="J15" s="362">
        <v>54</v>
      </c>
      <c r="K15" s="362">
        <v>48.340783248319433</v>
      </c>
      <c r="L15" s="362">
        <v>47.6</v>
      </c>
      <c r="M15" s="362">
        <v>45.5</v>
      </c>
      <c r="N15" s="362">
        <v>49.52721803616658</v>
      </c>
      <c r="O15" s="232">
        <v>55.414500498704221</v>
      </c>
      <c r="P15" s="232">
        <v>49.554803308685116</v>
      </c>
      <c r="Q15" s="232">
        <v>53.475203766483823</v>
      </c>
      <c r="R15" s="382">
        <v>46.374264896395871</v>
      </c>
      <c r="S15" s="413">
        <v>48.682690637168484</v>
      </c>
      <c r="T15" s="364">
        <v>63.040661637154436</v>
      </c>
      <c r="U15" s="365">
        <v>56.743967372285411</v>
      </c>
      <c r="V15" s="433">
        <v>50.019751291431817</v>
      </c>
      <c r="W15" s="366">
        <v>59.963266919690945</v>
      </c>
      <c r="X15" s="434">
        <v>50.136385435525831</v>
      </c>
      <c r="Y15" s="366">
        <v>53.683290043706563</v>
      </c>
      <c r="Z15" s="366">
        <v>43.784962352113375</v>
      </c>
      <c r="AA15" s="366">
        <v>56.252985417410137</v>
      </c>
      <c r="AB15" s="366">
        <v>50.835930711414207</v>
      </c>
      <c r="AC15" s="366">
        <v>47.841174269575355</v>
      </c>
      <c r="AD15" s="367">
        <v>52.761166693943686</v>
      </c>
      <c r="AE15" s="367">
        <v>45.709849292256571</v>
      </c>
      <c r="AF15" s="367">
        <v>57.809921605134882</v>
      </c>
      <c r="AG15" s="367">
        <v>53.70233148267473</v>
      </c>
      <c r="AH15" s="367">
        <v>48.516964525554386</v>
      </c>
      <c r="AI15" s="367">
        <v>53.675732686731074</v>
      </c>
      <c r="AJ15" s="367">
        <v>55.969414836018736</v>
      </c>
      <c r="AK15" s="367">
        <v>59.400669510940524</v>
      </c>
      <c r="AL15" s="367">
        <v>58.46157448130721</v>
      </c>
      <c r="AM15" s="367">
        <v>67.909677605757295</v>
      </c>
      <c r="AN15" s="367">
        <v>68.5</v>
      </c>
      <c r="AO15" s="367">
        <v>61.6</v>
      </c>
      <c r="AP15" s="367">
        <v>55.7</v>
      </c>
      <c r="AQ15" s="367">
        <v>53.7</v>
      </c>
      <c r="AR15" s="398">
        <v>50</v>
      </c>
      <c r="AS15" s="398">
        <v>52.6</v>
      </c>
      <c r="AT15" s="398">
        <v>71.099999999999994</v>
      </c>
      <c r="AU15" s="398">
        <v>49.4</v>
      </c>
      <c r="AV15" s="398">
        <v>50.1</v>
      </c>
      <c r="AW15" s="398">
        <v>61</v>
      </c>
    </row>
    <row r="16" spans="1:49">
      <c r="A16" s="130" t="s">
        <v>26</v>
      </c>
      <c r="B16" s="412">
        <v>42.1</v>
      </c>
      <c r="C16" s="232">
        <v>39.200000000000003</v>
      </c>
      <c r="D16" s="232">
        <v>40.1</v>
      </c>
      <c r="E16" s="232">
        <v>37.799999999999997</v>
      </c>
      <c r="F16" s="232">
        <v>49</v>
      </c>
      <c r="G16" s="232">
        <v>32.700000000000003</v>
      </c>
      <c r="H16" s="232">
        <v>40.9</v>
      </c>
      <c r="I16" s="232">
        <v>49.4</v>
      </c>
      <c r="J16" s="362">
        <v>47.4</v>
      </c>
      <c r="K16" s="362">
        <v>46.439178938344135</v>
      </c>
      <c r="L16" s="362">
        <v>42.7</v>
      </c>
      <c r="M16" s="362">
        <v>36.299999999999997</v>
      </c>
      <c r="N16" s="362">
        <v>51.02804282514132</v>
      </c>
      <c r="O16" s="232">
        <v>61.251048829484411</v>
      </c>
      <c r="P16" s="232">
        <v>57.583343196514292</v>
      </c>
      <c r="Q16" s="232">
        <v>53.60144503236728</v>
      </c>
      <c r="R16" s="382">
        <v>60.546520622275352</v>
      </c>
      <c r="S16" s="413">
        <v>57.719368580918925</v>
      </c>
      <c r="T16" s="364">
        <v>59.015356855707573</v>
      </c>
      <c r="U16" s="365">
        <v>60.300309501940198</v>
      </c>
      <c r="V16" s="433">
        <v>56.750631488918202</v>
      </c>
      <c r="W16" s="366">
        <v>54.84342103488963</v>
      </c>
      <c r="X16" s="434">
        <v>54.994517535036351</v>
      </c>
      <c r="Y16" s="366">
        <v>59.241974245764609</v>
      </c>
      <c r="Z16" s="366">
        <v>52.070965104018534</v>
      </c>
      <c r="AA16" s="366">
        <v>52.985765737542586</v>
      </c>
      <c r="AB16" s="366" t="s">
        <v>15</v>
      </c>
      <c r="AC16" s="366" t="s">
        <v>15</v>
      </c>
      <c r="AD16" s="367">
        <v>56.682645308721391</v>
      </c>
      <c r="AE16" s="367">
        <v>45.600961660636841</v>
      </c>
      <c r="AF16" s="367">
        <v>63.868149251218966</v>
      </c>
      <c r="AG16" s="367" t="s">
        <v>15</v>
      </c>
      <c r="AH16" s="367">
        <v>41.818636385213502</v>
      </c>
      <c r="AI16" s="367">
        <v>51.029615418085939</v>
      </c>
      <c r="AJ16" s="367">
        <v>62.043896578395909</v>
      </c>
      <c r="AK16" s="367">
        <v>63.416427371380493</v>
      </c>
      <c r="AL16" s="367">
        <v>62.192463999186465</v>
      </c>
      <c r="AM16" s="367">
        <v>42.780568817967357</v>
      </c>
      <c r="AN16" s="367" t="s">
        <v>15</v>
      </c>
      <c r="AO16" s="367" t="s">
        <v>15</v>
      </c>
      <c r="AP16" s="367">
        <v>49.9</v>
      </c>
      <c r="AQ16" s="367">
        <v>64.2</v>
      </c>
      <c r="AR16" s="398" t="s">
        <v>160</v>
      </c>
      <c r="AS16" s="398" t="s">
        <v>160</v>
      </c>
      <c r="AT16" s="398" t="s">
        <v>160</v>
      </c>
      <c r="AU16" s="398" t="s">
        <v>160</v>
      </c>
      <c r="AV16" s="398" t="s">
        <v>160</v>
      </c>
      <c r="AW16" s="398" t="s">
        <v>160</v>
      </c>
    </row>
    <row r="17" spans="1:49">
      <c r="A17" s="130" t="s">
        <v>207</v>
      </c>
      <c r="B17" s="412">
        <v>37.200000000000003</v>
      </c>
      <c r="C17" s="232">
        <v>38.200000000000003</v>
      </c>
      <c r="D17" s="232">
        <v>38.799999999999997</v>
      </c>
      <c r="E17" s="232">
        <v>38.4</v>
      </c>
      <c r="F17" s="232">
        <v>44.6</v>
      </c>
      <c r="G17" s="232">
        <v>31.5</v>
      </c>
      <c r="H17" s="232">
        <v>38.9</v>
      </c>
      <c r="I17" s="232">
        <v>47.4</v>
      </c>
      <c r="J17" s="362">
        <v>46.8</v>
      </c>
      <c r="K17" s="362">
        <v>45.138081252571538</v>
      </c>
      <c r="L17" s="362">
        <v>35.6</v>
      </c>
      <c r="M17" s="362">
        <v>31.3</v>
      </c>
      <c r="N17" s="362">
        <v>37.420564738436951</v>
      </c>
      <c r="O17" s="232">
        <v>50.681945168418579</v>
      </c>
      <c r="P17" s="232">
        <v>33.955491995826854</v>
      </c>
      <c r="Q17" s="232">
        <v>45.338107268060355</v>
      </c>
      <c r="R17" s="382">
        <v>45.328287767049069</v>
      </c>
      <c r="S17" s="413">
        <v>45.547496633292397</v>
      </c>
      <c r="T17" s="364">
        <v>52.639138317143271</v>
      </c>
      <c r="U17" s="365">
        <v>46.739250260222143</v>
      </c>
      <c r="V17" s="433">
        <v>45.357489320467735</v>
      </c>
      <c r="W17" s="366">
        <v>54.167984114201353</v>
      </c>
      <c r="X17" s="434">
        <v>45.190410157864228</v>
      </c>
      <c r="Y17" s="366">
        <v>48.848582723927727</v>
      </c>
      <c r="Z17" s="366">
        <v>40.1426386570216</v>
      </c>
      <c r="AA17" s="366">
        <v>44.297418833606159</v>
      </c>
      <c r="AB17" s="366">
        <v>45.856419467604503</v>
      </c>
      <c r="AC17" s="366">
        <v>45.722429109913421</v>
      </c>
      <c r="AD17" s="367">
        <v>45.900659898822482</v>
      </c>
      <c r="AE17" s="367">
        <v>42.678481427317031</v>
      </c>
      <c r="AF17" s="367">
        <v>47.012329197317776</v>
      </c>
      <c r="AG17" s="367">
        <v>53.103250087933958</v>
      </c>
      <c r="AH17" s="367">
        <v>44.135498508163828</v>
      </c>
      <c r="AI17" s="367">
        <v>55.482221166123026</v>
      </c>
      <c r="AJ17" s="367">
        <v>59.058033561595835</v>
      </c>
      <c r="AK17" s="367">
        <v>60.375153437156456</v>
      </c>
      <c r="AL17" s="367">
        <v>63.764482428402815</v>
      </c>
      <c r="AM17" s="367">
        <v>61.108616717615227</v>
      </c>
      <c r="AN17" s="367">
        <v>65.2</v>
      </c>
      <c r="AO17" s="367">
        <v>58.8</v>
      </c>
      <c r="AP17" s="367">
        <v>52.2</v>
      </c>
      <c r="AQ17" s="367">
        <v>45.5</v>
      </c>
      <c r="AR17" s="398">
        <v>54.4</v>
      </c>
      <c r="AS17" s="398">
        <v>52.7</v>
      </c>
      <c r="AT17" s="398">
        <v>67.3</v>
      </c>
      <c r="AU17" s="398">
        <v>43.2</v>
      </c>
      <c r="AV17" s="398">
        <v>60</v>
      </c>
      <c r="AW17" s="398">
        <v>56.7</v>
      </c>
    </row>
    <row r="18" spans="1:49">
      <c r="A18" s="130" t="s">
        <v>27</v>
      </c>
      <c r="B18" s="412">
        <v>37.5</v>
      </c>
      <c r="C18" s="232">
        <v>39</v>
      </c>
      <c r="D18" s="232">
        <v>39.299999999999997</v>
      </c>
      <c r="E18" s="232">
        <v>39.200000000000003</v>
      </c>
      <c r="F18" s="232">
        <v>46.3</v>
      </c>
      <c r="G18" s="232">
        <v>31.2</v>
      </c>
      <c r="H18" s="232">
        <v>41</v>
      </c>
      <c r="I18" s="232">
        <v>45.3</v>
      </c>
      <c r="J18" s="362">
        <v>45</v>
      </c>
      <c r="K18" s="362">
        <v>43.736899129431833</v>
      </c>
      <c r="L18" s="362">
        <v>39.1</v>
      </c>
      <c r="M18" s="362">
        <v>34.299999999999997</v>
      </c>
      <c r="N18" s="362">
        <v>35.11930006200901</v>
      </c>
      <c r="O18" s="232">
        <v>46.044697354226599</v>
      </c>
      <c r="P18" s="232">
        <v>35.763753671786731</v>
      </c>
      <c r="Q18" s="232">
        <v>43.936849440280142</v>
      </c>
      <c r="R18" s="382">
        <v>45.505739607294053</v>
      </c>
      <c r="S18" s="413">
        <v>43.894990710682706</v>
      </c>
      <c r="T18" s="364">
        <v>49.744877789241784</v>
      </c>
      <c r="U18" s="365">
        <v>46.126715993815779</v>
      </c>
      <c r="V18" s="433">
        <v>42.598232487441791</v>
      </c>
      <c r="W18" s="366">
        <v>53.169215361535308</v>
      </c>
      <c r="X18" s="434">
        <v>47.49626895971624</v>
      </c>
      <c r="Y18" s="366">
        <v>50.246990621934465</v>
      </c>
      <c r="Z18" s="366">
        <v>40.923851469812085</v>
      </c>
      <c r="AA18" s="366">
        <v>49.817885006921173</v>
      </c>
      <c r="AB18" s="366">
        <v>48.338425240935649</v>
      </c>
      <c r="AC18" s="366">
        <v>46.693553338641834</v>
      </c>
      <c r="AD18" s="367">
        <v>45.912506406766099</v>
      </c>
      <c r="AE18" s="367">
        <v>39.822152564639474</v>
      </c>
      <c r="AF18" s="367">
        <v>41.254034255695785</v>
      </c>
      <c r="AG18" s="367">
        <v>51.58048681037446</v>
      </c>
      <c r="AH18" s="367">
        <v>43.970002615021421</v>
      </c>
      <c r="AI18" s="367">
        <v>43.548979217088792</v>
      </c>
      <c r="AJ18" s="367">
        <v>57.785989075108937</v>
      </c>
      <c r="AK18" s="367">
        <v>55.782259206428989</v>
      </c>
      <c r="AL18" s="367">
        <v>54.743063087901064</v>
      </c>
      <c r="AM18" s="367">
        <v>51.929405812560901</v>
      </c>
      <c r="AN18" s="367">
        <v>45.7</v>
      </c>
      <c r="AO18" s="367" t="s">
        <v>15</v>
      </c>
      <c r="AP18" s="367">
        <v>36.200000000000003</v>
      </c>
      <c r="AQ18" s="367">
        <v>34.9</v>
      </c>
      <c r="AR18" s="398">
        <v>29.8</v>
      </c>
      <c r="AS18" s="398" t="s">
        <v>180</v>
      </c>
      <c r="AT18" s="398" t="s">
        <v>160</v>
      </c>
      <c r="AU18" s="398" t="s">
        <v>160</v>
      </c>
      <c r="AV18" s="398">
        <v>50.8</v>
      </c>
      <c r="AW18" s="398" t="s">
        <v>160</v>
      </c>
    </row>
    <row r="19" spans="1:49">
      <c r="A19" s="130" t="s">
        <v>28</v>
      </c>
      <c r="B19" s="412">
        <v>38.700000000000003</v>
      </c>
      <c r="C19" s="232">
        <v>37.9</v>
      </c>
      <c r="D19" s="232">
        <v>40.200000000000003</v>
      </c>
      <c r="E19" s="232">
        <v>40.9</v>
      </c>
      <c r="F19" s="232">
        <v>48.5</v>
      </c>
      <c r="G19" s="232">
        <v>33.9</v>
      </c>
      <c r="H19" s="232">
        <v>36.4</v>
      </c>
      <c r="I19" s="232">
        <v>45.3</v>
      </c>
      <c r="J19" s="362">
        <v>50.4</v>
      </c>
      <c r="K19" s="362">
        <v>43.636814692064746</v>
      </c>
      <c r="L19" s="362">
        <v>37.799999999999997</v>
      </c>
      <c r="M19" s="362">
        <v>38.700000000000003</v>
      </c>
      <c r="N19" s="362">
        <v>44.324358767720774</v>
      </c>
      <c r="O19" s="232">
        <v>56.767634807930563</v>
      </c>
      <c r="P19" s="232">
        <v>55.662584836774727</v>
      </c>
      <c r="Q19" s="232">
        <v>45.324399756353728</v>
      </c>
      <c r="R19" s="382">
        <v>45.294620704332786</v>
      </c>
      <c r="S19" s="413">
        <v>48.404870103262574</v>
      </c>
      <c r="T19" s="364">
        <v>49.911502669830504</v>
      </c>
      <c r="U19" s="365">
        <v>47.63289321896589</v>
      </c>
      <c r="V19" s="433">
        <v>49.116354581355374</v>
      </c>
      <c r="W19" s="366">
        <v>53.503539647028681</v>
      </c>
      <c r="X19" s="434">
        <v>54.344576097003213</v>
      </c>
      <c r="Y19" s="366">
        <v>55.94342376563921</v>
      </c>
      <c r="Z19" s="366">
        <v>42.983943401444868</v>
      </c>
      <c r="AA19" s="366">
        <v>59.821604307567036</v>
      </c>
      <c r="AB19" s="366">
        <v>53.861212811700852</v>
      </c>
      <c r="AC19" s="366" t="s">
        <v>15</v>
      </c>
      <c r="AD19" s="367">
        <v>53.863860675276847</v>
      </c>
      <c r="AE19" s="367">
        <v>42.516192960925103</v>
      </c>
      <c r="AF19" s="367">
        <v>47.562131267332475</v>
      </c>
      <c r="AG19" s="367" t="s">
        <v>15</v>
      </c>
      <c r="AH19" s="367">
        <v>40.779643537423226</v>
      </c>
      <c r="AI19" s="367">
        <v>51.651748917192883</v>
      </c>
      <c r="AJ19" s="367">
        <v>60.087638392128405</v>
      </c>
      <c r="AK19" s="367">
        <v>61.196891754734111</v>
      </c>
      <c r="AL19" s="367">
        <v>59.439891460807182</v>
      </c>
      <c r="AM19" s="367">
        <v>47.955985417540262</v>
      </c>
      <c r="AN19" s="367" t="s">
        <v>15</v>
      </c>
      <c r="AO19" s="367" t="s">
        <v>15</v>
      </c>
      <c r="AP19" s="367">
        <v>50.6</v>
      </c>
      <c r="AQ19" s="367" t="s">
        <v>160</v>
      </c>
      <c r="AR19" s="398" t="s">
        <v>160</v>
      </c>
      <c r="AS19" s="398" t="s">
        <v>160</v>
      </c>
      <c r="AT19" s="398" t="s">
        <v>160</v>
      </c>
      <c r="AU19" s="398" t="s">
        <v>160</v>
      </c>
      <c r="AV19" s="398" t="s">
        <v>160</v>
      </c>
      <c r="AW19" s="398" t="s">
        <v>160</v>
      </c>
    </row>
    <row r="20" spans="1:49">
      <c r="A20" s="130" t="s">
        <v>29</v>
      </c>
      <c r="B20" s="412">
        <v>41.4</v>
      </c>
      <c r="C20" s="232">
        <v>38.700000000000003</v>
      </c>
      <c r="D20" s="232">
        <v>42.4</v>
      </c>
      <c r="E20" s="232">
        <v>41.5</v>
      </c>
      <c r="F20" s="232">
        <v>47.5</v>
      </c>
      <c r="G20" s="232">
        <v>34.200000000000003</v>
      </c>
      <c r="H20" s="232">
        <v>40.200000000000003</v>
      </c>
      <c r="I20" s="232">
        <v>46.5</v>
      </c>
      <c r="J20" s="362">
        <v>52.9</v>
      </c>
      <c r="K20" s="362">
        <v>43.937068004166107</v>
      </c>
      <c r="L20" s="362">
        <v>37.1</v>
      </c>
      <c r="M20" s="362">
        <v>37.5</v>
      </c>
      <c r="N20" s="362">
        <v>43.824083838062521</v>
      </c>
      <c r="O20" s="232">
        <v>45.552446676714112</v>
      </c>
      <c r="P20" s="232">
        <v>55.144311936720001</v>
      </c>
      <c r="Q20" s="232">
        <v>51.638070074328098</v>
      </c>
      <c r="R20" s="382">
        <v>51.58724755982783</v>
      </c>
      <c r="S20" s="413">
        <v>53.111964179796033</v>
      </c>
      <c r="T20" s="364">
        <v>52.41669786455779</v>
      </c>
      <c r="U20" s="365">
        <v>47.480930450392592</v>
      </c>
      <c r="V20" s="433">
        <v>45.411451617602516</v>
      </c>
      <c r="W20" s="366">
        <v>62.427129374392493</v>
      </c>
      <c r="X20" s="434">
        <v>55.673520097349723</v>
      </c>
      <c r="Y20" s="366">
        <v>61.211741428822151</v>
      </c>
      <c r="Z20" s="366">
        <v>44.863385258265048</v>
      </c>
      <c r="AA20" s="366">
        <v>51.119584282656362</v>
      </c>
      <c r="AB20" s="366">
        <v>54.218545892225194</v>
      </c>
      <c r="AC20" s="366">
        <v>50.592654729719044</v>
      </c>
      <c r="AD20" s="367">
        <v>52.04607616743462</v>
      </c>
      <c r="AE20" s="367">
        <v>43.958674995002319</v>
      </c>
      <c r="AF20" s="367">
        <v>58.158004377829634</v>
      </c>
      <c r="AG20" s="367" t="s">
        <v>15</v>
      </c>
      <c r="AH20" s="367">
        <v>40.814709664765857</v>
      </c>
      <c r="AI20" s="367">
        <v>50.895161762220617</v>
      </c>
      <c r="AJ20" s="367">
        <v>61.602723240640806</v>
      </c>
      <c r="AK20" s="367">
        <v>64.215752889682463</v>
      </c>
      <c r="AL20" s="367">
        <v>62.192463999186451</v>
      </c>
      <c r="AM20" s="367">
        <v>42.782587185789431</v>
      </c>
      <c r="AN20" s="367">
        <v>62.9</v>
      </c>
      <c r="AO20" s="367" t="s">
        <v>15</v>
      </c>
      <c r="AP20" s="367">
        <v>58.6</v>
      </c>
      <c r="AQ20" s="367" t="s">
        <v>160</v>
      </c>
      <c r="AR20" s="398" t="s">
        <v>160</v>
      </c>
      <c r="AS20" s="398" t="s">
        <v>160</v>
      </c>
      <c r="AT20" s="398" t="s">
        <v>160</v>
      </c>
      <c r="AU20" s="398">
        <v>25.9</v>
      </c>
      <c r="AV20" s="398">
        <v>46.4</v>
      </c>
      <c r="AW20" s="398" t="s">
        <v>160</v>
      </c>
    </row>
    <row r="21" spans="1:49">
      <c r="A21" s="130" t="s">
        <v>30</v>
      </c>
      <c r="B21" s="412">
        <v>35.9</v>
      </c>
      <c r="C21" s="232">
        <v>35.9</v>
      </c>
      <c r="D21" s="232">
        <v>38.1</v>
      </c>
      <c r="E21" s="232">
        <v>36.9</v>
      </c>
      <c r="F21" s="232">
        <v>43.1</v>
      </c>
      <c r="G21" s="232">
        <v>31.1</v>
      </c>
      <c r="H21" s="232">
        <v>37.200000000000003</v>
      </c>
      <c r="I21" s="232">
        <v>43.7</v>
      </c>
      <c r="J21" s="362">
        <v>45.8</v>
      </c>
      <c r="K21" s="362">
        <v>41.535041507355217</v>
      </c>
      <c r="L21" s="362">
        <v>39.1</v>
      </c>
      <c r="M21" s="362">
        <v>30.4</v>
      </c>
      <c r="N21" s="362">
        <v>42.323259049087788</v>
      </c>
      <c r="O21" s="232">
        <v>42.375982459678113</v>
      </c>
      <c r="P21" s="232">
        <v>42.551617219317365</v>
      </c>
      <c r="Q21" s="232">
        <v>46.978837096015198</v>
      </c>
      <c r="R21" s="382">
        <v>47.861103224174769</v>
      </c>
      <c r="S21" s="413">
        <v>44.083111879999528</v>
      </c>
      <c r="T21" s="364">
        <v>57.586160647700886</v>
      </c>
      <c r="U21" s="365">
        <v>48.211291664760168</v>
      </c>
      <c r="V21" s="433">
        <v>49.28423045255014</v>
      </c>
      <c r="W21" s="366">
        <v>53.526591974869298</v>
      </c>
      <c r="X21" s="434">
        <v>47.881694275274533</v>
      </c>
      <c r="Y21" s="366">
        <v>54.717619403564804</v>
      </c>
      <c r="Z21" s="366" t="s">
        <v>124</v>
      </c>
      <c r="AA21" s="366">
        <v>54.954404495538085</v>
      </c>
      <c r="AB21" s="366">
        <v>57.772119487301644</v>
      </c>
      <c r="AC21" s="366">
        <v>51.71971214120267</v>
      </c>
      <c r="AD21" s="367">
        <v>51.295980009241369</v>
      </c>
      <c r="AE21" s="367">
        <v>42.107552051024562</v>
      </c>
      <c r="AF21" s="367">
        <v>53.863224065070455</v>
      </c>
      <c r="AG21" s="367" t="s">
        <v>15</v>
      </c>
      <c r="AH21" s="367">
        <v>38.307941088687841</v>
      </c>
      <c r="AI21" s="367">
        <v>52.625563723053837</v>
      </c>
      <c r="AJ21" s="367">
        <v>62.24155683588198</v>
      </c>
      <c r="AK21" s="367">
        <v>59.453322650617459</v>
      </c>
      <c r="AL21" s="367">
        <v>54.825673599899851</v>
      </c>
      <c r="AM21" s="367">
        <v>53.639618638280872</v>
      </c>
      <c r="AN21" s="367" t="s">
        <v>15</v>
      </c>
      <c r="AO21" s="367" t="s">
        <v>15</v>
      </c>
      <c r="AP21" s="367">
        <v>57.8</v>
      </c>
      <c r="AQ21" s="367">
        <v>57.7</v>
      </c>
      <c r="AR21" s="398">
        <v>50.4</v>
      </c>
      <c r="AS21" s="398">
        <v>50.9</v>
      </c>
      <c r="AT21" s="398">
        <v>68.099999999999994</v>
      </c>
      <c r="AU21" s="398" t="s">
        <v>160</v>
      </c>
      <c r="AV21" s="398" t="s">
        <v>160</v>
      </c>
      <c r="AW21" s="398" t="s">
        <v>160</v>
      </c>
    </row>
    <row r="22" spans="1:49">
      <c r="A22" s="130" t="s">
        <v>31</v>
      </c>
      <c r="B22" s="412">
        <v>39.6</v>
      </c>
      <c r="C22" s="232">
        <v>36.9</v>
      </c>
      <c r="D22" s="232">
        <v>40</v>
      </c>
      <c r="E22" s="232">
        <v>40.200000000000003</v>
      </c>
      <c r="F22" s="232">
        <v>45.2</v>
      </c>
      <c r="G22" s="232">
        <v>31.5</v>
      </c>
      <c r="H22" s="232">
        <v>41.6</v>
      </c>
      <c r="I22" s="232">
        <v>45.8</v>
      </c>
      <c r="J22" s="362">
        <v>41.8</v>
      </c>
      <c r="K22" s="362">
        <v>44.537574628368823</v>
      </c>
      <c r="L22" s="362">
        <v>36.6</v>
      </c>
      <c r="M22" s="362">
        <v>30.1</v>
      </c>
      <c r="N22" s="362">
        <v>32.818035385581062</v>
      </c>
      <c r="O22" s="232">
        <v>47.93710287928441</v>
      </c>
      <c r="P22" s="232">
        <v>35.013856603599919</v>
      </c>
      <c r="Q22" s="232">
        <v>44.219723017861746</v>
      </c>
      <c r="R22" s="382">
        <v>45.64159013972985</v>
      </c>
      <c r="S22" s="413">
        <v>44.027861687788786</v>
      </c>
      <c r="T22" s="364">
        <v>47.09890229951737</v>
      </c>
      <c r="U22" s="365">
        <v>45.180451476139645</v>
      </c>
      <c r="V22" s="433">
        <v>46.187843049811093</v>
      </c>
      <c r="W22" s="366">
        <v>55.368660456362598</v>
      </c>
      <c r="X22" s="434">
        <v>46.731254402786746</v>
      </c>
      <c r="Y22" s="366">
        <v>51.364313572985218</v>
      </c>
      <c r="Z22" s="366">
        <v>43.178495211438701</v>
      </c>
      <c r="AA22" s="366">
        <v>49.905453573258654</v>
      </c>
      <c r="AB22" s="366">
        <v>48.757690445312257</v>
      </c>
      <c r="AC22" s="366">
        <v>45.283048293557151</v>
      </c>
      <c r="AD22" s="367">
        <v>47.421840870804495</v>
      </c>
      <c r="AE22" s="367">
        <v>40.633421498466944</v>
      </c>
      <c r="AF22" s="367">
        <v>44.71829995029897</v>
      </c>
      <c r="AG22" s="367">
        <v>52.202701402881239</v>
      </c>
      <c r="AH22" s="367">
        <v>42.255103848202964</v>
      </c>
      <c r="AI22" s="367">
        <v>45.076179985930786</v>
      </c>
      <c r="AJ22" s="367">
        <v>57.647936345802115</v>
      </c>
      <c r="AK22" s="367">
        <v>56.809524270376919</v>
      </c>
      <c r="AL22" s="367">
        <v>55.177853755660756</v>
      </c>
      <c r="AM22" s="367">
        <v>54.078559808640698</v>
      </c>
      <c r="AN22" s="367">
        <v>59.8</v>
      </c>
      <c r="AO22" s="367">
        <v>52.3</v>
      </c>
      <c r="AP22" s="367">
        <v>54.2</v>
      </c>
      <c r="AQ22" s="367">
        <v>62.1</v>
      </c>
      <c r="AR22" s="398">
        <v>53.8</v>
      </c>
      <c r="AS22" s="398">
        <v>66.2</v>
      </c>
      <c r="AT22" s="398">
        <v>62.8</v>
      </c>
      <c r="AU22" s="398">
        <v>34</v>
      </c>
      <c r="AV22" s="398">
        <v>57.5</v>
      </c>
      <c r="AW22" s="398">
        <v>47.5</v>
      </c>
    </row>
    <row r="23" spans="1:49">
      <c r="A23" s="130" t="s">
        <v>32</v>
      </c>
      <c r="B23" s="412">
        <v>38.200000000000003</v>
      </c>
      <c r="C23" s="232">
        <v>37.5</v>
      </c>
      <c r="D23" s="232">
        <v>40.299999999999997</v>
      </c>
      <c r="E23" s="232">
        <v>39.6</v>
      </c>
      <c r="F23" s="232">
        <v>45</v>
      </c>
      <c r="G23" s="232">
        <v>26.2</v>
      </c>
      <c r="H23" s="232">
        <v>38.6</v>
      </c>
      <c r="I23" s="232">
        <v>48.1</v>
      </c>
      <c r="J23" s="362">
        <v>49.9</v>
      </c>
      <c r="K23" s="362">
        <v>44.9379123778373</v>
      </c>
      <c r="L23" s="362">
        <v>42.5</v>
      </c>
      <c r="M23" s="362">
        <v>40</v>
      </c>
      <c r="N23" s="362">
        <v>46.625623444148687</v>
      </c>
      <c r="O23" s="232">
        <v>53.38309125768906</v>
      </c>
      <c r="P23" s="232">
        <v>46.908764559068551</v>
      </c>
      <c r="Q23" s="232">
        <v>45.574177257920496</v>
      </c>
      <c r="R23" s="382">
        <v>48.026893609835327</v>
      </c>
      <c r="S23" s="413">
        <v>46.285906076105029</v>
      </c>
      <c r="T23" s="364">
        <v>54.598169307342523</v>
      </c>
      <c r="U23" s="365">
        <v>50.339769729049394</v>
      </c>
      <c r="V23" s="433">
        <v>47.564837519957543</v>
      </c>
      <c r="W23" s="366">
        <v>57.448824262889538</v>
      </c>
      <c r="X23" s="434">
        <v>51.559462840766976</v>
      </c>
      <c r="Y23" s="366">
        <v>54.333770660362539</v>
      </c>
      <c r="Z23" s="366">
        <v>44.745097409532676</v>
      </c>
      <c r="AA23" s="366">
        <v>58.5512309181346</v>
      </c>
      <c r="AB23" s="366">
        <v>53.735521134886604</v>
      </c>
      <c r="AC23" s="366">
        <v>51.196747579099906</v>
      </c>
      <c r="AD23" s="367">
        <v>52.470719301371659</v>
      </c>
      <c r="AE23" s="367">
        <v>43.172044237938671</v>
      </c>
      <c r="AF23" s="367">
        <v>52.396204495108677</v>
      </c>
      <c r="AG23" s="367" t="s">
        <v>15</v>
      </c>
      <c r="AH23" s="367">
        <v>39.473583260753948</v>
      </c>
      <c r="AI23" s="367">
        <v>53.297625505300935</v>
      </c>
      <c r="AJ23" s="367">
        <v>63.835258503973201</v>
      </c>
      <c r="AK23" s="367">
        <v>59.037801677836079</v>
      </c>
      <c r="AL23" s="367">
        <v>54.097319342847079</v>
      </c>
      <c r="AM23" s="367">
        <v>51.619908867835846</v>
      </c>
      <c r="AN23" s="367" t="s">
        <v>15</v>
      </c>
      <c r="AO23" s="367" t="s">
        <v>15</v>
      </c>
      <c r="AP23" s="367">
        <v>64</v>
      </c>
      <c r="AQ23" s="367" t="s">
        <v>160</v>
      </c>
      <c r="AR23" s="398" t="s">
        <v>160</v>
      </c>
      <c r="AS23" s="398" t="s">
        <v>160</v>
      </c>
      <c r="AT23" s="398" t="s">
        <v>160</v>
      </c>
      <c r="AU23" s="398" t="s">
        <v>160</v>
      </c>
      <c r="AV23" s="398" t="s">
        <v>160</v>
      </c>
      <c r="AW23" s="398" t="s">
        <v>160</v>
      </c>
    </row>
    <row r="24" spans="1:49">
      <c r="A24" s="130" t="s">
        <v>33</v>
      </c>
      <c r="B24" s="412">
        <v>38.4</v>
      </c>
      <c r="C24" s="232">
        <v>38</v>
      </c>
      <c r="D24" s="232">
        <v>38.799999999999997</v>
      </c>
      <c r="E24" s="232">
        <v>39.200000000000003</v>
      </c>
      <c r="F24" s="232">
        <v>43.5</v>
      </c>
      <c r="G24" s="232">
        <v>30</v>
      </c>
      <c r="H24" s="232">
        <v>40.799999999999997</v>
      </c>
      <c r="I24" s="232">
        <v>46.6</v>
      </c>
      <c r="J24" s="362">
        <v>46.7</v>
      </c>
      <c r="K24" s="362">
        <v>46.739432250445518</v>
      </c>
      <c r="L24" s="362">
        <v>39.799999999999997</v>
      </c>
      <c r="M24" s="362">
        <v>28.2</v>
      </c>
      <c r="N24" s="362">
        <v>45.024743669242326</v>
      </c>
      <c r="O24" s="232">
        <v>51.842980982670881</v>
      </c>
      <c r="P24" s="232">
        <v>37.76902100906095</v>
      </c>
      <c r="Q24" s="232">
        <v>47.391359828148246</v>
      </c>
      <c r="R24" s="382">
        <v>43.150138770037955</v>
      </c>
      <c r="S24" s="413">
        <v>45.363205228726713</v>
      </c>
      <c r="T24" s="364">
        <v>57.227846166080312</v>
      </c>
      <c r="U24" s="365">
        <v>49.082759433696545</v>
      </c>
      <c r="V24" s="433">
        <v>44.120259826134458</v>
      </c>
      <c r="W24" s="366">
        <v>56.737355075037641</v>
      </c>
      <c r="X24" s="434">
        <v>45.660427561895283</v>
      </c>
      <c r="Y24" s="366">
        <v>51.408515927641488</v>
      </c>
      <c r="Z24" s="366">
        <v>38.944732225208099</v>
      </c>
      <c r="AA24" s="366">
        <v>49.617469218698275</v>
      </c>
      <c r="AB24" s="366">
        <v>49.514349883392946</v>
      </c>
      <c r="AC24" s="366">
        <v>47.249858251253507</v>
      </c>
      <c r="AD24" s="367">
        <v>47.489176075605229</v>
      </c>
      <c r="AE24" s="367">
        <v>44.057198886607651</v>
      </c>
      <c r="AF24" s="367">
        <v>49.538969665861899</v>
      </c>
      <c r="AG24" s="367">
        <v>52.664368620731487</v>
      </c>
      <c r="AH24" s="367">
        <v>44.726684141882274</v>
      </c>
      <c r="AI24" s="367">
        <v>54.47887047709343</v>
      </c>
      <c r="AJ24" s="367">
        <v>58.280316236598111</v>
      </c>
      <c r="AK24" s="367">
        <v>61.861272422002955</v>
      </c>
      <c r="AL24" s="367">
        <v>64.833581374279021</v>
      </c>
      <c r="AM24" s="367">
        <v>61.445530620672649</v>
      </c>
      <c r="AN24" s="367">
        <v>66.599999999999994</v>
      </c>
      <c r="AO24" s="367">
        <v>60.5</v>
      </c>
      <c r="AP24" s="367">
        <v>59.1</v>
      </c>
      <c r="AQ24" s="367">
        <v>47.5</v>
      </c>
      <c r="AR24" s="398">
        <v>56</v>
      </c>
      <c r="AS24" s="398">
        <v>55.3</v>
      </c>
      <c r="AT24" s="398">
        <v>66.2</v>
      </c>
      <c r="AU24" s="398">
        <v>46.7</v>
      </c>
      <c r="AV24" s="398">
        <v>55.2</v>
      </c>
      <c r="AW24" s="398">
        <v>58</v>
      </c>
    </row>
    <row r="25" spans="1:49">
      <c r="A25" s="130" t="s">
        <v>34</v>
      </c>
      <c r="B25" s="412">
        <v>37</v>
      </c>
      <c r="C25" s="232">
        <v>35.799999999999997</v>
      </c>
      <c r="D25" s="232">
        <v>36.799999999999997</v>
      </c>
      <c r="E25" s="232">
        <v>36.4</v>
      </c>
      <c r="F25" s="232">
        <v>43.4</v>
      </c>
      <c r="G25" s="232">
        <v>31.9</v>
      </c>
      <c r="H25" s="232">
        <v>36.1</v>
      </c>
      <c r="I25" s="232">
        <v>40.700000000000003</v>
      </c>
      <c r="J25" s="362">
        <v>45.7</v>
      </c>
      <c r="K25" s="362">
        <v>39.633437197379891</v>
      </c>
      <c r="L25" s="362">
        <v>36.200000000000003</v>
      </c>
      <c r="M25" s="362">
        <v>34.9</v>
      </c>
      <c r="N25" s="362">
        <v>39.121499499275011</v>
      </c>
      <c r="O25" s="232">
        <v>44.453661017696845</v>
      </c>
      <c r="P25" s="232">
        <v>30.191698186797947</v>
      </c>
      <c r="Q25" s="232">
        <v>42.326378428192434</v>
      </c>
      <c r="R25" s="382">
        <v>44.639637278397224</v>
      </c>
      <c r="S25" s="413">
        <v>42.628832713578113</v>
      </c>
      <c r="T25" s="364">
        <v>49.190034725300215</v>
      </c>
      <c r="U25" s="365">
        <v>46.195960317826376</v>
      </c>
      <c r="V25" s="433">
        <v>42.382288678752538</v>
      </c>
      <c r="W25" s="366">
        <v>53.436036152451052</v>
      </c>
      <c r="X25" s="434">
        <v>44.808067019263021</v>
      </c>
      <c r="Y25" s="366">
        <v>49.117446697518254</v>
      </c>
      <c r="Z25" s="366">
        <v>41.066435826550581</v>
      </c>
      <c r="AA25" s="366">
        <v>52.11488072346792</v>
      </c>
      <c r="AB25" s="366">
        <v>45.954043648588005</v>
      </c>
      <c r="AC25" s="366">
        <v>47.26252448938645</v>
      </c>
      <c r="AD25" s="367">
        <v>42.152545300344784</v>
      </c>
      <c r="AE25" s="367">
        <v>38.447802724984584</v>
      </c>
      <c r="AF25" s="367">
        <v>40.680640800288138</v>
      </c>
      <c r="AG25" s="367">
        <v>51.530122791889326</v>
      </c>
      <c r="AH25" s="367">
        <v>43.799512679480721</v>
      </c>
      <c r="AI25" s="367">
        <v>56.148101372884156</v>
      </c>
      <c r="AJ25" s="367">
        <v>58.171127118062792</v>
      </c>
      <c r="AK25" s="367">
        <v>59.70490928915725</v>
      </c>
      <c r="AL25" s="367">
        <v>65.204587619695275</v>
      </c>
      <c r="AM25" s="367">
        <v>62.237940354287311</v>
      </c>
      <c r="AN25" s="367">
        <v>46.2</v>
      </c>
      <c r="AO25" s="367">
        <v>45.6</v>
      </c>
      <c r="AP25" s="367">
        <v>48.5</v>
      </c>
      <c r="AQ25" s="367">
        <v>50.8</v>
      </c>
      <c r="AR25" s="398">
        <v>65.5</v>
      </c>
      <c r="AS25" s="398">
        <v>54.2</v>
      </c>
      <c r="AT25" s="398">
        <v>44.3</v>
      </c>
      <c r="AU25" s="398">
        <v>39.700000000000003</v>
      </c>
      <c r="AV25" s="398">
        <v>54.4</v>
      </c>
      <c r="AW25" s="398">
        <v>55.4</v>
      </c>
    </row>
    <row r="26" spans="1:49">
      <c r="A26" s="130" t="s">
        <v>35</v>
      </c>
      <c r="B26" s="412">
        <v>39.9</v>
      </c>
      <c r="C26" s="232">
        <v>36.1</v>
      </c>
      <c r="D26" s="232">
        <v>37.5</v>
      </c>
      <c r="E26" s="232">
        <v>37</v>
      </c>
      <c r="F26" s="232">
        <v>41.9</v>
      </c>
      <c r="G26" s="232">
        <v>27.5</v>
      </c>
      <c r="H26" s="232">
        <v>37.4</v>
      </c>
      <c r="I26" s="232">
        <v>46.1</v>
      </c>
      <c r="J26" s="362">
        <v>44.1</v>
      </c>
      <c r="K26" s="362">
        <v>43.736899129431862</v>
      </c>
      <c r="L26" s="362">
        <v>38.9</v>
      </c>
      <c r="M26" s="362">
        <v>31.9</v>
      </c>
      <c r="N26" s="362">
        <v>41.923039105361177</v>
      </c>
      <c r="O26" s="232">
        <v>50.714752388666298</v>
      </c>
      <c r="P26" s="232">
        <v>27.283395453730261</v>
      </c>
      <c r="Q26" s="232">
        <v>43.653527159737841</v>
      </c>
      <c r="R26" s="382">
        <v>46.073668067036458</v>
      </c>
      <c r="S26" s="413">
        <v>41.756269465183117</v>
      </c>
      <c r="T26" s="364">
        <v>49.855783883159596</v>
      </c>
      <c r="U26" s="365">
        <v>46.119421380247303</v>
      </c>
      <c r="V26" s="433">
        <v>42.593023769643182</v>
      </c>
      <c r="W26" s="366">
        <v>53.396957176685746</v>
      </c>
      <c r="X26" s="434">
        <v>39.222649856793211</v>
      </c>
      <c r="Y26" s="366">
        <v>49.380662178332614</v>
      </c>
      <c r="Z26" s="366">
        <v>39.685185798243587</v>
      </c>
      <c r="AA26" s="366">
        <v>48.342378976007701</v>
      </c>
      <c r="AB26" s="366">
        <v>46.925408574626651</v>
      </c>
      <c r="AC26" s="366">
        <v>46.588495593048492</v>
      </c>
      <c r="AD26" s="367">
        <v>44.500393529434213</v>
      </c>
      <c r="AE26" s="367">
        <v>40.41205682242591</v>
      </c>
      <c r="AF26" s="367">
        <v>39.290884774713973</v>
      </c>
      <c r="AG26" s="367">
        <v>51.912587397551306</v>
      </c>
      <c r="AH26" s="367">
        <v>42.829216885603671</v>
      </c>
      <c r="AI26" s="367">
        <v>51.974803557221868</v>
      </c>
      <c r="AJ26" s="367">
        <v>55.987630941954635</v>
      </c>
      <c r="AK26" s="367">
        <v>59.171210262816636</v>
      </c>
      <c r="AL26" s="367">
        <v>64.040247513371739</v>
      </c>
      <c r="AM26" s="367">
        <v>61.747569727775719</v>
      </c>
      <c r="AN26" s="367">
        <v>55.6</v>
      </c>
      <c r="AO26" s="367">
        <v>46.8</v>
      </c>
      <c r="AP26" s="367">
        <v>38.9</v>
      </c>
      <c r="AQ26" s="367">
        <v>38.799999999999997</v>
      </c>
      <c r="AR26" s="398">
        <v>48.8</v>
      </c>
      <c r="AS26" s="398">
        <v>46</v>
      </c>
      <c r="AT26" s="398">
        <v>56.5</v>
      </c>
      <c r="AU26" s="398">
        <v>31.2</v>
      </c>
      <c r="AV26" s="398">
        <v>53.5</v>
      </c>
      <c r="AW26" s="398">
        <v>42.3</v>
      </c>
    </row>
    <row r="27" spans="1:49">
      <c r="A27" s="130" t="s">
        <v>213</v>
      </c>
      <c r="B27" s="412">
        <v>36.700000000000003</v>
      </c>
      <c r="C27" s="232">
        <v>35</v>
      </c>
      <c r="D27" s="232">
        <v>39.799999999999997</v>
      </c>
      <c r="E27" s="232">
        <v>38.4</v>
      </c>
      <c r="F27" s="232">
        <v>39.5</v>
      </c>
      <c r="G27" s="232">
        <v>28</v>
      </c>
      <c r="H27" s="232">
        <v>39.700000000000003</v>
      </c>
      <c r="I27" s="232">
        <v>47.3</v>
      </c>
      <c r="J27" s="362">
        <v>44</v>
      </c>
      <c r="K27" s="362">
        <v>45.338250127305791</v>
      </c>
      <c r="L27" s="362">
        <v>35.799999999999997</v>
      </c>
      <c r="M27" s="362">
        <v>27.9</v>
      </c>
      <c r="N27" s="362">
        <v>39.121499499275011</v>
      </c>
      <c r="O27" s="232">
        <v>49.657295069786343</v>
      </c>
      <c r="P27" s="232">
        <v>30.54687889785264</v>
      </c>
      <c r="Q27" s="232">
        <v>46.070793480347724</v>
      </c>
      <c r="R27" s="382">
        <v>42.880168760314945</v>
      </c>
      <c r="S27" s="413">
        <v>43.274061443660997</v>
      </c>
      <c r="T27" s="364">
        <v>53.846492886016776</v>
      </c>
      <c r="U27" s="365">
        <v>47.60696948394127</v>
      </c>
      <c r="V27" s="433">
        <v>42.220398796032249</v>
      </c>
      <c r="W27" s="366">
        <v>54.761689335162927</v>
      </c>
      <c r="X27" s="434">
        <v>40.377583310790136</v>
      </c>
      <c r="Y27" s="366">
        <v>51.483881459766252</v>
      </c>
      <c r="Z27" s="366">
        <v>40.81031261561192</v>
      </c>
      <c r="AA27" s="366">
        <v>46.858514504124123</v>
      </c>
      <c r="AB27" s="366">
        <v>47.062986803893487</v>
      </c>
      <c r="AC27" s="366">
        <v>45.753561967648402</v>
      </c>
      <c r="AD27" s="367">
        <v>45.016859895691326</v>
      </c>
      <c r="AE27" s="367">
        <v>40.550449204471114</v>
      </c>
      <c r="AF27" s="367">
        <v>42.443105438589001</v>
      </c>
      <c r="AG27" s="367">
        <v>50.802084925641914</v>
      </c>
      <c r="AH27" s="367">
        <v>42.875715621518218</v>
      </c>
      <c r="AI27" s="367">
        <v>52.408449824004656</v>
      </c>
      <c r="AJ27" s="367">
        <v>56.783945275143623</v>
      </c>
      <c r="AK27" s="367">
        <v>60.697324846704632</v>
      </c>
      <c r="AL27" s="367">
        <v>63.963701163009745</v>
      </c>
      <c r="AM27" s="367">
        <v>60.711650126845349</v>
      </c>
      <c r="AN27" s="367">
        <v>54</v>
      </c>
      <c r="AO27" s="367">
        <v>57.2</v>
      </c>
      <c r="AP27" s="367">
        <v>38</v>
      </c>
      <c r="AQ27" s="367">
        <v>50.9</v>
      </c>
      <c r="AR27" s="398">
        <v>51.3</v>
      </c>
      <c r="AS27" s="398">
        <v>53.5</v>
      </c>
      <c r="AT27" s="398">
        <v>58.1</v>
      </c>
      <c r="AU27" s="398">
        <v>35.1</v>
      </c>
      <c r="AV27" s="398">
        <v>49.1</v>
      </c>
      <c r="AW27" s="398">
        <v>55.6</v>
      </c>
    </row>
    <row r="28" spans="1:49">
      <c r="A28" s="130" t="s">
        <v>36</v>
      </c>
      <c r="B28" s="412">
        <v>41.3</v>
      </c>
      <c r="C28" s="232">
        <v>38.9</v>
      </c>
      <c r="D28" s="232">
        <v>40.799999999999997</v>
      </c>
      <c r="E28" s="232">
        <v>42.5</v>
      </c>
      <c r="F28" s="232">
        <v>45</v>
      </c>
      <c r="G28" s="232">
        <v>30.4</v>
      </c>
      <c r="H28" s="232">
        <v>41.4</v>
      </c>
      <c r="I28" s="232">
        <v>49.6</v>
      </c>
      <c r="J28" s="362">
        <v>51.2</v>
      </c>
      <c r="K28" s="362">
        <v>46.439178938344121</v>
      </c>
      <c r="L28" s="362">
        <v>40.9</v>
      </c>
      <c r="M28" s="362">
        <v>34.700000000000003</v>
      </c>
      <c r="N28" s="362">
        <v>45.625073584832222</v>
      </c>
      <c r="O28" s="232">
        <v>56.50929007467861</v>
      </c>
      <c r="P28" s="232">
        <v>36.950485921379268</v>
      </c>
      <c r="Q28" s="232">
        <v>49.841220688625526</v>
      </c>
      <c r="R28" s="382">
        <v>48.385901902450271</v>
      </c>
      <c r="S28" s="413">
        <v>44.198247765391656</v>
      </c>
      <c r="T28" s="364">
        <v>56.173585023462635</v>
      </c>
      <c r="U28" s="365">
        <v>49.296583277497149</v>
      </c>
      <c r="V28" s="433">
        <v>45.325937522105924</v>
      </c>
      <c r="W28" s="366">
        <v>55.352627848430132</v>
      </c>
      <c r="X28" s="434">
        <v>43.323588499864464</v>
      </c>
      <c r="Y28" s="366">
        <v>52.274743168233755</v>
      </c>
      <c r="Z28" s="366">
        <v>40.238091086485817</v>
      </c>
      <c r="AA28" s="366">
        <v>49.381986853607266</v>
      </c>
      <c r="AB28" s="366">
        <v>47.99853183738054</v>
      </c>
      <c r="AC28" s="366">
        <v>45.678173242144517</v>
      </c>
      <c r="AD28" s="367">
        <v>45.899755018268401</v>
      </c>
      <c r="AE28" s="367">
        <v>41.440036599618836</v>
      </c>
      <c r="AF28" s="367">
        <v>43.499239180870099</v>
      </c>
      <c r="AG28" s="367">
        <v>52.60284419104881</v>
      </c>
      <c r="AH28" s="367">
        <v>42.857933082745916</v>
      </c>
      <c r="AI28" s="367">
        <v>54.187760443749575</v>
      </c>
      <c r="AJ28" s="367">
        <v>57.048385576329579</v>
      </c>
      <c r="AK28" s="367">
        <v>59.519693496329253</v>
      </c>
      <c r="AL28" s="367">
        <v>64.785184312591426</v>
      </c>
      <c r="AM28" s="367">
        <v>61.456172773481327</v>
      </c>
      <c r="AN28" s="367">
        <v>60.3</v>
      </c>
      <c r="AO28" s="367">
        <v>58.6</v>
      </c>
      <c r="AP28" s="367">
        <v>42.2</v>
      </c>
      <c r="AQ28" s="367">
        <v>51.2</v>
      </c>
      <c r="AR28" s="398">
        <v>61.2</v>
      </c>
      <c r="AS28" s="398">
        <v>54.8</v>
      </c>
      <c r="AT28" s="398">
        <v>61.9</v>
      </c>
      <c r="AU28" s="398">
        <v>44.4</v>
      </c>
      <c r="AV28" s="398">
        <v>63.2</v>
      </c>
      <c r="AW28" s="398">
        <v>54.8</v>
      </c>
    </row>
    <row r="29" spans="1:49">
      <c r="A29" s="130" t="s">
        <v>37</v>
      </c>
      <c r="B29" s="412">
        <v>36.200000000000003</v>
      </c>
      <c r="C29" s="232">
        <v>34.6</v>
      </c>
      <c r="D29" s="232">
        <v>36.200000000000003</v>
      </c>
      <c r="E29" s="232">
        <v>34.6</v>
      </c>
      <c r="F29" s="232">
        <v>43.6</v>
      </c>
      <c r="G29" s="232">
        <v>31.5</v>
      </c>
      <c r="H29" s="232">
        <v>36.299999999999997</v>
      </c>
      <c r="I29" s="232">
        <v>40.200000000000003</v>
      </c>
      <c r="J29" s="362">
        <v>47.7</v>
      </c>
      <c r="K29" s="362">
        <v>39.733521634747035</v>
      </c>
      <c r="L29" s="362">
        <v>38.6</v>
      </c>
      <c r="M29" s="362">
        <v>33.5</v>
      </c>
      <c r="N29" s="362">
        <v>39.221554485206653</v>
      </c>
      <c r="O29" s="232">
        <v>46.370891891908208</v>
      </c>
      <c r="P29" s="232">
        <v>32.799208740881852</v>
      </c>
      <c r="Q29" s="232">
        <v>44.372209588316288</v>
      </c>
      <c r="R29" s="382">
        <v>44.348707758747253</v>
      </c>
      <c r="S29" s="413">
        <v>43.400917466381927</v>
      </c>
      <c r="T29" s="364">
        <v>51.564213596331314</v>
      </c>
      <c r="U29" s="365">
        <v>48.45647771563533</v>
      </c>
      <c r="V29" s="433">
        <v>42.299150184932785</v>
      </c>
      <c r="W29" s="366">
        <v>57.465031624356996</v>
      </c>
      <c r="X29" s="434">
        <v>48.535997283457611</v>
      </c>
      <c r="Y29" s="366">
        <v>50.922054496866494</v>
      </c>
      <c r="Z29" s="366">
        <v>39.913812381511676</v>
      </c>
      <c r="AA29" s="366">
        <v>51.047352907307996</v>
      </c>
      <c r="AB29" s="366">
        <v>48.981483565370269</v>
      </c>
      <c r="AC29" s="366">
        <v>47.426150560321169</v>
      </c>
      <c r="AD29" s="367">
        <v>44.972552722660502</v>
      </c>
      <c r="AE29" s="367">
        <v>40.538724465079959</v>
      </c>
      <c r="AF29" s="367">
        <v>42.119120945286134</v>
      </c>
      <c r="AG29" s="367">
        <v>50.558845044221052</v>
      </c>
      <c r="AH29" s="367">
        <v>43.863434260968631</v>
      </c>
      <c r="AI29" s="367">
        <v>55.261081226938714</v>
      </c>
      <c r="AJ29" s="367">
        <v>57.594839145687587</v>
      </c>
      <c r="AK29" s="367">
        <v>59.416650874920876</v>
      </c>
      <c r="AL29" s="367">
        <v>65.549493270795296</v>
      </c>
      <c r="AM29" s="367">
        <v>61.502126853936844</v>
      </c>
      <c r="AN29" s="367" t="s">
        <v>15</v>
      </c>
      <c r="AO29" s="367" t="s">
        <v>15</v>
      </c>
      <c r="AP29" s="367">
        <v>46.6</v>
      </c>
      <c r="AQ29" s="367" t="s">
        <v>160</v>
      </c>
      <c r="AR29" s="398" t="s">
        <v>160</v>
      </c>
      <c r="AS29" s="398" t="s">
        <v>160</v>
      </c>
      <c r="AT29" s="398" t="s">
        <v>160</v>
      </c>
      <c r="AU29" s="398" t="s">
        <v>160</v>
      </c>
      <c r="AV29" s="398" t="s">
        <v>160</v>
      </c>
      <c r="AW29" s="398" t="s">
        <v>160</v>
      </c>
    </row>
    <row r="30" spans="1:49">
      <c r="A30" s="130" t="s">
        <v>38</v>
      </c>
      <c r="B30" s="412">
        <v>40.9</v>
      </c>
      <c r="C30" s="232">
        <v>35.9</v>
      </c>
      <c r="D30" s="232">
        <v>37.6</v>
      </c>
      <c r="E30" s="232">
        <v>36.700000000000003</v>
      </c>
      <c r="F30" s="232">
        <v>42.1</v>
      </c>
      <c r="G30" s="232">
        <v>30.4</v>
      </c>
      <c r="H30" s="232">
        <v>36.4</v>
      </c>
      <c r="I30" s="232">
        <v>44.7</v>
      </c>
      <c r="J30" s="362">
        <v>43.9</v>
      </c>
      <c r="K30" s="362">
        <v>41.03461932051961</v>
      </c>
      <c r="L30" s="362">
        <v>37.700000000000003</v>
      </c>
      <c r="M30" s="362">
        <v>31.3</v>
      </c>
      <c r="N30" s="362">
        <v>37.420564738436958</v>
      </c>
      <c r="O30" s="232">
        <v>47.592734096727419</v>
      </c>
      <c r="P30" s="232">
        <v>28.586480471478247</v>
      </c>
      <c r="Q30" s="232">
        <v>45.175896079653256</v>
      </c>
      <c r="R30" s="382">
        <v>46.00730907761595</v>
      </c>
      <c r="S30" s="413">
        <v>43.222295044769197</v>
      </c>
      <c r="T30" s="364">
        <v>51.082289109009103</v>
      </c>
      <c r="U30" s="365">
        <v>46.250572642155703</v>
      </c>
      <c r="V30" s="433">
        <v>43.188116311951227</v>
      </c>
      <c r="W30" s="366">
        <v>55.081195730862405</v>
      </c>
      <c r="X30" s="434">
        <v>43.667603999480342</v>
      </c>
      <c r="Y30" s="366">
        <v>53.290079316173625</v>
      </c>
      <c r="Z30" s="366">
        <v>39.987869958405113</v>
      </c>
      <c r="AA30" s="366">
        <v>50.461052248317266</v>
      </c>
      <c r="AB30" s="366">
        <v>47.126869283603916</v>
      </c>
      <c r="AC30" s="366">
        <v>47.980406681059002</v>
      </c>
      <c r="AD30" s="367">
        <v>46.791417592969033</v>
      </c>
      <c r="AE30" s="367">
        <v>40.314077145964468</v>
      </c>
      <c r="AF30" s="367">
        <v>38.648720305559998</v>
      </c>
      <c r="AG30" s="367">
        <v>50.869373446446339</v>
      </c>
      <c r="AH30" s="367">
        <v>44.683483062574687</v>
      </c>
      <c r="AI30" s="367">
        <v>55.254140386318724</v>
      </c>
      <c r="AJ30" s="367">
        <v>57.986309075712697</v>
      </c>
      <c r="AK30" s="367">
        <v>59.56131263706709</v>
      </c>
      <c r="AL30" s="367">
        <v>65.394503176529014</v>
      </c>
      <c r="AM30" s="367">
        <v>60.010359812715933</v>
      </c>
      <c r="AN30" s="367">
        <v>51.1</v>
      </c>
      <c r="AO30" s="367">
        <v>54.4</v>
      </c>
      <c r="AP30" s="367">
        <v>36.799999999999997</v>
      </c>
      <c r="AQ30" s="367">
        <v>49.7</v>
      </c>
      <c r="AR30" s="398">
        <v>50</v>
      </c>
      <c r="AS30" s="398">
        <v>51.7</v>
      </c>
      <c r="AT30" s="398">
        <v>53.5</v>
      </c>
      <c r="AU30" s="398">
        <v>39.1</v>
      </c>
      <c r="AV30" s="398">
        <v>46.3</v>
      </c>
      <c r="AW30" s="398">
        <v>53.9</v>
      </c>
    </row>
    <row r="31" spans="1:49">
      <c r="A31" s="130" t="s">
        <v>208</v>
      </c>
      <c r="B31" s="412">
        <v>38.5</v>
      </c>
      <c r="C31" s="232">
        <v>37.5</v>
      </c>
      <c r="D31" s="232">
        <v>38.200000000000003</v>
      </c>
      <c r="E31" s="232">
        <v>39.6</v>
      </c>
      <c r="F31" s="232">
        <v>42.2</v>
      </c>
      <c r="G31" s="232">
        <v>31.7</v>
      </c>
      <c r="H31" s="232">
        <v>38.6</v>
      </c>
      <c r="I31" s="232">
        <v>44.3</v>
      </c>
      <c r="J31" s="362">
        <v>43.1</v>
      </c>
      <c r="K31" s="362">
        <v>42.635970318393532</v>
      </c>
      <c r="L31" s="362">
        <v>38.1</v>
      </c>
      <c r="M31" s="362">
        <v>27.3</v>
      </c>
      <c r="N31" s="362">
        <v>37.020344794710354</v>
      </c>
      <c r="O31" s="232">
        <v>49.889858385171735</v>
      </c>
      <c r="P31" s="232">
        <v>31.74600156579427</v>
      </c>
      <c r="Q31" s="232">
        <v>44.949915319202134</v>
      </c>
      <c r="R31" s="382">
        <v>42.349139609309894</v>
      </c>
      <c r="S31" s="413">
        <v>41.884809070055447</v>
      </c>
      <c r="T31" s="364">
        <v>51.211229148829972</v>
      </c>
      <c r="U31" s="365">
        <v>43.997259475345324</v>
      </c>
      <c r="V31" s="433">
        <v>43.36856865290428</v>
      </c>
      <c r="W31" s="366">
        <v>53.092620697155361</v>
      </c>
      <c r="X31" s="434">
        <v>43.706544869902274</v>
      </c>
      <c r="Y31" s="366">
        <v>50.156484182783359</v>
      </c>
      <c r="Z31" s="366">
        <v>38.67089964877627</v>
      </c>
      <c r="AA31" s="366">
        <v>47.185875572773391</v>
      </c>
      <c r="AB31" s="366">
        <v>47.460327444815974</v>
      </c>
      <c r="AC31" s="366">
        <v>46.22181856198236</v>
      </c>
      <c r="AD31" s="367">
        <v>44.329819285307238</v>
      </c>
      <c r="AE31" s="367">
        <v>42.613616411673874</v>
      </c>
      <c r="AF31" s="367">
        <v>40.861568151966232</v>
      </c>
      <c r="AG31" s="367">
        <v>50.373841706753105</v>
      </c>
      <c r="AH31" s="367">
        <v>44.466996066232383</v>
      </c>
      <c r="AI31" s="367">
        <v>55.409977257599024</v>
      </c>
      <c r="AJ31" s="367">
        <v>56.820808136318476</v>
      </c>
      <c r="AK31" s="367">
        <v>60.841675859327154</v>
      </c>
      <c r="AL31" s="367">
        <v>65.005303508509044</v>
      </c>
      <c r="AM31" s="367">
        <v>58.277056075848094</v>
      </c>
      <c r="AN31" s="367">
        <v>56.2</v>
      </c>
      <c r="AO31" s="367">
        <v>53.2</v>
      </c>
      <c r="AP31" s="367">
        <v>40.200000000000003</v>
      </c>
      <c r="AQ31" s="367">
        <v>48.3</v>
      </c>
      <c r="AR31" s="398">
        <v>52.3</v>
      </c>
      <c r="AS31" s="398">
        <v>54.5</v>
      </c>
      <c r="AT31" s="398">
        <v>54.1</v>
      </c>
      <c r="AU31" s="398">
        <v>30.7</v>
      </c>
      <c r="AV31" s="398">
        <v>53</v>
      </c>
      <c r="AW31" s="398">
        <v>48.8</v>
      </c>
    </row>
    <row r="32" spans="1:49">
      <c r="A32" s="130" t="s">
        <v>39</v>
      </c>
      <c r="B32" s="412">
        <v>42</v>
      </c>
      <c r="C32" s="232">
        <v>38.200000000000003</v>
      </c>
      <c r="D32" s="232">
        <v>40.799999999999997</v>
      </c>
      <c r="E32" s="232">
        <v>40.700000000000003</v>
      </c>
      <c r="F32" s="232">
        <v>48.6</v>
      </c>
      <c r="G32" s="232">
        <v>34.4</v>
      </c>
      <c r="H32" s="232">
        <v>41.8</v>
      </c>
      <c r="I32" s="232">
        <v>49.9</v>
      </c>
      <c r="J32" s="362">
        <v>54.5</v>
      </c>
      <c r="K32" s="362">
        <v>50.142303120927608</v>
      </c>
      <c r="L32" s="362">
        <v>43.2</v>
      </c>
      <c r="M32" s="362">
        <v>37.4</v>
      </c>
      <c r="N32" s="362">
        <v>47.125898373806947</v>
      </c>
      <c r="O32" s="232">
        <v>54.98818777622381</v>
      </c>
      <c r="P32" s="232">
        <v>33.796614434586559</v>
      </c>
      <c r="Q32" s="232">
        <v>46.33298091749198</v>
      </c>
      <c r="R32" s="382">
        <v>45.987166893788682</v>
      </c>
      <c r="S32" s="413">
        <v>45.876771652152506</v>
      </c>
      <c r="T32" s="364">
        <v>53.182054959675192</v>
      </c>
      <c r="U32" s="365">
        <v>49.279145398748994</v>
      </c>
      <c r="V32" s="433">
        <v>45.939249712379379</v>
      </c>
      <c r="W32" s="366">
        <v>57.813097287540835</v>
      </c>
      <c r="X32" s="434">
        <v>46.91276862177677</v>
      </c>
      <c r="Y32" s="366">
        <v>53.665359859447186</v>
      </c>
      <c r="Z32" s="366">
        <v>42.41002248093946</v>
      </c>
      <c r="AA32" s="366">
        <v>54.644982169671607</v>
      </c>
      <c r="AB32" s="366">
        <v>48.012611323835799</v>
      </c>
      <c r="AC32" s="366">
        <v>47.911763090988579</v>
      </c>
      <c r="AD32" s="367">
        <v>46.2083192882736</v>
      </c>
      <c r="AE32" s="367">
        <v>41.109195663111024</v>
      </c>
      <c r="AF32" s="367">
        <v>42.866857908997481</v>
      </c>
      <c r="AG32" s="367" t="s">
        <v>15</v>
      </c>
      <c r="AH32" s="367">
        <v>41.845794333020358</v>
      </c>
      <c r="AI32" s="367">
        <v>54.260922658844216</v>
      </c>
      <c r="AJ32" s="367">
        <v>58.204007186451072</v>
      </c>
      <c r="AK32" s="367">
        <v>60.14517498795621</v>
      </c>
      <c r="AL32" s="367">
        <v>63.867524538475408</v>
      </c>
      <c r="AM32" s="367">
        <v>62.194503522344164</v>
      </c>
      <c r="AN32" s="367" t="s">
        <v>15</v>
      </c>
      <c r="AO32" s="367">
        <v>55.8</v>
      </c>
      <c r="AP32" s="367">
        <v>55.2</v>
      </c>
      <c r="AQ32" s="367" t="s">
        <v>160</v>
      </c>
      <c r="AR32" s="398">
        <v>76.599999999999994</v>
      </c>
      <c r="AS32" s="398" t="s">
        <v>180</v>
      </c>
      <c r="AT32" s="398" t="s">
        <v>160</v>
      </c>
      <c r="AU32" s="398" t="s">
        <v>160</v>
      </c>
      <c r="AV32" s="398">
        <v>61.6</v>
      </c>
      <c r="AW32" s="398" t="s">
        <v>160</v>
      </c>
    </row>
    <row r="33" spans="1:49">
      <c r="A33" s="130" t="s">
        <v>40</v>
      </c>
      <c r="B33" s="412">
        <v>41</v>
      </c>
      <c r="C33" s="232">
        <v>38.5</v>
      </c>
      <c r="D33" s="232">
        <v>42</v>
      </c>
      <c r="E33" s="232">
        <v>42.1</v>
      </c>
      <c r="F33" s="232">
        <v>45</v>
      </c>
      <c r="G33" s="232">
        <v>34.6</v>
      </c>
      <c r="H33" s="232">
        <v>41.9</v>
      </c>
      <c r="I33" s="232">
        <v>47.1</v>
      </c>
      <c r="J33" s="362">
        <v>52.7</v>
      </c>
      <c r="K33" s="362">
        <v>48.641036560420815</v>
      </c>
      <c r="L33" s="362">
        <v>41.4</v>
      </c>
      <c r="M33" s="362">
        <v>36.200000000000003</v>
      </c>
      <c r="N33" s="362">
        <v>43.323808908404281</v>
      </c>
      <c r="O33" s="232">
        <v>53.082813096251584</v>
      </c>
      <c r="P33" s="232">
        <v>41.589940256182473</v>
      </c>
      <c r="Q33" s="232">
        <v>46.194186217762606</v>
      </c>
      <c r="R33" s="382">
        <v>45.991674022005135</v>
      </c>
      <c r="S33" s="413">
        <v>45.789883193441504</v>
      </c>
      <c r="T33" s="364">
        <v>56.820186812190116</v>
      </c>
      <c r="U33" s="365">
        <v>49.617883847201988</v>
      </c>
      <c r="V33" s="433">
        <v>46.482087879699542</v>
      </c>
      <c r="W33" s="366">
        <v>56.490165157739028</v>
      </c>
      <c r="X33" s="434">
        <v>49.211613204834741</v>
      </c>
      <c r="Y33" s="366">
        <v>53.216049255421446</v>
      </c>
      <c r="Z33" s="366">
        <v>41.104008867819537</v>
      </c>
      <c r="AA33" s="366">
        <v>53.624312450082925</v>
      </c>
      <c r="AB33" s="366">
        <v>48.081394248963086</v>
      </c>
      <c r="AC33" s="366">
        <v>47.662437086128655</v>
      </c>
      <c r="AD33" s="367">
        <v>48.579676851063105</v>
      </c>
      <c r="AE33" s="367">
        <v>42.841069833890671</v>
      </c>
      <c r="AF33" s="367">
        <v>47.157825751236118</v>
      </c>
      <c r="AG33" s="367">
        <v>52.077648139556814</v>
      </c>
      <c r="AH33" s="367">
        <v>42.448186346639133</v>
      </c>
      <c r="AI33" s="367">
        <v>55.882314351776429</v>
      </c>
      <c r="AJ33" s="367">
        <v>59.436850732895664</v>
      </c>
      <c r="AK33" s="367">
        <v>61.572692872636942</v>
      </c>
      <c r="AL33" s="367">
        <v>64.755206356645672</v>
      </c>
      <c r="AM33" s="367">
        <v>63.953708289301446</v>
      </c>
      <c r="AN33" s="367">
        <v>62.3</v>
      </c>
      <c r="AO33" s="367">
        <v>56.2</v>
      </c>
      <c r="AP33" s="367">
        <v>50.3</v>
      </c>
      <c r="AQ33" s="367">
        <v>51.4</v>
      </c>
      <c r="AR33" s="398">
        <v>56.2</v>
      </c>
      <c r="AS33" s="398">
        <v>49.9</v>
      </c>
      <c r="AT33" s="398">
        <v>64.3</v>
      </c>
      <c r="AU33" s="398">
        <v>34.799999999999997</v>
      </c>
      <c r="AV33" s="398">
        <v>51.8</v>
      </c>
      <c r="AW33" s="398">
        <v>53.3</v>
      </c>
    </row>
    <row r="34" spans="1:49">
      <c r="A34" s="130" t="s">
        <v>41</v>
      </c>
      <c r="B34" s="412">
        <v>39.1</v>
      </c>
      <c r="C34" s="232">
        <v>37</v>
      </c>
      <c r="D34" s="232">
        <v>38.1</v>
      </c>
      <c r="E34" s="232">
        <v>36.6</v>
      </c>
      <c r="F34" s="232">
        <v>41.3</v>
      </c>
      <c r="G34" s="232">
        <v>29.2</v>
      </c>
      <c r="H34" s="232">
        <v>39.1</v>
      </c>
      <c r="I34" s="232">
        <v>44.6</v>
      </c>
      <c r="J34" s="362">
        <v>38.9</v>
      </c>
      <c r="K34" s="362">
        <v>42.736054755760641</v>
      </c>
      <c r="L34" s="362">
        <v>35.9</v>
      </c>
      <c r="M34" s="362">
        <v>27</v>
      </c>
      <c r="N34" s="362">
        <v>35.319410033872288</v>
      </c>
      <c r="O34" s="232">
        <v>48.022354631057325</v>
      </c>
      <c r="P34" s="232">
        <v>28.325186859059883</v>
      </c>
      <c r="Q34" s="232">
        <v>42.860156781790245</v>
      </c>
      <c r="R34" s="382">
        <v>45.602381683604179</v>
      </c>
      <c r="S34" s="413">
        <v>45.461912866138711</v>
      </c>
      <c r="T34" s="364">
        <v>49.306585319928601</v>
      </c>
      <c r="U34" s="365">
        <v>47.984580771106067</v>
      </c>
      <c r="V34" s="433">
        <v>43.22483244335919</v>
      </c>
      <c r="W34" s="366">
        <v>56.406229111602876</v>
      </c>
      <c r="X34" s="434">
        <v>46.350786191726009</v>
      </c>
      <c r="Y34" s="366">
        <v>54.506146246390614</v>
      </c>
      <c r="Z34" s="366">
        <v>40.907406501538787</v>
      </c>
      <c r="AA34" s="366">
        <v>51.038667197125065</v>
      </c>
      <c r="AB34" s="366">
        <v>49.234485984705984</v>
      </c>
      <c r="AC34" s="366">
        <v>49.231803733470912</v>
      </c>
      <c r="AD34" s="367">
        <v>45.964301731856423</v>
      </c>
      <c r="AE34" s="367">
        <v>39.925086068608877</v>
      </c>
      <c r="AF34" s="367">
        <v>42.871923468491531</v>
      </c>
      <c r="AG34" s="367">
        <v>49.957129808172986</v>
      </c>
      <c r="AH34" s="367">
        <v>43.185209113638713</v>
      </c>
      <c r="AI34" s="367">
        <v>55.797414015027101</v>
      </c>
      <c r="AJ34" s="367">
        <v>56.440994048246253</v>
      </c>
      <c r="AK34" s="367">
        <v>60.038171348461653</v>
      </c>
      <c r="AL34" s="367">
        <v>64.260222543232715</v>
      </c>
      <c r="AM34" s="367">
        <v>59.882695331832359</v>
      </c>
      <c r="AN34" s="367">
        <v>50.4</v>
      </c>
      <c r="AO34" s="367">
        <v>46.3</v>
      </c>
      <c r="AP34" s="367">
        <v>41</v>
      </c>
      <c r="AQ34" s="367">
        <v>56.5</v>
      </c>
      <c r="AR34" s="398">
        <v>44.7</v>
      </c>
      <c r="AS34" s="398">
        <v>50.6</v>
      </c>
      <c r="AT34" s="398">
        <v>63.6</v>
      </c>
      <c r="AU34" s="398" t="s">
        <v>160</v>
      </c>
      <c r="AV34" s="398">
        <v>49.7</v>
      </c>
      <c r="AW34" s="398">
        <v>46.5</v>
      </c>
    </row>
    <row r="35" spans="1:49">
      <c r="A35" s="130" t="s">
        <v>42</v>
      </c>
      <c r="B35" s="412">
        <v>38.200000000000003</v>
      </c>
      <c r="C35" s="232">
        <v>37.200000000000003</v>
      </c>
      <c r="D35" s="232">
        <v>38.5</v>
      </c>
      <c r="E35" s="232">
        <v>38.6</v>
      </c>
      <c r="F35" s="232">
        <v>45.6</v>
      </c>
      <c r="G35" s="232">
        <v>30.1</v>
      </c>
      <c r="H35" s="232">
        <v>34.799999999999997</v>
      </c>
      <c r="I35" s="232">
        <v>42.4</v>
      </c>
      <c r="J35" s="362" t="s">
        <v>15</v>
      </c>
      <c r="K35" s="362">
        <v>43.438906396431967</v>
      </c>
      <c r="L35" s="362">
        <v>38.6</v>
      </c>
      <c r="M35" s="362">
        <v>36.6010989492231</v>
      </c>
      <c r="N35" s="362">
        <v>34.860305420269661</v>
      </c>
      <c r="O35" s="232">
        <v>46.64573601740782</v>
      </c>
      <c r="P35" s="232" t="s">
        <v>125</v>
      </c>
      <c r="Q35" s="232" t="s">
        <v>125</v>
      </c>
      <c r="R35" s="382" t="s">
        <v>125</v>
      </c>
      <c r="S35" s="413" t="s">
        <v>125</v>
      </c>
      <c r="T35" s="364" t="s">
        <v>125</v>
      </c>
      <c r="U35" s="365" t="s">
        <v>124</v>
      </c>
      <c r="V35" s="433" t="s">
        <v>124</v>
      </c>
      <c r="W35" s="366" t="s">
        <v>124</v>
      </c>
      <c r="X35" s="434" t="s">
        <v>124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67" t="s">
        <v>15</v>
      </c>
      <c r="AE35" s="367" t="s">
        <v>15</v>
      </c>
      <c r="AF35" s="367" t="s">
        <v>15</v>
      </c>
      <c r="AG35" s="367" t="s">
        <v>15</v>
      </c>
      <c r="AH35" s="367" t="s">
        <v>15</v>
      </c>
      <c r="AI35" s="367" t="s">
        <v>15</v>
      </c>
      <c r="AJ35" s="367" t="s">
        <v>15</v>
      </c>
      <c r="AK35" s="367" t="s">
        <v>15</v>
      </c>
      <c r="AL35" s="367" t="s">
        <v>15</v>
      </c>
      <c r="AM35" s="367" t="s">
        <v>15</v>
      </c>
      <c r="AN35" s="367" t="s">
        <v>15</v>
      </c>
      <c r="AO35" s="367" t="s">
        <v>15</v>
      </c>
      <c r="AP35" s="367" t="s">
        <v>160</v>
      </c>
      <c r="AQ35" s="367" t="s">
        <v>68</v>
      </c>
      <c r="AR35" s="398" t="s">
        <v>160</v>
      </c>
      <c r="AS35" s="398" t="s">
        <v>68</v>
      </c>
      <c r="AT35" s="398" t="s">
        <v>160</v>
      </c>
      <c r="AU35" s="398" t="s">
        <v>68</v>
      </c>
      <c r="AV35" s="398" t="s">
        <v>68</v>
      </c>
      <c r="AW35" s="398" t="s">
        <v>68</v>
      </c>
    </row>
    <row r="36" spans="1:49">
      <c r="A36" s="130" t="s">
        <v>43</v>
      </c>
      <c r="B36" s="412">
        <v>36.4</v>
      </c>
      <c r="C36" s="232" t="s">
        <v>15</v>
      </c>
      <c r="D36" s="232" t="s">
        <v>15</v>
      </c>
      <c r="E36" s="232" t="s">
        <v>15</v>
      </c>
      <c r="F36" s="232">
        <v>44.9</v>
      </c>
      <c r="G36" s="232">
        <v>26.9</v>
      </c>
      <c r="H36" s="232" t="s">
        <v>15</v>
      </c>
      <c r="I36" s="232">
        <v>31.4</v>
      </c>
      <c r="J36" s="362">
        <v>45.1</v>
      </c>
      <c r="K36" s="362" t="s">
        <v>15</v>
      </c>
      <c r="L36" s="362">
        <v>32.700000000000003</v>
      </c>
      <c r="M36" s="362">
        <v>31.800954824734809</v>
      </c>
      <c r="N36" s="362">
        <v>35.75928177781244</v>
      </c>
      <c r="O36" s="232">
        <v>49.38988559636303</v>
      </c>
      <c r="P36" s="232" t="s">
        <v>125</v>
      </c>
      <c r="Q36" s="232" t="s">
        <v>125</v>
      </c>
      <c r="R36" s="382" t="s">
        <v>125</v>
      </c>
      <c r="S36" s="413" t="s">
        <v>125</v>
      </c>
      <c r="T36" s="364" t="s">
        <v>125</v>
      </c>
      <c r="U36" s="365" t="s">
        <v>124</v>
      </c>
      <c r="V36" s="433" t="s">
        <v>124</v>
      </c>
      <c r="W36" s="366" t="s">
        <v>124</v>
      </c>
      <c r="X36" s="434" t="s">
        <v>124</v>
      </c>
      <c r="Y36" s="366" t="s">
        <v>124</v>
      </c>
      <c r="Z36" s="366" t="s">
        <v>124</v>
      </c>
      <c r="AA36" s="366" t="s">
        <v>15</v>
      </c>
      <c r="AB36" s="366" t="s">
        <v>15</v>
      </c>
      <c r="AC36" s="366" t="s">
        <v>15</v>
      </c>
      <c r="AD36" s="367" t="s">
        <v>15</v>
      </c>
      <c r="AE36" s="367" t="s">
        <v>15</v>
      </c>
      <c r="AF36" s="367" t="s">
        <v>15</v>
      </c>
      <c r="AG36" s="367" t="s">
        <v>15</v>
      </c>
      <c r="AH36" s="367" t="s">
        <v>15</v>
      </c>
      <c r="AI36" s="367" t="s">
        <v>15</v>
      </c>
      <c r="AJ36" s="367" t="s">
        <v>15</v>
      </c>
      <c r="AK36" s="367" t="s">
        <v>15</v>
      </c>
      <c r="AL36" s="367" t="s">
        <v>15</v>
      </c>
      <c r="AM36" s="367" t="s">
        <v>15</v>
      </c>
      <c r="AN36" s="367" t="s">
        <v>15</v>
      </c>
      <c r="AO36" s="367" t="s">
        <v>15</v>
      </c>
      <c r="AP36" s="367" t="s">
        <v>160</v>
      </c>
      <c r="AQ36" s="367" t="s">
        <v>160</v>
      </c>
      <c r="AR36" s="398" t="s">
        <v>160</v>
      </c>
      <c r="AS36" s="398" t="s">
        <v>160</v>
      </c>
      <c r="AT36" s="398" t="s">
        <v>160</v>
      </c>
      <c r="AU36" s="398" t="s">
        <v>160</v>
      </c>
      <c r="AV36" s="398" t="s">
        <v>160</v>
      </c>
      <c r="AW36" s="398" t="s">
        <v>160</v>
      </c>
    </row>
    <row r="37" spans="1:49">
      <c r="A37" s="130" t="s">
        <v>44</v>
      </c>
      <c r="B37" s="412">
        <v>38.200000000000003</v>
      </c>
      <c r="C37" s="232">
        <v>37.200000000000003</v>
      </c>
      <c r="D37" s="232">
        <v>38.5</v>
      </c>
      <c r="E37" s="232">
        <v>38.6</v>
      </c>
      <c r="F37" s="232">
        <v>45.6</v>
      </c>
      <c r="G37" s="232">
        <v>30.1</v>
      </c>
      <c r="H37" s="232">
        <v>34.799999999999997</v>
      </c>
      <c r="I37" s="232">
        <v>42.4</v>
      </c>
      <c r="J37" s="362" t="s">
        <v>15</v>
      </c>
      <c r="K37" s="362">
        <v>43.338816750357253</v>
      </c>
      <c r="L37" s="362">
        <v>38.6</v>
      </c>
      <c r="M37" s="362">
        <v>36.601098949223093</v>
      </c>
      <c r="N37" s="362">
        <v>34.860305420269661</v>
      </c>
      <c r="O37" s="232">
        <v>41.462876459918057</v>
      </c>
      <c r="P37" s="232" t="s">
        <v>125</v>
      </c>
      <c r="Q37" s="232" t="s">
        <v>125</v>
      </c>
      <c r="R37" s="382" t="s">
        <v>125</v>
      </c>
      <c r="S37" s="413" t="s">
        <v>125</v>
      </c>
      <c r="T37" s="364" t="s">
        <v>125</v>
      </c>
      <c r="U37" s="365" t="s">
        <v>124</v>
      </c>
      <c r="V37" s="433" t="s">
        <v>124</v>
      </c>
      <c r="W37" s="366" t="s">
        <v>124</v>
      </c>
      <c r="X37" s="434" t="s">
        <v>124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67" t="s">
        <v>15</v>
      </c>
      <c r="AE37" s="367" t="s">
        <v>15</v>
      </c>
      <c r="AF37" s="367" t="s">
        <v>15</v>
      </c>
      <c r="AG37" s="367" t="s">
        <v>15</v>
      </c>
      <c r="AH37" s="367" t="s">
        <v>15</v>
      </c>
      <c r="AI37" s="367" t="s">
        <v>15</v>
      </c>
      <c r="AJ37" s="367" t="s">
        <v>15</v>
      </c>
      <c r="AK37" s="367" t="s">
        <v>15</v>
      </c>
      <c r="AL37" s="367" t="s">
        <v>16</v>
      </c>
      <c r="AM37" s="367" t="s">
        <v>15</v>
      </c>
      <c r="AN37" s="367" t="s">
        <v>15</v>
      </c>
      <c r="AO37" s="367" t="s">
        <v>15</v>
      </c>
      <c r="AP37" s="367" t="s">
        <v>160</v>
      </c>
      <c r="AQ37" s="367" t="s">
        <v>68</v>
      </c>
      <c r="AR37" s="398" t="s">
        <v>160</v>
      </c>
      <c r="AS37" s="398" t="s">
        <v>160</v>
      </c>
      <c r="AT37" s="398" t="s">
        <v>68</v>
      </c>
      <c r="AU37" s="398" t="s">
        <v>68</v>
      </c>
      <c r="AV37" s="398" t="s">
        <v>68</v>
      </c>
      <c r="AW37" s="398" t="s">
        <v>160</v>
      </c>
    </row>
    <row r="38" spans="1:49">
      <c r="A38" s="130" t="s">
        <v>45</v>
      </c>
      <c r="B38" s="412">
        <v>38.6</v>
      </c>
      <c r="C38" s="232">
        <v>38.799999999999997</v>
      </c>
      <c r="D38" s="232">
        <v>47.7</v>
      </c>
      <c r="E38" s="232">
        <v>43.9</v>
      </c>
      <c r="F38" s="232">
        <v>51.4</v>
      </c>
      <c r="G38" s="232">
        <v>33.200000000000003</v>
      </c>
      <c r="H38" s="232">
        <v>42.3</v>
      </c>
      <c r="I38" s="232">
        <v>45.5</v>
      </c>
      <c r="J38" s="362">
        <v>53.7</v>
      </c>
      <c r="K38" s="362">
        <v>47.842850823720006</v>
      </c>
      <c r="L38" s="362">
        <v>43.5</v>
      </c>
      <c r="M38" s="362">
        <v>41.201237068524357</v>
      </c>
      <c r="N38" s="362">
        <v>37.557234492897976</v>
      </c>
      <c r="O38" s="232">
        <v>50.103299993109097</v>
      </c>
      <c r="P38" s="232" t="s">
        <v>125</v>
      </c>
      <c r="Q38" s="232" t="s">
        <v>125</v>
      </c>
      <c r="R38" s="382">
        <v>44.040778741867349</v>
      </c>
      <c r="S38" s="413">
        <v>41.898574057708245</v>
      </c>
      <c r="T38" s="364" t="s">
        <v>125</v>
      </c>
      <c r="U38" s="365">
        <v>45.213128678704301</v>
      </c>
      <c r="V38" s="433">
        <v>42.015808677777208</v>
      </c>
      <c r="W38" s="366">
        <v>50.819039162103756</v>
      </c>
      <c r="X38" s="434" t="s">
        <v>124</v>
      </c>
      <c r="Y38" s="366">
        <v>52.400001821102734</v>
      </c>
      <c r="Z38" s="366" t="s">
        <v>124</v>
      </c>
      <c r="AA38" s="366" t="s">
        <v>15</v>
      </c>
      <c r="AB38" s="366" t="s">
        <v>15</v>
      </c>
      <c r="AC38" s="366" t="s">
        <v>15</v>
      </c>
      <c r="AD38" s="367" t="s">
        <v>15</v>
      </c>
      <c r="AE38" s="367" t="s">
        <v>15</v>
      </c>
      <c r="AF38" s="367" t="s">
        <v>15</v>
      </c>
      <c r="AG38" s="367" t="s">
        <v>15</v>
      </c>
      <c r="AH38" s="367">
        <v>40.60187391473395</v>
      </c>
      <c r="AI38" s="367">
        <v>49.096344136373872</v>
      </c>
      <c r="AJ38" s="367">
        <v>57.677840595842483</v>
      </c>
      <c r="AK38" s="367">
        <v>55.33337759335685</v>
      </c>
      <c r="AL38" s="367">
        <v>52.882708394006109</v>
      </c>
      <c r="AM38" s="367">
        <v>56.862688461730492</v>
      </c>
      <c r="AN38" s="367" t="s">
        <v>15</v>
      </c>
      <c r="AO38" s="367" t="s">
        <v>15</v>
      </c>
      <c r="AP38" s="367" t="s">
        <v>160</v>
      </c>
      <c r="AQ38" s="367" t="s">
        <v>68</v>
      </c>
      <c r="AR38" s="398" t="s">
        <v>160</v>
      </c>
      <c r="AS38" s="398" t="s">
        <v>68</v>
      </c>
      <c r="AT38" s="398" t="s">
        <v>160</v>
      </c>
      <c r="AU38" s="398" t="s">
        <v>160</v>
      </c>
      <c r="AV38" s="398" t="s">
        <v>160</v>
      </c>
      <c r="AW38" s="398" t="s">
        <v>160</v>
      </c>
    </row>
    <row r="39" spans="1:49">
      <c r="A39" s="130" t="s">
        <v>46</v>
      </c>
      <c r="B39" s="412">
        <v>34.5</v>
      </c>
      <c r="C39" s="232">
        <v>33.5</v>
      </c>
      <c r="D39" s="232">
        <v>34.6</v>
      </c>
      <c r="E39" s="232">
        <v>33.700000000000003</v>
      </c>
      <c r="F39" s="232">
        <v>40.9</v>
      </c>
      <c r="G39" s="232" t="s">
        <v>69</v>
      </c>
      <c r="H39" s="232" t="s">
        <v>69</v>
      </c>
      <c r="I39" s="232" t="s">
        <v>69</v>
      </c>
      <c r="J39" s="362" t="s">
        <v>69</v>
      </c>
      <c r="K39" s="362">
        <v>43.338816750357246</v>
      </c>
      <c r="L39" s="362">
        <v>34.4</v>
      </c>
      <c r="M39" s="362">
        <v>37.101113962190617</v>
      </c>
      <c r="N39" s="362">
        <v>32.862580181285729</v>
      </c>
      <c r="O39" s="232" t="s">
        <v>68</v>
      </c>
      <c r="P39" s="232" t="s">
        <v>68</v>
      </c>
      <c r="Q39" s="232" t="s">
        <v>68</v>
      </c>
      <c r="R39" s="382" t="s">
        <v>68</v>
      </c>
      <c r="S39" s="413" t="s">
        <v>69</v>
      </c>
      <c r="T39" s="364" t="s">
        <v>68</v>
      </c>
      <c r="U39" s="365" t="s">
        <v>16</v>
      </c>
      <c r="V39" s="433" t="s">
        <v>16</v>
      </c>
      <c r="W39" s="366" t="s">
        <v>124</v>
      </c>
      <c r="X39" s="434" t="s">
        <v>124</v>
      </c>
      <c r="Y39" s="366" t="s">
        <v>124</v>
      </c>
      <c r="Z39" s="366" t="s">
        <v>124</v>
      </c>
      <c r="AA39" s="366" t="s">
        <v>15</v>
      </c>
      <c r="AB39" s="366" t="s">
        <v>15</v>
      </c>
      <c r="AC39" s="366" t="s">
        <v>15</v>
      </c>
      <c r="AD39" s="367" t="s">
        <v>15</v>
      </c>
      <c r="AE39" s="367" t="s">
        <v>16</v>
      </c>
      <c r="AF39" s="367" t="s">
        <v>16</v>
      </c>
      <c r="AG39" s="367" t="s">
        <v>16</v>
      </c>
      <c r="AH39" s="367" t="s">
        <v>15</v>
      </c>
      <c r="AI39" s="367" t="s">
        <v>15</v>
      </c>
      <c r="AJ39" s="367" t="s">
        <v>15</v>
      </c>
      <c r="AK39" s="367" t="s">
        <v>15</v>
      </c>
      <c r="AL39" s="367" t="s">
        <v>15</v>
      </c>
      <c r="AM39" s="367" t="s">
        <v>15</v>
      </c>
      <c r="AN39" s="367" t="s">
        <v>15</v>
      </c>
      <c r="AO39" s="367" t="s">
        <v>15</v>
      </c>
      <c r="AP39" s="367" t="s">
        <v>160</v>
      </c>
      <c r="AQ39" s="367" t="s">
        <v>160</v>
      </c>
      <c r="AR39" s="398" t="s">
        <v>160</v>
      </c>
      <c r="AS39" s="398" t="s">
        <v>68</v>
      </c>
      <c r="AT39" s="398" t="s">
        <v>160</v>
      </c>
      <c r="AU39" s="398" t="s">
        <v>68</v>
      </c>
      <c r="AV39" s="398" t="s">
        <v>160</v>
      </c>
      <c r="AW39" s="398" t="s">
        <v>160</v>
      </c>
    </row>
    <row r="40" spans="1:49">
      <c r="A40" s="130" t="s">
        <v>47</v>
      </c>
      <c r="B40" s="412">
        <v>39.1</v>
      </c>
      <c r="C40" s="232">
        <v>33.799999999999997</v>
      </c>
      <c r="D40" s="232">
        <v>37.6</v>
      </c>
      <c r="E40" s="232">
        <v>36.700000000000003</v>
      </c>
      <c r="F40" s="232">
        <v>45.3</v>
      </c>
      <c r="G40" s="232">
        <v>23.9</v>
      </c>
      <c r="H40" s="232">
        <v>30.2</v>
      </c>
      <c r="I40" s="232">
        <v>36.9</v>
      </c>
      <c r="J40" s="362">
        <v>51.5</v>
      </c>
      <c r="K40" s="362">
        <v>43.739175334656153</v>
      </c>
      <c r="L40" s="362">
        <v>36.6</v>
      </c>
      <c r="M40" s="362">
        <v>33.801014876604917</v>
      </c>
      <c r="N40" s="362">
        <v>37.157689445101212</v>
      </c>
      <c r="O40" s="232">
        <v>46.272809610056257</v>
      </c>
      <c r="P40" s="232">
        <v>35.112702225982886</v>
      </c>
      <c r="Q40" s="232">
        <v>40.145844641192276</v>
      </c>
      <c r="R40" s="382">
        <v>45.370834950578335</v>
      </c>
      <c r="S40" s="413">
        <v>41.795509329292678</v>
      </c>
      <c r="T40" s="364">
        <v>50.450388503339887</v>
      </c>
      <c r="U40" s="365">
        <v>44.604592670657439</v>
      </c>
      <c r="V40" s="433">
        <v>37.715367403526926</v>
      </c>
      <c r="W40" s="366">
        <v>53.362456514286087</v>
      </c>
      <c r="X40" s="434">
        <v>46.17594704755895</v>
      </c>
      <c r="Y40" s="366">
        <v>48.423915226943905</v>
      </c>
      <c r="Z40" s="366">
        <v>41.937452195799942</v>
      </c>
      <c r="AA40" s="366">
        <v>49.974788164829157</v>
      </c>
      <c r="AB40" s="366">
        <v>45.760689358264983</v>
      </c>
      <c r="AC40" s="366">
        <v>48.198106764356346</v>
      </c>
      <c r="AD40" s="367">
        <v>42.64294081717965</v>
      </c>
      <c r="AE40" s="367">
        <v>37.205411319002643</v>
      </c>
      <c r="AF40" s="367">
        <v>41.179972396801787</v>
      </c>
      <c r="AG40" s="367" t="s">
        <v>15</v>
      </c>
      <c r="AH40" s="367">
        <v>43.851195077614513</v>
      </c>
      <c r="AI40" s="367">
        <v>40.695528583154221</v>
      </c>
      <c r="AJ40" s="367">
        <v>58.294446390835105</v>
      </c>
      <c r="AK40" s="367">
        <v>55.555590143573653</v>
      </c>
      <c r="AL40" s="367">
        <v>54.849650831700259</v>
      </c>
      <c r="AM40" s="367">
        <v>50.593280159373784</v>
      </c>
      <c r="AN40" s="367">
        <v>40.700000000000003</v>
      </c>
      <c r="AO40" s="367">
        <v>46.6</v>
      </c>
      <c r="AP40" s="367">
        <v>51.1</v>
      </c>
      <c r="AQ40" s="367">
        <v>43.6</v>
      </c>
      <c r="AR40" s="398" t="s">
        <v>160</v>
      </c>
      <c r="AS40" s="398">
        <v>46.2</v>
      </c>
      <c r="AT40" s="398">
        <v>58.4</v>
      </c>
      <c r="AU40" s="398">
        <v>29.4</v>
      </c>
      <c r="AV40" s="398">
        <v>47.9</v>
      </c>
      <c r="AW40" s="398" t="s">
        <v>160</v>
      </c>
    </row>
    <row r="41" spans="1:49">
      <c r="A41" s="130" t="s">
        <v>48</v>
      </c>
      <c r="B41" s="412">
        <v>36.4</v>
      </c>
      <c r="C41" s="232">
        <v>34.700000000000003</v>
      </c>
      <c r="D41" s="232">
        <v>39.9</v>
      </c>
      <c r="E41" s="232">
        <v>39.5</v>
      </c>
      <c r="F41" s="232">
        <v>43.7</v>
      </c>
      <c r="G41" s="232">
        <v>29.6</v>
      </c>
      <c r="H41" s="232">
        <v>31.7</v>
      </c>
      <c r="I41" s="232">
        <v>36.1</v>
      </c>
      <c r="J41" s="439">
        <v>43.2</v>
      </c>
      <c r="K41" s="362">
        <v>36.132362232976838</v>
      </c>
      <c r="L41" s="362">
        <v>32.700000000000003</v>
      </c>
      <c r="M41" s="362">
        <v>31.800954824734806</v>
      </c>
      <c r="N41" s="362">
        <v>35.759281777812454</v>
      </c>
      <c r="O41" s="232">
        <v>44.619573018224528</v>
      </c>
      <c r="P41" s="232">
        <v>38.943194145319154</v>
      </c>
      <c r="Q41" s="232">
        <v>43.144096971244878</v>
      </c>
      <c r="R41" s="382">
        <v>42.274067087861212</v>
      </c>
      <c r="S41" s="413">
        <v>42.181429179173293</v>
      </c>
      <c r="T41" s="364">
        <v>50.302951551238927</v>
      </c>
      <c r="U41" s="365">
        <v>44.610897575318546</v>
      </c>
      <c r="V41" s="433">
        <v>39.190464394740602</v>
      </c>
      <c r="W41" s="366">
        <v>54.576917540303079</v>
      </c>
      <c r="X41" s="434">
        <v>50.711091701227531</v>
      </c>
      <c r="Y41" s="366">
        <v>49.65720375137284</v>
      </c>
      <c r="Z41" s="366">
        <v>42.191168933926235</v>
      </c>
      <c r="AA41" s="366">
        <v>57.273111354705634</v>
      </c>
      <c r="AB41" s="366">
        <v>48.115017011311352</v>
      </c>
      <c r="AC41" s="366">
        <v>50.969809315753373</v>
      </c>
      <c r="AD41" s="367">
        <v>47.411287508699743</v>
      </c>
      <c r="AE41" s="367">
        <v>38.173549968099245</v>
      </c>
      <c r="AF41" s="367">
        <v>43.975428810130815</v>
      </c>
      <c r="AG41" s="367">
        <v>49.538273063513913</v>
      </c>
      <c r="AH41" s="367">
        <v>42.753592374190561</v>
      </c>
      <c r="AI41" s="367">
        <v>43.924046381554447</v>
      </c>
      <c r="AJ41" s="367">
        <v>60.143782268736977</v>
      </c>
      <c r="AK41" s="367">
        <v>54.622466182169866</v>
      </c>
      <c r="AL41" s="367">
        <v>56.594836938161201</v>
      </c>
      <c r="AM41" s="367">
        <v>58.325154937522001</v>
      </c>
      <c r="AN41" s="367">
        <v>53.4</v>
      </c>
      <c r="AO41" s="367" t="s">
        <v>15</v>
      </c>
      <c r="AP41" s="367">
        <v>54.3</v>
      </c>
      <c r="AQ41" s="367">
        <v>52.3</v>
      </c>
      <c r="AR41" s="398">
        <v>57.8</v>
      </c>
      <c r="AS41" s="398">
        <v>40.299999999999997</v>
      </c>
      <c r="AT41" s="398">
        <v>48.3</v>
      </c>
      <c r="AU41" s="398">
        <v>26.9</v>
      </c>
      <c r="AV41" s="398">
        <v>40.200000000000003</v>
      </c>
      <c r="AW41" s="398">
        <v>51.4</v>
      </c>
    </row>
    <row r="42" spans="1:49">
      <c r="A42" s="130" t="s">
        <v>49</v>
      </c>
      <c r="B42" s="412">
        <v>37.4</v>
      </c>
      <c r="C42" s="232">
        <v>37.1</v>
      </c>
      <c r="D42" s="232">
        <v>37.5</v>
      </c>
      <c r="E42" s="232">
        <v>34.9</v>
      </c>
      <c r="F42" s="232">
        <v>45.1</v>
      </c>
      <c r="G42" s="232">
        <v>24.9</v>
      </c>
      <c r="H42" s="232">
        <v>33.5</v>
      </c>
      <c r="I42" s="232">
        <v>37.299999999999997</v>
      </c>
      <c r="J42" s="362">
        <v>43.5</v>
      </c>
      <c r="K42" s="362">
        <v>39.6354998455923</v>
      </c>
      <c r="L42" s="362">
        <v>38.9</v>
      </c>
      <c r="M42" s="362">
        <v>34.501035894759482</v>
      </c>
      <c r="N42" s="362">
        <v>31.16451372814938</v>
      </c>
      <c r="O42" s="232">
        <v>48.541654370035381</v>
      </c>
      <c r="P42" s="232">
        <v>33.260383013669639</v>
      </c>
      <c r="Q42" s="232">
        <v>41.870295974391027</v>
      </c>
      <c r="R42" s="382">
        <v>45.505897203429889</v>
      </c>
      <c r="S42" s="413">
        <v>42.353127094846002</v>
      </c>
      <c r="T42" s="364">
        <v>50.548266797885624</v>
      </c>
      <c r="U42" s="365">
        <v>47.330241946433688</v>
      </c>
      <c r="V42" s="433">
        <v>39.471205027344183</v>
      </c>
      <c r="W42" s="366">
        <v>54.563327078505743</v>
      </c>
      <c r="X42" s="434">
        <v>44.798046414474733</v>
      </c>
      <c r="Y42" s="366">
        <v>50.73090802996466</v>
      </c>
      <c r="Z42" s="366">
        <v>41.233500711134425</v>
      </c>
      <c r="AA42" s="366">
        <v>52.131063485613318</v>
      </c>
      <c r="AB42" s="366">
        <v>45.520632481148802</v>
      </c>
      <c r="AC42" s="366">
        <v>48.142877539500937</v>
      </c>
      <c r="AD42" s="367">
        <v>41.157963297169736</v>
      </c>
      <c r="AE42" s="367">
        <v>37.444616512786084</v>
      </c>
      <c r="AF42" s="367">
        <v>38.900238988921764</v>
      </c>
      <c r="AG42" s="367">
        <v>51.346170062868183</v>
      </c>
      <c r="AH42" s="367">
        <v>45.074946129149502</v>
      </c>
      <c r="AI42" s="367">
        <v>41.349354167719682</v>
      </c>
      <c r="AJ42" s="367">
        <v>57.418968042371823</v>
      </c>
      <c r="AK42" s="367">
        <v>54.027760445420085</v>
      </c>
      <c r="AL42" s="367">
        <v>55.898681346848448</v>
      </c>
      <c r="AM42" s="367">
        <v>50.767775814096062</v>
      </c>
      <c r="AN42" s="367">
        <v>49.5</v>
      </c>
      <c r="AO42" s="367">
        <v>46.9</v>
      </c>
      <c r="AP42" s="367">
        <v>36.1</v>
      </c>
      <c r="AQ42" s="367">
        <v>47.1</v>
      </c>
      <c r="AR42" s="398">
        <v>53.6</v>
      </c>
      <c r="AS42" s="398">
        <v>48.7</v>
      </c>
      <c r="AT42" s="398">
        <v>51.3</v>
      </c>
      <c r="AU42" s="398">
        <v>33</v>
      </c>
      <c r="AV42" s="398">
        <v>50.6</v>
      </c>
      <c r="AW42" s="398">
        <v>50.2</v>
      </c>
    </row>
    <row r="43" spans="1:49">
      <c r="A43" s="130" t="s">
        <v>50</v>
      </c>
      <c r="B43" s="412">
        <v>36.299999999999997</v>
      </c>
      <c r="C43" s="232">
        <v>37.700000000000003</v>
      </c>
      <c r="D43" s="232">
        <v>37.299999999999997</v>
      </c>
      <c r="E43" s="232">
        <v>36.200000000000003</v>
      </c>
      <c r="F43" s="232">
        <v>43</v>
      </c>
      <c r="G43" s="232">
        <v>30</v>
      </c>
      <c r="H43" s="232">
        <v>29.9</v>
      </c>
      <c r="I43" s="232">
        <v>42.4</v>
      </c>
      <c r="J43" s="362">
        <v>43</v>
      </c>
      <c r="K43" s="362">
        <v>41.236934182787934</v>
      </c>
      <c r="L43" s="362">
        <v>34.9</v>
      </c>
      <c r="M43" s="362">
        <v>35.501065920694515</v>
      </c>
      <c r="N43" s="362">
        <v>31.364286252047791</v>
      </c>
      <c r="O43" s="232">
        <v>44.101471828224895</v>
      </c>
      <c r="P43" s="232">
        <v>32.324750127487718</v>
      </c>
      <c r="Q43" s="232">
        <v>41.423121641080435</v>
      </c>
      <c r="R43" s="382">
        <v>45.206753420830054</v>
      </c>
      <c r="S43" s="413">
        <v>42.641355234536086</v>
      </c>
      <c r="T43" s="364">
        <v>48.922408744702757</v>
      </c>
      <c r="U43" s="365">
        <v>46.250038762832638</v>
      </c>
      <c r="V43" s="433">
        <v>39.296538749393406</v>
      </c>
      <c r="W43" s="366">
        <v>53.266541900153356</v>
      </c>
      <c r="X43" s="434">
        <v>45.146448261478156</v>
      </c>
      <c r="Y43" s="366">
        <v>47.519955745290957</v>
      </c>
      <c r="Z43" s="366">
        <v>41.144257209740644</v>
      </c>
      <c r="AA43" s="366">
        <v>51.953280201836826</v>
      </c>
      <c r="AB43" s="366">
        <v>45.124057504642778</v>
      </c>
      <c r="AC43" s="366">
        <v>48.877725418646726</v>
      </c>
      <c r="AD43" s="367">
        <v>41.72447296182267</v>
      </c>
      <c r="AE43" s="367">
        <v>37.712718670656486</v>
      </c>
      <c r="AF43" s="367">
        <v>42.735896963346832</v>
      </c>
      <c r="AG43" s="367">
        <v>51.274001952353622</v>
      </c>
      <c r="AH43" s="367">
        <v>44.42792185752883</v>
      </c>
      <c r="AI43" s="367">
        <v>40.551976274504845</v>
      </c>
      <c r="AJ43" s="367">
        <v>57.14127501350616</v>
      </c>
      <c r="AK43" s="367">
        <v>54.48934054227967</v>
      </c>
      <c r="AL43" s="367">
        <v>56.221525872038598</v>
      </c>
      <c r="AM43" s="367">
        <v>50.819595353902315</v>
      </c>
      <c r="AN43" s="367">
        <v>51.6</v>
      </c>
      <c r="AO43" s="367">
        <v>45.9</v>
      </c>
      <c r="AP43" s="367">
        <v>57.7</v>
      </c>
      <c r="AQ43" s="367">
        <v>39.200000000000003</v>
      </c>
      <c r="AR43" s="398">
        <v>45.9</v>
      </c>
      <c r="AS43" s="398">
        <v>41</v>
      </c>
      <c r="AT43" s="398">
        <v>67.400000000000006</v>
      </c>
      <c r="AU43" s="398">
        <v>32.299999999999997</v>
      </c>
      <c r="AV43" s="398">
        <v>51.6</v>
      </c>
      <c r="AW43" s="398">
        <v>50.4</v>
      </c>
    </row>
    <row r="44" spans="1:49">
      <c r="A44" s="130" t="s">
        <v>122</v>
      </c>
      <c r="B44" s="412">
        <v>34.5</v>
      </c>
      <c r="C44" s="232">
        <v>33.5</v>
      </c>
      <c r="D44" s="232">
        <v>34.6</v>
      </c>
      <c r="E44" s="232">
        <v>33.700000000000003</v>
      </c>
      <c r="F44" s="232">
        <v>40.9</v>
      </c>
      <c r="G44" s="232">
        <v>30.4</v>
      </c>
      <c r="H44" s="232">
        <v>35.799999999999997</v>
      </c>
      <c r="I44" s="232">
        <v>40.9</v>
      </c>
      <c r="J44" s="362">
        <v>49.1</v>
      </c>
      <c r="K44" s="362">
        <v>38.734693030919757</v>
      </c>
      <c r="L44" s="362">
        <v>34.4</v>
      </c>
      <c r="M44" s="362">
        <v>37.101113962190624</v>
      </c>
      <c r="N44" s="362">
        <v>32.862580181285736</v>
      </c>
      <c r="O44" s="232">
        <v>43.91097967833943</v>
      </c>
      <c r="P44" s="232">
        <v>34.14451736288148</v>
      </c>
      <c r="Q44" s="232">
        <v>41.917111893669556</v>
      </c>
      <c r="R44" s="382">
        <v>45.097980586219748</v>
      </c>
      <c r="S44" s="413">
        <v>39.977530359699145</v>
      </c>
      <c r="T44" s="364">
        <v>49.403637429140907</v>
      </c>
      <c r="U44" s="365">
        <v>44.938566345863805</v>
      </c>
      <c r="V44" s="433">
        <v>37.467001036525446</v>
      </c>
      <c r="W44" s="366">
        <v>60.43105407810571</v>
      </c>
      <c r="X44" s="434">
        <v>53.548035270387871</v>
      </c>
      <c r="Y44" s="366">
        <v>45.964539093045161</v>
      </c>
      <c r="Z44" s="366">
        <v>44.910668953210241</v>
      </c>
      <c r="AA44" s="366">
        <v>54.514817847394468</v>
      </c>
      <c r="AB44" s="366">
        <v>47.28765022847076</v>
      </c>
      <c r="AC44" s="366">
        <v>55.387224416016167</v>
      </c>
      <c r="AD44" s="367">
        <v>48.51298137846868</v>
      </c>
      <c r="AE44" s="367">
        <v>38.203535156977026</v>
      </c>
      <c r="AF44" s="367">
        <v>41.791177964951764</v>
      </c>
      <c r="AG44" s="367">
        <v>50.047051338937983</v>
      </c>
      <c r="AH44" s="367">
        <v>40.116999786957628</v>
      </c>
      <c r="AI44" s="367">
        <v>49.69357122035418</v>
      </c>
      <c r="AJ44" s="367">
        <v>67.620812097476076</v>
      </c>
      <c r="AK44" s="367">
        <v>56.097207484948591</v>
      </c>
      <c r="AL44" s="367">
        <v>66.682956387312103</v>
      </c>
      <c r="AM44" s="367">
        <v>73.774615919734188</v>
      </c>
      <c r="AN44" s="367">
        <v>44.7</v>
      </c>
      <c r="AO44" s="367" t="s">
        <v>15</v>
      </c>
      <c r="AP44" s="367">
        <v>57.1</v>
      </c>
      <c r="AQ44" s="367" t="s">
        <v>160</v>
      </c>
      <c r="AR44" s="398">
        <v>51.4</v>
      </c>
      <c r="AS44" s="398" t="s">
        <v>180</v>
      </c>
      <c r="AT44" s="398">
        <v>63.7</v>
      </c>
      <c r="AU44" s="398" t="s">
        <v>160</v>
      </c>
      <c r="AV44" s="398">
        <v>35</v>
      </c>
      <c r="AW44" s="398">
        <v>49.2</v>
      </c>
    </row>
    <row r="45" spans="1:49">
      <c r="A45" s="130" t="s">
        <v>51</v>
      </c>
      <c r="B45" s="412">
        <v>35.9</v>
      </c>
      <c r="C45" s="232">
        <v>38.200000000000003</v>
      </c>
      <c r="D45" s="232">
        <v>36.700000000000003</v>
      </c>
      <c r="E45" s="232">
        <v>37.1</v>
      </c>
      <c r="F45" s="232">
        <v>41.3</v>
      </c>
      <c r="G45" s="232">
        <v>29.5</v>
      </c>
      <c r="H45" s="232">
        <v>32.799999999999997</v>
      </c>
      <c r="I45" s="232">
        <v>44.4</v>
      </c>
      <c r="J45" s="362">
        <v>48.7</v>
      </c>
      <c r="K45" s="362">
        <v>45.340609671851794</v>
      </c>
      <c r="L45" s="362">
        <v>36.799999999999997</v>
      </c>
      <c r="M45" s="362">
        <v>37.30111996737763</v>
      </c>
      <c r="N45" s="362">
        <v>33.262125229082521</v>
      </c>
      <c r="O45" s="232">
        <v>47.043859576325175</v>
      </c>
      <c r="P45" s="232">
        <v>34.586812381692347</v>
      </c>
      <c r="Q45" s="232">
        <v>43.845721629528526</v>
      </c>
      <c r="R45" s="382">
        <v>48.695587068733701</v>
      </c>
      <c r="S45" s="413">
        <v>42.965678254774616</v>
      </c>
      <c r="T45" s="364">
        <v>50.131613480821258</v>
      </c>
      <c r="U45" s="365">
        <v>46.123800735858673</v>
      </c>
      <c r="V45" s="433">
        <v>39.677504451080232</v>
      </c>
      <c r="W45" s="366">
        <v>53.458964291490823</v>
      </c>
      <c r="X45" s="434">
        <v>47.444683194406757</v>
      </c>
      <c r="Y45" s="366">
        <v>46.280808068368863</v>
      </c>
      <c r="Z45" s="366">
        <v>40.350817321505929</v>
      </c>
      <c r="AA45" s="366">
        <v>52.860944984771905</v>
      </c>
      <c r="AB45" s="366">
        <v>44.12617683459537</v>
      </c>
      <c r="AC45" s="366">
        <v>46.667912552142674</v>
      </c>
      <c r="AD45" s="367">
        <v>38.73007162740614</v>
      </c>
      <c r="AE45" s="367">
        <v>39.445747966575638</v>
      </c>
      <c r="AF45" s="367">
        <v>46.000788370465308</v>
      </c>
      <c r="AG45" s="367">
        <v>51.302189042212142</v>
      </c>
      <c r="AH45" s="367">
        <v>44.865474977090727</v>
      </c>
      <c r="AI45" s="367">
        <v>40.283971574291726</v>
      </c>
      <c r="AJ45" s="367">
        <v>57.857600999980612</v>
      </c>
      <c r="AK45" s="367">
        <v>55.549523469167099</v>
      </c>
      <c r="AL45" s="367">
        <v>53.943879962415259</v>
      </c>
      <c r="AM45" s="367">
        <v>50.94177585200714</v>
      </c>
      <c r="AN45" s="367">
        <v>53.8</v>
      </c>
      <c r="AO45" s="367">
        <v>37.700000000000003</v>
      </c>
      <c r="AP45" s="367">
        <v>51.2</v>
      </c>
      <c r="AQ45" s="367">
        <v>50.5</v>
      </c>
      <c r="AR45" s="398">
        <v>39.299999999999997</v>
      </c>
      <c r="AS45" s="398">
        <v>46.3</v>
      </c>
      <c r="AT45" s="398">
        <v>58.5</v>
      </c>
      <c r="AU45" s="398" t="s">
        <v>160</v>
      </c>
      <c r="AV45" s="398">
        <v>48</v>
      </c>
      <c r="AW45" s="398">
        <v>41.4</v>
      </c>
    </row>
    <row r="46" spans="1:49">
      <c r="A46" s="130" t="s">
        <v>52</v>
      </c>
      <c r="B46" s="412">
        <v>36.4</v>
      </c>
      <c r="C46" s="232">
        <v>35.5</v>
      </c>
      <c r="D46" s="232">
        <v>37.5</v>
      </c>
      <c r="E46" s="232">
        <v>39.5</v>
      </c>
      <c r="F46" s="232">
        <v>46.1</v>
      </c>
      <c r="G46" s="232">
        <v>32</v>
      </c>
      <c r="H46" s="232">
        <v>35</v>
      </c>
      <c r="I46" s="232">
        <v>34.799999999999997</v>
      </c>
      <c r="J46" s="362">
        <v>47.6</v>
      </c>
      <c r="K46" s="362">
        <v>38.234244800546094</v>
      </c>
      <c r="L46" s="362">
        <v>36.299999999999997</v>
      </c>
      <c r="M46" s="362">
        <v>36.701101951816597</v>
      </c>
      <c r="N46" s="362">
        <v>36.458485611456801</v>
      </c>
      <c r="O46" s="232">
        <v>44.315252799041218</v>
      </c>
      <c r="P46" s="232">
        <v>31.602039814838953</v>
      </c>
      <c r="Q46" s="232">
        <v>41.086192096074342</v>
      </c>
      <c r="R46" s="382">
        <v>42.539527304653106</v>
      </c>
      <c r="S46" s="413">
        <v>41.765428990295021</v>
      </c>
      <c r="T46" s="364">
        <v>50.810142245017055</v>
      </c>
      <c r="U46" s="365">
        <v>45.161651064868295</v>
      </c>
      <c r="V46" s="433">
        <v>39.515922671371584</v>
      </c>
      <c r="W46" s="366">
        <v>59.906310251461029</v>
      </c>
      <c r="X46" s="434">
        <v>56.154525510363293</v>
      </c>
      <c r="Y46" s="366">
        <v>53.308602189624601</v>
      </c>
      <c r="Z46" s="366">
        <v>42.473262167796641</v>
      </c>
      <c r="AA46" s="366">
        <v>56.778720238081952</v>
      </c>
      <c r="AB46" s="366">
        <v>48.800537554553486</v>
      </c>
      <c r="AC46" s="366">
        <v>53.532422034936722</v>
      </c>
      <c r="AD46" s="367">
        <v>47.724528862107391</v>
      </c>
      <c r="AE46" s="367">
        <v>42.428552066198705</v>
      </c>
      <c r="AF46" s="367">
        <v>49.022668345004867</v>
      </c>
      <c r="AG46" s="367" t="s">
        <v>15</v>
      </c>
      <c r="AH46" s="367">
        <v>42.587797735302757</v>
      </c>
      <c r="AI46" s="367">
        <v>44.670876846657457</v>
      </c>
      <c r="AJ46" s="367">
        <v>57.965534669792319</v>
      </c>
      <c r="AK46" s="367">
        <v>56.136031222760302</v>
      </c>
      <c r="AL46" s="367">
        <v>54.997173545027515</v>
      </c>
      <c r="AM46" s="367">
        <v>53.27788467993507</v>
      </c>
      <c r="AN46" s="367" t="s">
        <v>15</v>
      </c>
      <c r="AO46" s="367" t="s">
        <v>15</v>
      </c>
      <c r="AP46" s="367">
        <v>91.2</v>
      </c>
      <c r="AQ46" s="367">
        <v>77.599999999999994</v>
      </c>
      <c r="AR46" s="398">
        <v>72.7</v>
      </c>
      <c r="AS46" s="398" t="s">
        <v>180</v>
      </c>
      <c r="AT46" s="398">
        <v>71.400000000000006</v>
      </c>
      <c r="AU46" s="398" t="s">
        <v>160</v>
      </c>
      <c r="AV46" s="398">
        <v>59</v>
      </c>
      <c r="AW46" s="398" t="s">
        <v>160</v>
      </c>
    </row>
    <row r="47" spans="1:49">
      <c r="A47" s="130" t="s">
        <v>53</v>
      </c>
      <c r="B47" s="412">
        <v>38.200000000000003</v>
      </c>
      <c r="C47" s="232">
        <v>37.200000000000003</v>
      </c>
      <c r="D47" s="232">
        <v>38.5</v>
      </c>
      <c r="E47" s="232">
        <v>38.6</v>
      </c>
      <c r="F47" s="232">
        <v>45.6</v>
      </c>
      <c r="G47" s="232">
        <v>30.1</v>
      </c>
      <c r="H47" s="232">
        <v>34.799999999999997</v>
      </c>
      <c r="I47" s="232">
        <v>42.4</v>
      </c>
      <c r="J47" s="362">
        <v>44.4</v>
      </c>
      <c r="K47" s="362">
        <v>43.338816750357239</v>
      </c>
      <c r="L47" s="362">
        <v>38.6</v>
      </c>
      <c r="M47" s="362">
        <v>36.6010989492231</v>
      </c>
      <c r="N47" s="362">
        <v>34.860305420269675</v>
      </c>
      <c r="O47" s="232">
        <v>46.508918317579052</v>
      </c>
      <c r="P47" s="232">
        <v>33.568746157234969</v>
      </c>
      <c r="Q47" s="232">
        <v>41.008183458217211</v>
      </c>
      <c r="R47" s="382">
        <v>45.071808712775422</v>
      </c>
      <c r="S47" s="413">
        <v>44.304848328014693</v>
      </c>
      <c r="T47" s="364">
        <v>50.303204525613069</v>
      </c>
      <c r="U47" s="365">
        <v>46.882425476527274</v>
      </c>
      <c r="V47" s="433">
        <v>39.989877469186709</v>
      </c>
      <c r="W47" s="366">
        <v>54.27517801404575</v>
      </c>
      <c r="X47" s="434">
        <v>46.07492177417317</v>
      </c>
      <c r="Y47" s="366">
        <v>48.829783431008735</v>
      </c>
      <c r="Z47" s="366">
        <v>41.546837533482069</v>
      </c>
      <c r="AA47" s="366">
        <v>51.559109538738269</v>
      </c>
      <c r="AB47" s="366">
        <v>45.261202123408715</v>
      </c>
      <c r="AC47" s="366">
        <v>48.136489248309594</v>
      </c>
      <c r="AD47" s="367">
        <v>42.207275419923903</v>
      </c>
      <c r="AE47" s="367">
        <v>35.7879180741607</v>
      </c>
      <c r="AF47" s="367">
        <v>41.668963338839106</v>
      </c>
      <c r="AG47" s="367">
        <v>50.898868189339794</v>
      </c>
      <c r="AH47" s="367">
        <v>44.730937565981336</v>
      </c>
      <c r="AI47" s="367">
        <v>40.211899166711987</v>
      </c>
      <c r="AJ47" s="367">
        <v>57.920856475665239</v>
      </c>
      <c r="AK47" s="367">
        <v>55.052522734693603</v>
      </c>
      <c r="AL47" s="367">
        <v>55.54675852862561</v>
      </c>
      <c r="AM47" s="367">
        <v>51.054124430282421</v>
      </c>
      <c r="AN47" s="367">
        <v>55.5</v>
      </c>
      <c r="AO47" s="367">
        <v>50</v>
      </c>
      <c r="AP47" s="367">
        <v>38.5</v>
      </c>
      <c r="AQ47" s="367">
        <v>34.9</v>
      </c>
      <c r="AR47" s="398">
        <v>48.3</v>
      </c>
      <c r="AS47" s="398">
        <v>48</v>
      </c>
      <c r="AT47" s="398">
        <v>63</v>
      </c>
      <c r="AU47" s="398">
        <v>34.6</v>
      </c>
      <c r="AV47" s="398">
        <v>58.9</v>
      </c>
      <c r="AW47" s="398">
        <v>44.1</v>
      </c>
    </row>
    <row r="48" spans="1:49">
      <c r="A48" s="130" t="s">
        <v>54</v>
      </c>
      <c r="B48" s="412">
        <v>38.6</v>
      </c>
      <c r="C48" s="232">
        <v>37.4</v>
      </c>
      <c r="D48" s="232">
        <v>37.700000000000003</v>
      </c>
      <c r="E48" s="232">
        <v>36.200000000000003</v>
      </c>
      <c r="F48" s="232">
        <v>44</v>
      </c>
      <c r="G48" s="232">
        <v>28.1</v>
      </c>
      <c r="H48" s="232">
        <v>37.299999999999997</v>
      </c>
      <c r="I48" s="232">
        <v>41.3</v>
      </c>
      <c r="J48" s="362">
        <v>45.5</v>
      </c>
      <c r="K48" s="362">
        <v>43.53899604250671</v>
      </c>
      <c r="L48" s="362">
        <v>40</v>
      </c>
      <c r="M48" s="362">
        <v>36.401092944036073</v>
      </c>
      <c r="N48" s="362">
        <v>33.561784014930112</v>
      </c>
      <c r="O48" s="232">
        <v>46.719902501126732</v>
      </c>
      <c r="P48" s="232">
        <v>36.023363510648153</v>
      </c>
      <c r="Q48" s="232">
        <v>43.426671168027426</v>
      </c>
      <c r="R48" s="382">
        <v>45.860669716287497</v>
      </c>
      <c r="S48" s="413">
        <v>42.242198321993598</v>
      </c>
      <c r="T48" s="364">
        <v>50.718997557227233</v>
      </c>
      <c r="U48" s="365">
        <v>44.794230337651854</v>
      </c>
      <c r="V48" s="433">
        <v>40.283850239420019</v>
      </c>
      <c r="W48" s="366">
        <v>53.23340642440435</v>
      </c>
      <c r="X48" s="434">
        <v>46.378075023855665</v>
      </c>
      <c r="Y48" s="366">
        <v>47.421794296147517</v>
      </c>
      <c r="Z48" s="366">
        <v>40.623419005296626</v>
      </c>
      <c r="AA48" s="366">
        <v>52.662435469624498</v>
      </c>
      <c r="AB48" s="366">
        <v>46.143644691810799</v>
      </c>
      <c r="AC48" s="366">
        <v>48.384514772864556</v>
      </c>
      <c r="AD48" s="367">
        <v>45.999060830552303</v>
      </c>
      <c r="AE48" s="367">
        <v>38.584327971807596</v>
      </c>
      <c r="AF48" s="367">
        <v>43.99024917875002</v>
      </c>
      <c r="AG48" s="367">
        <v>52.228546084702096</v>
      </c>
      <c r="AH48" s="367">
        <v>42.421741492289321</v>
      </c>
      <c r="AI48" s="367">
        <v>43.794090027744325</v>
      </c>
      <c r="AJ48" s="367">
        <v>58.740683399500426</v>
      </c>
      <c r="AK48" s="367">
        <v>55.105768042993581</v>
      </c>
      <c r="AL48" s="367">
        <v>52.441835982941015</v>
      </c>
      <c r="AM48" s="367">
        <v>52.343287954302035</v>
      </c>
      <c r="AN48" s="367">
        <v>45.9</v>
      </c>
      <c r="AO48" s="367">
        <v>41.6</v>
      </c>
      <c r="AP48" s="367">
        <v>48.9</v>
      </c>
      <c r="AQ48" s="367">
        <v>27.3</v>
      </c>
      <c r="AR48" s="398">
        <v>42.6</v>
      </c>
      <c r="AS48" s="398">
        <v>43.8</v>
      </c>
      <c r="AT48" s="398">
        <v>50.6</v>
      </c>
      <c r="AU48" s="398" t="s">
        <v>160</v>
      </c>
      <c r="AV48" s="398">
        <v>54.4</v>
      </c>
      <c r="AW48" s="398">
        <v>49.6</v>
      </c>
    </row>
    <row r="49" spans="1:49">
      <c r="A49" s="130" t="s">
        <v>55</v>
      </c>
      <c r="B49" s="412">
        <v>39.299999999999997</v>
      </c>
      <c r="C49" s="232">
        <v>37.9</v>
      </c>
      <c r="D49" s="232">
        <v>42.9</v>
      </c>
      <c r="E49" s="232">
        <v>42.4</v>
      </c>
      <c r="F49" s="232">
        <v>48.4</v>
      </c>
      <c r="G49" s="232">
        <v>31.6</v>
      </c>
      <c r="H49" s="232">
        <v>37</v>
      </c>
      <c r="I49" s="232">
        <v>41.4</v>
      </c>
      <c r="J49" s="362">
        <v>45.4</v>
      </c>
      <c r="K49" s="362">
        <v>40.135948075965942</v>
      </c>
      <c r="L49" s="362">
        <v>43.4</v>
      </c>
      <c r="M49" s="362">
        <v>35.901077931068542</v>
      </c>
      <c r="N49" s="362">
        <v>30.764968680352599</v>
      </c>
      <c r="O49" s="232">
        <v>49.681774961809708</v>
      </c>
      <c r="P49" s="232">
        <v>37.271978949868043</v>
      </c>
      <c r="Q49" s="232">
        <v>42.677243024125822</v>
      </c>
      <c r="R49" s="382">
        <v>49.728032959133643</v>
      </c>
      <c r="S49" s="413">
        <v>45.665823241792403</v>
      </c>
      <c r="T49" s="364">
        <v>51.595203026560704</v>
      </c>
      <c r="U49" s="365">
        <v>49.512307694329998</v>
      </c>
      <c r="V49" s="433">
        <v>41.041225143561242</v>
      </c>
      <c r="W49" s="366">
        <v>55.469771299604446</v>
      </c>
      <c r="X49" s="434">
        <v>46.29613032956668</v>
      </c>
      <c r="Y49" s="366">
        <v>51.982333690464138</v>
      </c>
      <c r="Z49" s="366">
        <v>42.262093629746879</v>
      </c>
      <c r="AA49" s="366">
        <v>53.532571355040311</v>
      </c>
      <c r="AB49" s="366">
        <v>48.506949507208553</v>
      </c>
      <c r="AC49" s="366">
        <v>49.857097805753547</v>
      </c>
      <c r="AD49" s="367">
        <v>43.38206300596319</v>
      </c>
      <c r="AE49" s="367">
        <v>38.098605155179349</v>
      </c>
      <c r="AF49" s="367">
        <v>40.542527899509359</v>
      </c>
      <c r="AG49" s="367" t="s">
        <v>15</v>
      </c>
      <c r="AH49" s="367">
        <v>43.268061228568733</v>
      </c>
      <c r="AI49" s="367">
        <v>45.109920939168568</v>
      </c>
      <c r="AJ49" s="367">
        <v>58.117976020183939</v>
      </c>
      <c r="AK49" s="367">
        <v>57.334851879651943</v>
      </c>
      <c r="AL49" s="367">
        <v>56.725841235462958</v>
      </c>
      <c r="AM49" s="367">
        <v>53.642865060840315</v>
      </c>
      <c r="AN49" s="367">
        <v>49</v>
      </c>
      <c r="AO49" s="367" t="s">
        <v>15</v>
      </c>
      <c r="AP49" s="367">
        <v>53.6</v>
      </c>
      <c r="AQ49" s="367" t="s">
        <v>160</v>
      </c>
      <c r="AR49" s="398">
        <v>56.1</v>
      </c>
      <c r="AS49" s="398" t="s">
        <v>180</v>
      </c>
      <c r="AT49" s="398" t="s">
        <v>160</v>
      </c>
      <c r="AU49" s="398" t="s">
        <v>160</v>
      </c>
      <c r="AV49" s="398">
        <v>42.6</v>
      </c>
      <c r="AW49" s="398">
        <v>31</v>
      </c>
    </row>
    <row r="50" spans="1:49">
      <c r="A50" s="130" t="s">
        <v>56</v>
      </c>
      <c r="B50" s="412">
        <v>34.700000000000003</v>
      </c>
      <c r="C50" s="232">
        <v>34.5</v>
      </c>
      <c r="D50" s="232">
        <v>39</v>
      </c>
      <c r="E50" s="232">
        <v>39.9</v>
      </c>
      <c r="F50" s="232">
        <v>40.9</v>
      </c>
      <c r="G50" s="232">
        <v>32.799999999999997</v>
      </c>
      <c r="H50" s="232">
        <v>33.799999999999997</v>
      </c>
      <c r="I50" s="232">
        <v>37.700000000000003</v>
      </c>
      <c r="J50" s="362">
        <v>48</v>
      </c>
      <c r="K50" s="362">
        <v>46.741864716898007</v>
      </c>
      <c r="L50" s="362">
        <v>35.6</v>
      </c>
      <c r="M50" s="362">
        <v>35.401062918101019</v>
      </c>
      <c r="N50" s="362" t="s">
        <v>15</v>
      </c>
      <c r="O50" s="232">
        <v>59.866105028369127</v>
      </c>
      <c r="P50" s="232" t="s">
        <v>125</v>
      </c>
      <c r="Q50" s="232" t="s">
        <v>125</v>
      </c>
      <c r="R50" s="382">
        <v>45.507391159680296</v>
      </c>
      <c r="S50" s="413" t="s">
        <v>125</v>
      </c>
      <c r="T50" s="364" t="s">
        <v>125</v>
      </c>
      <c r="U50" s="365" t="s">
        <v>124</v>
      </c>
      <c r="V50" s="433" t="s">
        <v>124</v>
      </c>
      <c r="W50" s="366">
        <v>56.087018769291582</v>
      </c>
      <c r="X50" s="434" t="s">
        <v>124</v>
      </c>
      <c r="Y50" s="366">
        <v>45.738707952524663</v>
      </c>
      <c r="Z50" s="366" t="s">
        <v>124</v>
      </c>
      <c r="AA50" s="366">
        <v>47.430820968331993</v>
      </c>
      <c r="AB50" s="366">
        <v>48.321114852001507</v>
      </c>
      <c r="AC50" s="366" t="s">
        <v>15</v>
      </c>
      <c r="AD50" s="367" t="s">
        <v>15</v>
      </c>
      <c r="AE50" s="367" t="s">
        <v>15</v>
      </c>
      <c r="AF50" s="367" t="s">
        <v>15</v>
      </c>
      <c r="AG50" s="367" t="s">
        <v>15</v>
      </c>
      <c r="AH50" s="367">
        <v>37.970051631791904</v>
      </c>
      <c r="AI50" s="367">
        <v>44.503739486328229</v>
      </c>
      <c r="AJ50" s="367">
        <v>61.969776908304404</v>
      </c>
      <c r="AK50" s="367">
        <v>52.320065064353741</v>
      </c>
      <c r="AL50" s="367">
        <v>43.169315753418879</v>
      </c>
      <c r="AM50" s="367">
        <v>52.551944453446623</v>
      </c>
      <c r="AN50" s="367" t="s">
        <v>15</v>
      </c>
      <c r="AO50" s="367" t="s">
        <v>15</v>
      </c>
      <c r="AP50" s="367">
        <v>43.8</v>
      </c>
      <c r="AQ50" s="367" t="s">
        <v>160</v>
      </c>
      <c r="AR50" s="398" t="s">
        <v>160</v>
      </c>
      <c r="AS50" s="398" t="s">
        <v>160</v>
      </c>
      <c r="AT50" s="398" t="s">
        <v>160</v>
      </c>
      <c r="AU50" s="398" t="s">
        <v>160</v>
      </c>
      <c r="AV50" s="398" t="s">
        <v>160</v>
      </c>
      <c r="AW50" s="398" t="s">
        <v>160</v>
      </c>
    </row>
    <row r="51" spans="1:49">
      <c r="A51" s="130" t="s">
        <v>123</v>
      </c>
      <c r="B51" s="412" t="s">
        <v>68</v>
      </c>
      <c r="C51" s="232">
        <v>33.5</v>
      </c>
      <c r="D51" s="232">
        <v>37.6</v>
      </c>
      <c r="E51" s="232">
        <v>44.7</v>
      </c>
      <c r="F51" s="232">
        <v>43.5</v>
      </c>
      <c r="G51" s="232">
        <v>30.9</v>
      </c>
      <c r="H51" s="232">
        <v>36.5</v>
      </c>
      <c r="I51" s="232">
        <v>38.799999999999997</v>
      </c>
      <c r="J51" s="362">
        <v>46.3</v>
      </c>
      <c r="K51" s="362">
        <v>40.035858429891235</v>
      </c>
      <c r="L51" s="362">
        <v>35.6</v>
      </c>
      <c r="M51" s="362">
        <v>34.901047905133495</v>
      </c>
      <c r="N51" s="362">
        <v>38.955642160186734</v>
      </c>
      <c r="O51" s="232">
        <v>43.20686747342954</v>
      </c>
      <c r="P51" s="232">
        <v>35.847098828794024</v>
      </c>
      <c r="Q51" s="232">
        <v>40.299600266547735</v>
      </c>
      <c r="R51" s="382">
        <v>41.963886352971194</v>
      </c>
      <c r="S51" s="413">
        <v>41.692164385407359</v>
      </c>
      <c r="T51" s="364">
        <v>50.047221335357946</v>
      </c>
      <c r="U51" s="365">
        <v>45.022996366422298</v>
      </c>
      <c r="V51" s="433">
        <v>39.42543803015608</v>
      </c>
      <c r="W51" s="366">
        <v>60.683503351416917</v>
      </c>
      <c r="X51" s="434">
        <v>55.282094772039919</v>
      </c>
      <c r="Y51" s="366">
        <v>51.384458571332978</v>
      </c>
      <c r="Z51" s="366">
        <v>44.317751586460716</v>
      </c>
      <c r="AA51" s="366">
        <v>59.372075633019278</v>
      </c>
      <c r="AB51" s="366">
        <v>46.029699718535539</v>
      </c>
      <c r="AC51" s="366">
        <v>50.52995121886444</v>
      </c>
      <c r="AD51" s="367">
        <v>44.763175238851318</v>
      </c>
      <c r="AE51" s="367">
        <v>38.532418394701693</v>
      </c>
      <c r="AF51" s="367">
        <v>44.291639665322904</v>
      </c>
      <c r="AG51" s="367">
        <v>51.076237560668709</v>
      </c>
      <c r="AH51" s="367">
        <v>43.864882057526962</v>
      </c>
      <c r="AI51" s="367">
        <v>45.186331427451201</v>
      </c>
      <c r="AJ51" s="367">
        <v>60.299493939967611</v>
      </c>
      <c r="AK51" s="367">
        <v>54.964954813577535</v>
      </c>
      <c r="AL51" s="367">
        <v>57.046865720894594</v>
      </c>
      <c r="AM51" s="367">
        <v>57.599468346423691</v>
      </c>
      <c r="AN51" s="367">
        <v>40.9</v>
      </c>
      <c r="AO51" s="367">
        <v>58.3</v>
      </c>
      <c r="AP51" s="367">
        <v>38.700000000000003</v>
      </c>
      <c r="AQ51" s="367" t="s">
        <v>160</v>
      </c>
      <c r="AR51" s="398">
        <v>57.6</v>
      </c>
      <c r="AS51" s="398">
        <v>47.4</v>
      </c>
      <c r="AT51" s="398">
        <v>43.8</v>
      </c>
      <c r="AU51" s="398" t="s">
        <v>160</v>
      </c>
      <c r="AV51" s="398">
        <v>48.2</v>
      </c>
      <c r="AW51" s="398">
        <v>46.1</v>
      </c>
    </row>
    <row r="52" spans="1:49">
      <c r="A52" s="130"/>
      <c r="B52" s="421"/>
      <c r="C52" s="232"/>
      <c r="D52" s="232"/>
      <c r="E52" s="232"/>
      <c r="F52" s="232"/>
      <c r="G52" s="232"/>
      <c r="H52" s="232"/>
      <c r="I52" s="232"/>
      <c r="J52" s="362"/>
      <c r="K52" s="362"/>
      <c r="L52" s="362"/>
      <c r="M52" s="362"/>
      <c r="N52" s="362"/>
      <c r="O52" s="232"/>
      <c r="P52" s="232"/>
      <c r="Q52" s="232"/>
      <c r="R52" s="232"/>
      <c r="S52" s="232"/>
      <c r="T52" s="232"/>
      <c r="U52" s="365"/>
      <c r="V52" s="232"/>
      <c r="W52" s="232"/>
      <c r="X52" s="232"/>
      <c r="Y52" s="362"/>
      <c r="Z52" s="362"/>
      <c r="AA52" s="362"/>
      <c r="AB52" s="362"/>
      <c r="AC52" s="362"/>
      <c r="AD52" s="367"/>
      <c r="AE52" s="367"/>
      <c r="AF52" s="367"/>
      <c r="AG52" s="367"/>
      <c r="AH52" s="367"/>
      <c r="AI52" s="367"/>
      <c r="AJ52" s="367"/>
      <c r="AK52" s="367"/>
      <c r="AL52" s="367"/>
      <c r="AM52" s="367"/>
      <c r="AN52" s="367"/>
      <c r="AO52" s="367"/>
      <c r="AP52" s="367"/>
      <c r="AQ52" s="367"/>
      <c r="AR52" s="398"/>
      <c r="AS52" s="398"/>
      <c r="AT52" s="398"/>
      <c r="AU52" s="398"/>
      <c r="AV52" s="398"/>
      <c r="AW52" s="398"/>
    </row>
    <row r="53" spans="1:49">
      <c r="A53" s="163" t="s">
        <v>209</v>
      </c>
      <c r="B53" s="422">
        <v>39.1</v>
      </c>
      <c r="C53" s="386">
        <v>39</v>
      </c>
      <c r="D53" s="386">
        <v>41.2</v>
      </c>
      <c r="E53" s="386">
        <v>40.1</v>
      </c>
      <c r="F53" s="386">
        <v>44.9</v>
      </c>
      <c r="G53" s="386">
        <v>34.6</v>
      </c>
      <c r="H53" s="386">
        <v>40.700000000000003</v>
      </c>
      <c r="I53" s="386">
        <v>48.8</v>
      </c>
      <c r="J53" s="385">
        <v>47.8</v>
      </c>
      <c r="K53" s="385">
        <v>46.700953543365308</v>
      </c>
      <c r="L53" s="385">
        <v>41.7</v>
      </c>
      <c r="M53" s="385">
        <v>35.843873789935905</v>
      </c>
      <c r="N53" s="385">
        <v>43.953495991543782</v>
      </c>
      <c r="O53" s="386">
        <v>52.570514757569377</v>
      </c>
      <c r="P53" s="386">
        <v>44.818512894295516</v>
      </c>
      <c r="Q53" s="386">
        <v>50.429081014648787</v>
      </c>
      <c r="R53" s="387">
        <v>46.720709263299504</v>
      </c>
      <c r="S53" s="423">
        <v>47.722599075801419</v>
      </c>
      <c r="T53" s="389">
        <v>59.589674317802839</v>
      </c>
      <c r="U53" s="390">
        <v>52.838761715692954</v>
      </c>
      <c r="V53" s="440">
        <v>49.372865989354338</v>
      </c>
      <c r="W53" s="391">
        <v>58.544839321992221</v>
      </c>
      <c r="X53" s="441">
        <v>51.289572419591863</v>
      </c>
      <c r="Y53" s="391">
        <v>53.938349513015531</v>
      </c>
      <c r="Z53" s="391">
        <v>44.092299024715444</v>
      </c>
      <c r="AA53" s="391">
        <v>54.94081326642624</v>
      </c>
      <c r="AB53" s="391">
        <v>52.361563013093424</v>
      </c>
      <c r="AC53" s="391">
        <v>48.913097895541895</v>
      </c>
      <c r="AD53" s="392">
        <v>51.191260849040184</v>
      </c>
      <c r="AE53" s="392">
        <v>45.5377484158683</v>
      </c>
      <c r="AF53" s="392">
        <v>56.895841814485863</v>
      </c>
      <c r="AG53" s="392">
        <v>53.170526638805029</v>
      </c>
      <c r="AH53" s="392">
        <v>46.497715830740219</v>
      </c>
      <c r="AI53" s="392">
        <v>56.933577313025957</v>
      </c>
      <c r="AJ53" s="392">
        <v>60.68979403196419</v>
      </c>
      <c r="AK53" s="392">
        <v>61.780454724630907</v>
      </c>
      <c r="AL53" s="392">
        <v>64.222367748156557</v>
      </c>
      <c r="AM53" s="392">
        <v>63.292225075491508</v>
      </c>
      <c r="AN53" s="392">
        <v>64.900000000000006</v>
      </c>
      <c r="AO53" s="392">
        <v>58.9</v>
      </c>
      <c r="AP53" s="392">
        <v>57.3</v>
      </c>
      <c r="AQ53" s="392">
        <v>53.7</v>
      </c>
      <c r="AR53" s="442">
        <v>56.6</v>
      </c>
      <c r="AS53" s="442">
        <v>54.7</v>
      </c>
      <c r="AT53" s="442">
        <v>69.2</v>
      </c>
      <c r="AU53" s="442">
        <v>48.2</v>
      </c>
      <c r="AV53" s="442">
        <v>57.3</v>
      </c>
      <c r="AW53" s="442">
        <v>58.6</v>
      </c>
    </row>
    <row r="54" spans="1:49">
      <c r="A54" s="163" t="s">
        <v>210</v>
      </c>
      <c r="B54" s="422">
        <v>38.1</v>
      </c>
      <c r="C54" s="386">
        <v>38</v>
      </c>
      <c r="D54" s="386">
        <v>39.4</v>
      </c>
      <c r="E54" s="386">
        <v>39.299999999999997</v>
      </c>
      <c r="F54" s="386">
        <v>45.5</v>
      </c>
      <c r="G54" s="386">
        <v>31.5</v>
      </c>
      <c r="H54" s="386">
        <v>40.299999999999997</v>
      </c>
      <c r="I54" s="386">
        <v>46.2</v>
      </c>
      <c r="J54" s="385">
        <v>44.8</v>
      </c>
      <c r="K54" s="385">
        <v>44.540167977421056</v>
      </c>
      <c r="L54" s="385">
        <v>36.9</v>
      </c>
      <c r="M54" s="385">
        <v>31.7</v>
      </c>
      <c r="N54" s="385">
        <v>35.623015330100074</v>
      </c>
      <c r="O54" s="386">
        <v>49.042049701067732</v>
      </c>
      <c r="P54" s="386">
        <v>35.254827156290709</v>
      </c>
      <c r="Q54" s="386">
        <v>44.90780596739252</v>
      </c>
      <c r="R54" s="387">
        <v>45.579089599218044</v>
      </c>
      <c r="S54" s="423">
        <v>44.809994771951295</v>
      </c>
      <c r="T54" s="389">
        <v>50.698142682391001</v>
      </c>
      <c r="U54" s="390">
        <v>46.328743549293172</v>
      </c>
      <c r="V54" s="440">
        <v>45.019851967604886</v>
      </c>
      <c r="W54" s="391">
        <v>54.111150997088892</v>
      </c>
      <c r="X54" s="441">
        <v>46.911095881104686</v>
      </c>
      <c r="Y54" s="391">
        <v>50.384670360054564</v>
      </c>
      <c r="Z54" s="391">
        <v>41.384762541149314</v>
      </c>
      <c r="AA54" s="391">
        <v>48.518663475354693</v>
      </c>
      <c r="AB54" s="391">
        <v>48.311291874889058</v>
      </c>
      <c r="AC54" s="391">
        <v>46.52626078541121</v>
      </c>
      <c r="AD54" s="392">
        <v>46.968781242696416</v>
      </c>
      <c r="AE54" s="392">
        <v>41.598241376444385</v>
      </c>
      <c r="AF54" s="392">
        <v>45.75590547036002</v>
      </c>
      <c r="AG54" s="392">
        <v>52.526347621043577</v>
      </c>
      <c r="AH54" s="392">
        <v>43.502902215532494</v>
      </c>
      <c r="AI54" s="392">
        <v>51.838513820748261</v>
      </c>
      <c r="AJ54" s="392">
        <v>59.368768195004826</v>
      </c>
      <c r="AK54" s="392">
        <v>59.158149990849829</v>
      </c>
      <c r="AL54" s="392">
        <v>60.366614916256665</v>
      </c>
      <c r="AM54" s="392">
        <v>57.504835583134756</v>
      </c>
      <c r="AN54" s="392">
        <v>60.2</v>
      </c>
      <c r="AO54" s="392">
        <v>54.5</v>
      </c>
      <c r="AP54" s="392">
        <v>51.5</v>
      </c>
      <c r="AQ54" s="392">
        <v>46.3</v>
      </c>
      <c r="AR54" s="442">
        <v>51.9</v>
      </c>
      <c r="AS54" s="442">
        <v>53</v>
      </c>
      <c r="AT54" s="442">
        <v>64.7</v>
      </c>
      <c r="AU54" s="442">
        <v>41.2</v>
      </c>
      <c r="AV54" s="442">
        <v>56.3</v>
      </c>
      <c r="AW54" s="442">
        <v>52.5</v>
      </c>
    </row>
    <row r="55" spans="1:49">
      <c r="A55" s="163" t="s">
        <v>211</v>
      </c>
      <c r="B55" s="422">
        <v>39.4</v>
      </c>
      <c r="C55" s="386">
        <v>36.9</v>
      </c>
      <c r="D55" s="386">
        <v>38.6</v>
      </c>
      <c r="E55" s="386">
        <v>38.5</v>
      </c>
      <c r="F55" s="386">
        <v>43</v>
      </c>
      <c r="G55" s="386">
        <v>30.8</v>
      </c>
      <c r="H55" s="386">
        <v>39</v>
      </c>
      <c r="I55" s="386">
        <v>45.8</v>
      </c>
      <c r="J55" s="385">
        <v>46</v>
      </c>
      <c r="K55" s="385">
        <v>44.206107820302506</v>
      </c>
      <c r="L55" s="385">
        <v>38.799999999999997</v>
      </c>
      <c r="M55" s="385">
        <v>30.9</v>
      </c>
      <c r="N55" s="385">
        <v>40.6</v>
      </c>
      <c r="O55" s="386">
        <v>50.546866234319928</v>
      </c>
      <c r="P55" s="386">
        <v>33.497919041542765</v>
      </c>
      <c r="Q55" s="386">
        <v>45.778452922835925</v>
      </c>
      <c r="R55" s="387">
        <v>44.762001280949974</v>
      </c>
      <c r="S55" s="423">
        <v>43.914654157932446</v>
      </c>
      <c r="T55" s="389">
        <v>53.420228417845671</v>
      </c>
      <c r="U55" s="390">
        <v>47.430627022308293</v>
      </c>
      <c r="V55" s="440">
        <v>43.91108994968301</v>
      </c>
      <c r="W55" s="391">
        <v>55.389757345746162</v>
      </c>
      <c r="X55" s="441">
        <v>44.719275515868183</v>
      </c>
      <c r="Y55" s="391">
        <v>51.921834799092245</v>
      </c>
      <c r="Z55" s="391">
        <v>39.997860478823043</v>
      </c>
      <c r="AA55" s="391">
        <v>50.107550892496064</v>
      </c>
      <c r="AB55" s="391">
        <v>48.035485393129548</v>
      </c>
      <c r="AC55" s="391">
        <v>47.065864921303152</v>
      </c>
      <c r="AD55" s="392">
        <v>46.36782292666016</v>
      </c>
      <c r="AE55" s="392">
        <v>41.824662935562245</v>
      </c>
      <c r="AF55" s="392">
        <v>43.651333732332276</v>
      </c>
      <c r="AG55" s="392">
        <v>51.596635686996649</v>
      </c>
      <c r="AH55" s="392">
        <v>43.664584386022341</v>
      </c>
      <c r="AI55" s="392">
        <v>54.678795636295959</v>
      </c>
      <c r="AJ55" s="392">
        <v>57.767876076581643</v>
      </c>
      <c r="AK55" s="392">
        <v>60.761000793001905</v>
      </c>
      <c r="AL55" s="392">
        <v>64.765499494215945</v>
      </c>
      <c r="AM55" s="392">
        <v>61.402137892365353</v>
      </c>
      <c r="AN55" s="392">
        <v>57.7</v>
      </c>
      <c r="AO55" s="392">
        <v>55.8</v>
      </c>
      <c r="AP55" s="392">
        <v>46.8</v>
      </c>
      <c r="AQ55" s="392">
        <v>49.5</v>
      </c>
      <c r="AR55" s="442">
        <v>57.6</v>
      </c>
      <c r="AS55" s="442">
        <v>53.1</v>
      </c>
      <c r="AT55" s="442">
        <v>59.6</v>
      </c>
      <c r="AU55" s="442">
        <v>38.9</v>
      </c>
      <c r="AV55" s="442">
        <v>54.1</v>
      </c>
      <c r="AW55" s="442">
        <v>53.7</v>
      </c>
    </row>
    <row r="56" spans="1:49">
      <c r="A56" s="163" t="s">
        <v>212</v>
      </c>
      <c r="B56" s="422">
        <v>37.299999999999997</v>
      </c>
      <c r="C56" s="386">
        <v>37.1</v>
      </c>
      <c r="D56" s="386">
        <v>37.799999999999997</v>
      </c>
      <c r="E56" s="386">
        <v>36.9</v>
      </c>
      <c r="F56" s="386">
        <v>43.9</v>
      </c>
      <c r="G56" s="386">
        <v>28.8</v>
      </c>
      <c r="H56" s="386">
        <v>32.799999999999997</v>
      </c>
      <c r="I56" s="386">
        <v>41.2</v>
      </c>
      <c r="J56" s="385">
        <v>44.6</v>
      </c>
      <c r="K56" s="385">
        <v>41.97444202403706</v>
      </c>
      <c r="L56" s="385">
        <v>37.1</v>
      </c>
      <c r="M56" s="385">
        <v>35.699310740953493</v>
      </c>
      <c r="N56" s="385">
        <v>32.741668201067988</v>
      </c>
      <c r="O56" s="386">
        <v>45.670845713326912</v>
      </c>
      <c r="P56" s="386">
        <v>33.770257708389138</v>
      </c>
      <c r="Q56" s="386">
        <v>41.941631134325036</v>
      </c>
      <c r="R56" s="387">
        <v>45.599528112412017</v>
      </c>
      <c r="S56" s="423">
        <v>42.739566133283645</v>
      </c>
      <c r="T56" s="389">
        <v>49.785200342280689</v>
      </c>
      <c r="U56" s="390">
        <v>46.209796299297047</v>
      </c>
      <c r="V56" s="440">
        <v>39.537340863286857</v>
      </c>
      <c r="W56" s="391">
        <v>54.306630763516829</v>
      </c>
      <c r="X56" s="441">
        <v>46.770223137529726</v>
      </c>
      <c r="Y56" s="391">
        <v>48.593094745009182</v>
      </c>
      <c r="Z56" s="391">
        <v>41.3982038106817</v>
      </c>
      <c r="AA56" s="391">
        <v>52.631227129350769</v>
      </c>
      <c r="AB56" s="391">
        <v>45.570003261073019</v>
      </c>
      <c r="AC56" s="391">
        <v>48.66074818351106</v>
      </c>
      <c r="AD56" s="392">
        <v>42.30826392836827</v>
      </c>
      <c r="AE56" s="392">
        <v>38.123297137481806</v>
      </c>
      <c r="AF56" s="392">
        <v>43.13808542012147</v>
      </c>
      <c r="AG56" s="392">
        <v>51.242505952893609</v>
      </c>
      <c r="AH56" s="392">
        <v>44.202144969850636</v>
      </c>
      <c r="AI56" s="392">
        <v>41.340453663257854</v>
      </c>
      <c r="AJ56" s="392">
        <v>58.510585356140311</v>
      </c>
      <c r="AK56" s="392">
        <v>54.915457888013378</v>
      </c>
      <c r="AL56" s="392">
        <v>55.619270213277275</v>
      </c>
      <c r="AM56" s="392">
        <v>52.093989713166636</v>
      </c>
      <c r="AN56" s="392">
        <v>50.6</v>
      </c>
      <c r="AO56" s="392">
        <v>47</v>
      </c>
      <c r="AP56" s="392">
        <v>50.7</v>
      </c>
      <c r="AQ56" s="392">
        <v>42.5</v>
      </c>
      <c r="AR56" s="442">
        <v>52.1</v>
      </c>
      <c r="AS56" s="442">
        <v>43.3</v>
      </c>
      <c r="AT56" s="442">
        <v>57.6</v>
      </c>
      <c r="AU56" s="442">
        <v>32.700000000000003</v>
      </c>
      <c r="AV56" s="442">
        <v>49.4</v>
      </c>
      <c r="AW56" s="442">
        <v>48.2</v>
      </c>
    </row>
    <row r="57" spans="1:49">
      <c r="A57" s="130"/>
      <c r="B57" s="421"/>
      <c r="C57" s="232"/>
      <c r="D57" s="232"/>
      <c r="E57" s="232"/>
      <c r="F57" s="232"/>
      <c r="G57" s="232"/>
      <c r="H57" s="232"/>
      <c r="I57" s="232"/>
      <c r="J57" s="362"/>
      <c r="K57" s="362"/>
      <c r="L57" s="362"/>
      <c r="M57" s="362"/>
      <c r="N57" s="36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362"/>
      <c r="Z57" s="362"/>
      <c r="AA57" s="362"/>
      <c r="AB57" s="362"/>
      <c r="AC57" s="362"/>
      <c r="AD57" s="367"/>
      <c r="AE57" s="367"/>
      <c r="AF57" s="367"/>
      <c r="AG57" s="367"/>
      <c r="AH57" s="367"/>
      <c r="AI57" s="367"/>
      <c r="AJ57" s="367"/>
      <c r="AK57" s="367"/>
      <c r="AL57" s="367"/>
      <c r="AM57" s="367"/>
      <c r="AN57" s="367"/>
      <c r="AO57" s="367"/>
      <c r="AP57" s="367"/>
      <c r="AQ57" s="367"/>
      <c r="AR57" s="398"/>
      <c r="AS57" s="398"/>
      <c r="AT57" s="398"/>
      <c r="AU57" s="398"/>
      <c r="AV57" s="398"/>
      <c r="AW57" s="398"/>
    </row>
    <row r="58" spans="1:49">
      <c r="A58" s="163" t="s">
        <v>59</v>
      </c>
      <c r="B58" s="424">
        <v>38.4</v>
      </c>
      <c r="C58" s="386">
        <v>37.299999999999997</v>
      </c>
      <c r="D58" s="386">
        <v>38.700000000000003</v>
      </c>
      <c r="E58" s="386">
        <v>38.200000000000003</v>
      </c>
      <c r="F58" s="386">
        <v>43.8</v>
      </c>
      <c r="G58" s="386">
        <v>30.6</v>
      </c>
      <c r="H58" s="386">
        <v>37.4</v>
      </c>
      <c r="I58" s="386">
        <v>44.6</v>
      </c>
      <c r="J58" s="385">
        <v>45.6</v>
      </c>
      <c r="K58" s="385">
        <v>43.86983136872378</v>
      </c>
      <c r="L58" s="385">
        <v>38.299999999999997</v>
      </c>
      <c r="M58" s="385">
        <v>33.240001683336409</v>
      </c>
      <c r="N58" s="385">
        <v>37.980029045209932</v>
      </c>
      <c r="O58" s="386">
        <v>49.389955630103294</v>
      </c>
      <c r="P58" s="386">
        <v>35.6</v>
      </c>
      <c r="Q58" s="386">
        <v>45.4</v>
      </c>
      <c r="R58" s="386">
        <v>45.4</v>
      </c>
      <c r="S58" s="386">
        <v>44.1</v>
      </c>
      <c r="T58" s="386">
        <v>53</v>
      </c>
      <c r="U58" s="386">
        <v>47.7</v>
      </c>
      <c r="V58" s="440">
        <v>43.13</v>
      </c>
      <c r="W58" s="386">
        <v>55.1</v>
      </c>
      <c r="X58" s="441">
        <v>46.59</v>
      </c>
      <c r="Y58" s="385">
        <v>50.64</v>
      </c>
      <c r="Z58" s="385">
        <v>41.22</v>
      </c>
      <c r="AA58" s="385">
        <v>51.64000000000005</v>
      </c>
      <c r="AB58" s="385">
        <v>48.03</v>
      </c>
      <c r="AC58" s="385">
        <v>47.89</v>
      </c>
      <c r="AD58" s="392">
        <v>45.58</v>
      </c>
      <c r="AE58" s="392">
        <v>41.21</v>
      </c>
      <c r="AF58" s="392">
        <v>46.304116842171148</v>
      </c>
      <c r="AG58" s="392">
        <v>51.845864372197454</v>
      </c>
      <c r="AH58" s="392">
        <v>44.427761423067068</v>
      </c>
      <c r="AI58" s="392">
        <v>50.165410314100939</v>
      </c>
      <c r="AJ58" s="392">
        <v>59.036560662959253</v>
      </c>
      <c r="AK58" s="392">
        <v>58.874582002326143</v>
      </c>
      <c r="AL58" s="392">
        <v>61.372755277624137</v>
      </c>
      <c r="AM58" s="392">
        <v>59.031153329541276</v>
      </c>
      <c r="AN58" s="392">
        <v>57</v>
      </c>
      <c r="AO58" s="392">
        <v>54</v>
      </c>
      <c r="AP58" s="392">
        <v>50.5</v>
      </c>
      <c r="AQ58" s="392">
        <v>49.3</v>
      </c>
      <c r="AR58" s="442">
        <v>55.2</v>
      </c>
      <c r="AS58" s="442">
        <v>50.6</v>
      </c>
      <c r="AT58" s="442">
        <v>61.6</v>
      </c>
      <c r="AU58" s="442">
        <v>40.4</v>
      </c>
      <c r="AV58" s="442">
        <v>53.6</v>
      </c>
      <c r="AW58" s="442">
        <v>53.5</v>
      </c>
    </row>
    <row r="59" spans="1:49">
      <c r="A59" s="169" t="s">
        <v>131</v>
      </c>
      <c r="B59" s="232"/>
      <c r="C59" s="232"/>
      <c r="D59" s="232"/>
      <c r="E59" s="232"/>
      <c r="F59" s="232"/>
      <c r="G59" s="232"/>
      <c r="H59" s="232"/>
      <c r="I59" s="362"/>
      <c r="J59" s="232"/>
      <c r="K59" s="232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  <c r="AA59" s="232"/>
      <c r="AB59" s="232"/>
      <c r="AC59" s="232"/>
      <c r="AD59" s="232"/>
      <c r="AE59" s="232"/>
      <c r="AF59" s="232"/>
      <c r="AG59" s="232"/>
      <c r="AH59" s="232"/>
      <c r="AI59" s="232"/>
      <c r="AJ59" s="232"/>
      <c r="AK59" s="232"/>
      <c r="AL59" s="232"/>
      <c r="AM59" s="232"/>
      <c r="AN59" s="232"/>
      <c r="AO59" s="232"/>
      <c r="AP59" s="232"/>
      <c r="AQ59" s="232"/>
      <c r="AR59" s="232"/>
      <c r="AS59" s="232"/>
      <c r="AT59" s="310"/>
      <c r="AU59" s="310"/>
      <c r="AV59" s="310"/>
      <c r="AW59" s="310"/>
    </row>
    <row r="60" spans="1:49">
      <c r="A60" s="130" t="s">
        <v>70</v>
      </c>
      <c r="B60" s="232">
        <v>44.2</v>
      </c>
      <c r="C60" s="232" t="s">
        <v>15</v>
      </c>
      <c r="D60" s="232">
        <v>47.5</v>
      </c>
      <c r="E60" s="232" t="s">
        <v>15</v>
      </c>
      <c r="F60" s="232" t="s">
        <v>15</v>
      </c>
      <c r="G60" s="232">
        <v>50.1</v>
      </c>
      <c r="H60" s="362">
        <v>45.1</v>
      </c>
      <c r="I60" s="362" t="s">
        <v>15</v>
      </c>
      <c r="J60" s="362" t="s">
        <v>15</v>
      </c>
      <c r="K60" s="362" t="s">
        <v>15</v>
      </c>
      <c r="L60" s="362" t="s">
        <v>15</v>
      </c>
      <c r="M60" s="232">
        <v>49.38988559636303</v>
      </c>
      <c r="N60" s="232" t="s">
        <v>125</v>
      </c>
      <c r="O60" s="232" t="s">
        <v>125</v>
      </c>
      <c r="P60" s="382" t="s">
        <v>125</v>
      </c>
      <c r="Q60" s="413" t="s">
        <v>125</v>
      </c>
      <c r="R60" s="364" t="s">
        <v>125</v>
      </c>
      <c r="S60" s="365" t="s">
        <v>124</v>
      </c>
      <c r="T60" s="433" t="s">
        <v>124</v>
      </c>
      <c r="U60" s="366" t="s">
        <v>16</v>
      </c>
      <c r="V60" s="434" t="s">
        <v>16</v>
      </c>
      <c r="W60" s="366" t="s">
        <v>16</v>
      </c>
      <c r="X60" s="366" t="s">
        <v>16</v>
      </c>
      <c r="Y60" s="366" t="s">
        <v>68</v>
      </c>
      <c r="Z60" s="366" t="s">
        <v>68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366" t="s">
        <v>68</v>
      </c>
      <c r="AG60" s="366" t="s">
        <v>68</v>
      </c>
      <c r="AH60" s="366" t="s">
        <v>68</v>
      </c>
      <c r="AI60" s="366" t="s">
        <v>68</v>
      </c>
      <c r="AJ60" s="366" t="s">
        <v>68</v>
      </c>
      <c r="AK60" s="366" t="s">
        <v>68</v>
      </c>
      <c r="AL60" s="366" t="s">
        <v>68</v>
      </c>
      <c r="AM60" s="366" t="s">
        <v>68</v>
      </c>
      <c r="AN60" s="366" t="s">
        <v>68</v>
      </c>
      <c r="AO60" s="366" t="s">
        <v>68</v>
      </c>
      <c r="AP60" s="366" t="s">
        <v>68</v>
      </c>
      <c r="AQ60" s="366" t="s">
        <v>68</v>
      </c>
      <c r="AR60" s="366" t="s">
        <v>68</v>
      </c>
      <c r="AS60" s="366" t="s">
        <v>68</v>
      </c>
      <c r="AT60" s="310" t="s">
        <v>68</v>
      </c>
      <c r="AU60" s="310" t="s">
        <v>68</v>
      </c>
      <c r="AV60" s="310" t="s">
        <v>68</v>
      </c>
      <c r="AW60" s="310" t="s">
        <v>68</v>
      </c>
    </row>
    <row r="61" spans="1:49">
      <c r="A61" s="12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8BD14-C04E-4235-925B-E4D788F2DB2A}">
  <dimension ref="A1:AX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50" width="11.42578125" style="425"/>
  </cols>
  <sheetData>
    <row r="1" spans="1:50" ht="14.25">
      <c r="A1" s="345" t="str">
        <f>HYPERLINK("#'Verzeichnis_der_Fruchtarten'!A1", "Gehe zum Verzeichnis_der_Fruchtarten")</f>
        <v>Gehe zum Verzeichnis_der_Fruchtarten</v>
      </c>
    </row>
    <row r="3" spans="1:50">
      <c r="A3" s="301" t="s">
        <v>81</v>
      </c>
      <c r="B3" s="202" t="s">
        <v>2</v>
      </c>
      <c r="C3" s="202" t="s">
        <v>2</v>
      </c>
      <c r="D3" s="202" t="s">
        <v>2</v>
      </c>
      <c r="E3" s="202" t="s">
        <v>2</v>
      </c>
      <c r="F3" s="202" t="s">
        <v>2</v>
      </c>
      <c r="G3" s="202" t="s">
        <v>2</v>
      </c>
      <c r="H3" s="202" t="s">
        <v>2</v>
      </c>
      <c r="I3" s="202" t="s">
        <v>2</v>
      </c>
      <c r="J3" s="202" t="s">
        <v>2</v>
      </c>
      <c r="K3" s="202" t="s">
        <v>2</v>
      </c>
      <c r="L3" s="202" t="s">
        <v>2</v>
      </c>
      <c r="M3" s="202" t="s">
        <v>2</v>
      </c>
      <c r="N3" s="202" t="s">
        <v>2</v>
      </c>
      <c r="O3" s="202" t="s">
        <v>2</v>
      </c>
      <c r="P3" s="202" t="s">
        <v>2</v>
      </c>
      <c r="Q3" s="202" t="s">
        <v>2</v>
      </c>
      <c r="R3" s="202" t="s">
        <v>2</v>
      </c>
      <c r="S3" s="202" t="s">
        <v>2</v>
      </c>
      <c r="T3" s="202" t="s">
        <v>2</v>
      </c>
      <c r="U3" s="202" t="s">
        <v>2</v>
      </c>
      <c r="V3" s="202" t="s">
        <v>2</v>
      </c>
      <c r="W3" s="202" t="s">
        <v>2</v>
      </c>
      <c r="X3" s="202" t="s">
        <v>2</v>
      </c>
      <c r="Y3" s="202" t="s">
        <v>2</v>
      </c>
      <c r="Z3" s="202" t="s">
        <v>2</v>
      </c>
      <c r="AA3" s="202" t="s">
        <v>2</v>
      </c>
      <c r="AB3" s="202" t="s">
        <v>2</v>
      </c>
      <c r="AC3" s="202" t="s">
        <v>2</v>
      </c>
      <c r="AD3" s="202" t="s">
        <v>2</v>
      </c>
      <c r="AE3" s="202" t="s">
        <v>2</v>
      </c>
      <c r="AF3" s="202" t="s">
        <v>2</v>
      </c>
      <c r="AG3" s="202" t="s">
        <v>2</v>
      </c>
      <c r="AH3" s="202" t="s">
        <v>2</v>
      </c>
      <c r="AI3" s="202" t="s">
        <v>2</v>
      </c>
      <c r="AJ3" s="202" t="s">
        <v>2</v>
      </c>
      <c r="AK3" s="202" t="s">
        <v>2</v>
      </c>
      <c r="AL3" s="202" t="s">
        <v>2</v>
      </c>
      <c r="AM3" s="202" t="s">
        <v>2</v>
      </c>
      <c r="AN3" s="202" t="s">
        <v>2</v>
      </c>
      <c r="AO3" s="202" t="s">
        <v>2</v>
      </c>
      <c r="AP3" s="202" t="s">
        <v>2</v>
      </c>
      <c r="AQ3" s="202" t="s">
        <v>2</v>
      </c>
      <c r="AR3" s="347" t="s">
        <v>2</v>
      </c>
      <c r="AS3" s="347" t="s">
        <v>2</v>
      </c>
      <c r="AT3" s="347" t="s">
        <v>2</v>
      </c>
      <c r="AU3" s="347" t="s">
        <v>2</v>
      </c>
      <c r="AV3" s="347" t="s">
        <v>2</v>
      </c>
      <c r="AW3" s="347" t="s">
        <v>2</v>
      </c>
      <c r="AX3" s="347" t="s">
        <v>2</v>
      </c>
    </row>
    <row r="4" spans="1:50">
      <c r="A4" s="552" t="s">
        <v>205</v>
      </c>
      <c r="B4" s="18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238">
        <v>2020</v>
      </c>
      <c r="AS4" s="443">
        <v>2021</v>
      </c>
      <c r="AT4" s="444">
        <v>2022</v>
      </c>
      <c r="AU4" s="444">
        <v>2022</v>
      </c>
      <c r="AV4" s="444">
        <v>2023</v>
      </c>
      <c r="AW4" s="444">
        <v>2024</v>
      </c>
      <c r="AX4" s="444">
        <v>2025</v>
      </c>
    </row>
    <row r="5" spans="1:50" ht="12.75" thickBot="1">
      <c r="A5" s="553"/>
      <c r="B5" s="129" t="s">
        <v>77</v>
      </c>
      <c r="C5" s="129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129" t="s">
        <v>77</v>
      </c>
      <c r="AD5" s="129" t="s">
        <v>77</v>
      </c>
      <c r="AE5" s="129" t="s">
        <v>77</v>
      </c>
      <c r="AF5" s="129" t="s">
        <v>77</v>
      </c>
      <c r="AG5" s="129" t="s">
        <v>77</v>
      </c>
      <c r="AH5" s="129" t="s">
        <v>77</v>
      </c>
      <c r="AI5" s="129" t="s">
        <v>77</v>
      </c>
      <c r="AJ5" s="129" t="s">
        <v>77</v>
      </c>
      <c r="AK5" s="129" t="s">
        <v>77</v>
      </c>
      <c r="AL5" s="129" t="s">
        <v>77</v>
      </c>
      <c r="AM5" s="129" t="s">
        <v>77</v>
      </c>
      <c r="AN5" s="129" t="s">
        <v>77</v>
      </c>
      <c r="AO5" s="129" t="s">
        <v>77</v>
      </c>
      <c r="AP5" s="129" t="s">
        <v>77</v>
      </c>
      <c r="AQ5" s="129" t="s">
        <v>77</v>
      </c>
      <c r="AR5" s="181" t="s">
        <v>77</v>
      </c>
      <c r="AS5" s="129" t="s">
        <v>77</v>
      </c>
      <c r="AT5" s="181" t="s">
        <v>77</v>
      </c>
      <c r="AU5" s="181" t="s">
        <v>77</v>
      </c>
      <c r="AV5" s="181" t="s">
        <v>77</v>
      </c>
      <c r="AW5" s="181" t="s">
        <v>77</v>
      </c>
      <c r="AX5" s="181" t="s">
        <v>77</v>
      </c>
    </row>
    <row r="6" spans="1:50" ht="12.75" thickTop="1">
      <c r="A6" s="130" t="s">
        <v>14</v>
      </c>
      <c r="B6" s="409">
        <v>46.1</v>
      </c>
      <c r="C6" s="232">
        <v>46.2</v>
      </c>
      <c r="D6" s="232">
        <v>40.299999999999997</v>
      </c>
      <c r="E6" s="232">
        <v>37.200000000000003</v>
      </c>
      <c r="F6" s="232">
        <v>47.5</v>
      </c>
      <c r="G6" s="232">
        <v>36.5</v>
      </c>
      <c r="H6" s="232">
        <v>49</v>
      </c>
      <c r="I6" s="232">
        <v>55.2</v>
      </c>
      <c r="J6" s="362">
        <v>48.8</v>
      </c>
      <c r="K6" s="362">
        <v>47.905760406319317</v>
      </c>
      <c r="L6" s="362">
        <v>41.9</v>
      </c>
      <c r="M6" s="362">
        <v>29.003626535613449</v>
      </c>
      <c r="N6" s="362">
        <v>50.034945879148097</v>
      </c>
      <c r="O6" s="232">
        <v>50.506423933464788</v>
      </c>
      <c r="P6" s="232">
        <v>41.012941216967356</v>
      </c>
      <c r="Q6" s="232">
        <v>47.56343186271279</v>
      </c>
      <c r="R6" s="445">
        <v>51.332036173117764</v>
      </c>
      <c r="S6" s="413">
        <v>51.36194190449492</v>
      </c>
      <c r="T6" s="446">
        <v>59.380561096443586</v>
      </c>
      <c r="U6" s="447">
        <v>52.062263521993756</v>
      </c>
      <c r="V6" s="447">
        <v>50.064181038366449</v>
      </c>
      <c r="W6" s="409">
        <v>58.98794836555934</v>
      </c>
      <c r="X6" s="409">
        <v>52.770609332139884</v>
      </c>
      <c r="Y6" s="366">
        <v>54.326137576941839</v>
      </c>
      <c r="Z6" s="366">
        <v>43.84753049568468</v>
      </c>
      <c r="AA6" s="366">
        <v>49.50280939691639</v>
      </c>
      <c r="AB6" s="366">
        <v>55.933619046307385</v>
      </c>
      <c r="AC6" s="366">
        <v>49.722451948021387</v>
      </c>
      <c r="AD6" s="367" t="s">
        <v>15</v>
      </c>
      <c r="AE6" s="367">
        <v>45.123694941894414</v>
      </c>
      <c r="AF6" s="367">
        <v>51.194467242813097</v>
      </c>
      <c r="AG6" s="367">
        <v>52.928162111609112</v>
      </c>
      <c r="AH6" s="367">
        <v>39.862233852153707</v>
      </c>
      <c r="AI6" s="367">
        <v>44.528522584619409</v>
      </c>
      <c r="AJ6" s="367">
        <v>51.866187439920132</v>
      </c>
      <c r="AK6" s="367">
        <v>48.871963383234664</v>
      </c>
      <c r="AL6" s="367">
        <v>52.774432735545545</v>
      </c>
      <c r="AM6" s="367">
        <v>49.641034328342158</v>
      </c>
      <c r="AN6" s="435" t="s">
        <v>15</v>
      </c>
      <c r="AO6" s="398" t="s">
        <v>15</v>
      </c>
      <c r="AP6" s="398" t="s">
        <v>160</v>
      </c>
      <c r="AQ6" s="398">
        <v>43.7</v>
      </c>
      <c r="AR6" s="398">
        <v>51.7</v>
      </c>
      <c r="AS6" s="398" t="s">
        <v>180</v>
      </c>
      <c r="AT6" s="398" t="s">
        <v>160</v>
      </c>
      <c r="AU6" s="398" t="s">
        <v>160</v>
      </c>
      <c r="AV6" s="398" t="s">
        <v>160</v>
      </c>
      <c r="AW6" s="398" t="s">
        <v>160</v>
      </c>
      <c r="AX6" s="398" t="s">
        <v>160</v>
      </c>
    </row>
    <row r="7" spans="1:50">
      <c r="A7" s="130" t="s">
        <v>17</v>
      </c>
      <c r="B7" s="409">
        <v>53.7</v>
      </c>
      <c r="C7" s="232">
        <v>53.7</v>
      </c>
      <c r="D7" s="232">
        <v>47.5</v>
      </c>
      <c r="E7" s="232">
        <v>44.8</v>
      </c>
      <c r="F7" s="232">
        <v>60.8</v>
      </c>
      <c r="G7" s="232">
        <v>45.3</v>
      </c>
      <c r="H7" s="232">
        <v>60.5</v>
      </c>
      <c r="I7" s="232">
        <v>66.400000000000006</v>
      </c>
      <c r="J7" s="362">
        <v>61.3</v>
      </c>
      <c r="K7" s="362">
        <v>68.80827381951498</v>
      </c>
      <c r="L7" s="362">
        <v>52.5</v>
      </c>
      <c r="M7" s="362">
        <v>36.20452691686922</v>
      </c>
      <c r="N7" s="362">
        <v>64.545080184101053</v>
      </c>
      <c r="O7" s="232">
        <v>73.673545123665676</v>
      </c>
      <c r="P7" s="232">
        <v>53.402591831349604</v>
      </c>
      <c r="Q7" s="232" t="s">
        <v>125</v>
      </c>
      <c r="R7" s="445">
        <v>64.50692920611057</v>
      </c>
      <c r="S7" s="413">
        <v>64.133469347691971</v>
      </c>
      <c r="T7" s="446" t="s">
        <v>125</v>
      </c>
      <c r="U7" s="447" t="s">
        <v>124</v>
      </c>
      <c r="V7" s="447" t="s">
        <v>124</v>
      </c>
      <c r="W7" s="409" t="s">
        <v>124</v>
      </c>
      <c r="X7" s="409" t="s">
        <v>124</v>
      </c>
      <c r="Y7" s="366" t="s">
        <v>124</v>
      </c>
      <c r="Z7" s="366" t="s">
        <v>124</v>
      </c>
      <c r="AA7" s="366" t="s">
        <v>15</v>
      </c>
      <c r="AB7" s="366" t="s">
        <v>15</v>
      </c>
      <c r="AC7" s="366" t="s">
        <v>15</v>
      </c>
      <c r="AD7" s="367" t="s">
        <v>15</v>
      </c>
      <c r="AE7" s="367" t="s">
        <v>15</v>
      </c>
      <c r="AF7" s="367" t="s">
        <v>15</v>
      </c>
      <c r="AG7" s="367" t="s">
        <v>15</v>
      </c>
      <c r="AH7" s="367">
        <v>43.003674510870503</v>
      </c>
      <c r="AI7" s="367">
        <v>52.319528442566316</v>
      </c>
      <c r="AJ7" s="367">
        <v>63.987151369483435</v>
      </c>
      <c r="AK7" s="367">
        <v>60.149119637869845</v>
      </c>
      <c r="AL7" s="367" t="s">
        <v>16</v>
      </c>
      <c r="AM7" s="367">
        <v>59.972722774746998</v>
      </c>
      <c r="AN7" s="398" t="s">
        <v>15</v>
      </c>
      <c r="AO7" s="398" t="s">
        <v>15</v>
      </c>
      <c r="AP7" s="398" t="s">
        <v>68</v>
      </c>
      <c r="AQ7" s="398" t="s">
        <v>68</v>
      </c>
      <c r="AR7" s="398" t="s">
        <v>160</v>
      </c>
      <c r="AS7" s="398" t="s">
        <v>68</v>
      </c>
      <c r="AT7" s="398" t="s">
        <v>160</v>
      </c>
      <c r="AU7" s="398" t="s">
        <v>160</v>
      </c>
      <c r="AV7" s="398" t="s">
        <v>160</v>
      </c>
      <c r="AW7" s="398" t="s">
        <v>68</v>
      </c>
      <c r="AX7" s="398" t="s">
        <v>160</v>
      </c>
    </row>
    <row r="8" spans="1:50">
      <c r="A8" s="130" t="s">
        <v>18</v>
      </c>
      <c r="B8" s="409">
        <v>42.6</v>
      </c>
      <c r="C8" s="232" t="s">
        <v>15</v>
      </c>
      <c r="D8" s="232">
        <v>37.200000000000003</v>
      </c>
      <c r="E8" s="232">
        <v>37.9</v>
      </c>
      <c r="F8" s="232">
        <v>42.9</v>
      </c>
      <c r="G8" s="232">
        <v>25.1</v>
      </c>
      <c r="H8" s="232">
        <v>47.7</v>
      </c>
      <c r="I8" s="232">
        <v>50</v>
      </c>
      <c r="J8" s="362">
        <v>44.7</v>
      </c>
      <c r="K8" s="362">
        <v>51.7062173905367</v>
      </c>
      <c r="L8" s="362">
        <v>35.700000000000003</v>
      </c>
      <c r="M8" s="362">
        <v>23.302913733785992</v>
      </c>
      <c r="N8" s="362">
        <v>46.632569559366019</v>
      </c>
      <c r="O8" s="232">
        <v>54.331235280581204</v>
      </c>
      <c r="P8" s="232">
        <v>31.67985245429454</v>
      </c>
      <c r="Q8" s="232">
        <v>52.496826418246151</v>
      </c>
      <c r="R8" s="445">
        <v>44.189895045689774</v>
      </c>
      <c r="S8" s="413">
        <v>53.886426752516627</v>
      </c>
      <c r="T8" s="446">
        <v>57.729149897360429</v>
      </c>
      <c r="U8" s="447">
        <v>49.874018111192989</v>
      </c>
      <c r="V8" s="447">
        <v>46.720934163231902</v>
      </c>
      <c r="W8" s="409">
        <v>50.743341230653336</v>
      </c>
      <c r="X8" s="409">
        <v>43.265848246977441</v>
      </c>
      <c r="Y8" s="366">
        <v>47.206712578098973</v>
      </c>
      <c r="Z8" s="366">
        <v>39.663225868515241</v>
      </c>
      <c r="AA8" s="366">
        <v>43.875111357585517</v>
      </c>
      <c r="AB8" s="366">
        <v>47.838200709964902</v>
      </c>
      <c r="AC8" s="366">
        <v>46.307661735660751</v>
      </c>
      <c r="AD8" s="367" t="s">
        <v>15</v>
      </c>
      <c r="AE8" s="367" t="s">
        <v>15</v>
      </c>
      <c r="AF8" s="367" t="s">
        <v>15</v>
      </c>
      <c r="AG8" s="367" t="s">
        <v>15</v>
      </c>
      <c r="AH8" s="367">
        <v>37.612145198662148</v>
      </c>
      <c r="AI8" s="367">
        <v>44.142042932529122</v>
      </c>
      <c r="AJ8" s="367">
        <v>55.116747919632203</v>
      </c>
      <c r="AK8" s="367">
        <v>49.864123586933395</v>
      </c>
      <c r="AL8" s="367">
        <v>50.269309602804775</v>
      </c>
      <c r="AM8" s="367">
        <v>45.432793001883603</v>
      </c>
      <c r="AN8" s="398" t="s">
        <v>15</v>
      </c>
      <c r="AO8" s="398" t="s">
        <v>15</v>
      </c>
      <c r="AP8" s="398" t="s">
        <v>160</v>
      </c>
      <c r="AQ8" s="398" t="s">
        <v>160</v>
      </c>
      <c r="AR8" s="398" t="s">
        <v>160</v>
      </c>
      <c r="AS8" s="398" t="s">
        <v>160</v>
      </c>
      <c r="AT8" s="398" t="s">
        <v>160</v>
      </c>
      <c r="AU8" s="398" t="s">
        <v>160</v>
      </c>
      <c r="AV8" s="398" t="s">
        <v>160</v>
      </c>
      <c r="AW8" s="398" t="s">
        <v>68</v>
      </c>
      <c r="AX8" s="398" t="s">
        <v>160</v>
      </c>
    </row>
    <row r="9" spans="1:50">
      <c r="A9" s="130" t="s">
        <v>19</v>
      </c>
      <c r="B9" s="409">
        <v>42.6</v>
      </c>
      <c r="C9" s="232">
        <v>44.4</v>
      </c>
      <c r="D9" s="232">
        <v>40.299999999999997</v>
      </c>
      <c r="E9" s="232">
        <v>39.299999999999997</v>
      </c>
      <c r="F9" s="232">
        <v>46.6</v>
      </c>
      <c r="G9" s="232">
        <v>33.299999999999997</v>
      </c>
      <c r="H9" s="232">
        <v>47.4</v>
      </c>
      <c r="I9" s="232">
        <v>51</v>
      </c>
      <c r="J9" s="362">
        <v>46.5</v>
      </c>
      <c r="K9" s="362">
        <v>49.30592876892571</v>
      </c>
      <c r="L9" s="362">
        <v>38.700000000000003</v>
      </c>
      <c r="M9" s="362">
        <v>28.803601525023012</v>
      </c>
      <c r="N9" s="362">
        <v>42.229494322001003</v>
      </c>
      <c r="O9" s="232">
        <v>52.867049176447601</v>
      </c>
      <c r="P9" s="232">
        <v>33.691763660064211</v>
      </c>
      <c r="Q9" s="232">
        <v>44.282701006530026</v>
      </c>
      <c r="R9" s="445">
        <v>43.674435819782254</v>
      </c>
      <c r="S9" s="413">
        <v>46.143134903341618</v>
      </c>
      <c r="T9" s="446">
        <v>55.46406202673144</v>
      </c>
      <c r="U9" s="447">
        <v>49.622216038946952</v>
      </c>
      <c r="V9" s="447">
        <v>46.435852974348897</v>
      </c>
      <c r="W9" s="409">
        <v>52.740233204022324</v>
      </c>
      <c r="X9" s="409">
        <v>45.680807522360844</v>
      </c>
      <c r="Y9" s="366">
        <v>47.974934355273113</v>
      </c>
      <c r="Z9" s="366">
        <v>41.922070356258814</v>
      </c>
      <c r="AA9" s="366">
        <v>47.172389153429457</v>
      </c>
      <c r="AB9" s="366">
        <v>49.218410436965456</v>
      </c>
      <c r="AC9" s="366">
        <v>47.008695228398473</v>
      </c>
      <c r="AD9" s="367">
        <v>45.200420259949496</v>
      </c>
      <c r="AE9" s="367">
        <v>39.485323778570105</v>
      </c>
      <c r="AF9" s="367">
        <v>46.041485919827494</v>
      </c>
      <c r="AG9" s="367">
        <v>45.329212571973194</v>
      </c>
      <c r="AH9" s="367">
        <v>33.834023193765631</v>
      </c>
      <c r="AI9" s="367">
        <v>44.111762582188952</v>
      </c>
      <c r="AJ9" s="367">
        <v>53.90549650056434</v>
      </c>
      <c r="AK9" s="367">
        <v>50.248606917875371</v>
      </c>
      <c r="AL9" s="367">
        <v>49.926212644520078</v>
      </c>
      <c r="AM9" s="367">
        <v>44.603430113347414</v>
      </c>
      <c r="AN9" s="398">
        <v>64.900000000000006</v>
      </c>
      <c r="AO9" s="398" t="s">
        <v>15</v>
      </c>
      <c r="AP9" s="398" t="s">
        <v>160</v>
      </c>
      <c r="AQ9" s="398">
        <v>40</v>
      </c>
      <c r="AR9" s="398">
        <v>49</v>
      </c>
      <c r="AS9" s="398">
        <v>47.8</v>
      </c>
      <c r="AT9" s="398" t="s">
        <v>160</v>
      </c>
      <c r="AU9" s="398" t="s">
        <v>160</v>
      </c>
      <c r="AV9" s="398">
        <v>24.5</v>
      </c>
      <c r="AW9" s="398">
        <v>43.5</v>
      </c>
      <c r="AX9" s="398" t="s">
        <v>160</v>
      </c>
    </row>
    <row r="10" spans="1:50">
      <c r="A10" s="150" t="s">
        <v>225</v>
      </c>
      <c r="B10" s="409">
        <v>46.1</v>
      </c>
      <c r="C10" s="232">
        <v>45.2</v>
      </c>
      <c r="D10" s="232">
        <v>41</v>
      </c>
      <c r="E10" s="232">
        <v>40.1</v>
      </c>
      <c r="F10" s="232">
        <v>49.2</v>
      </c>
      <c r="G10" s="232">
        <v>36.9</v>
      </c>
      <c r="H10" s="232">
        <v>48.4</v>
      </c>
      <c r="I10" s="232">
        <v>53</v>
      </c>
      <c r="J10" s="362">
        <v>51.6</v>
      </c>
      <c r="K10" s="362">
        <v>47.105664199115651</v>
      </c>
      <c r="L10" s="362">
        <v>36</v>
      </c>
      <c r="M10" s="362">
        <v>30.303789104451305</v>
      </c>
      <c r="N10" s="362">
        <v>45.832010425299657</v>
      </c>
      <c r="O10" s="232">
        <v>52.519331438644073</v>
      </c>
      <c r="P10" s="232">
        <v>40.191604910322994</v>
      </c>
      <c r="Q10" s="232">
        <v>46.656951029835938</v>
      </c>
      <c r="R10" s="445">
        <v>44.507824211691933</v>
      </c>
      <c r="S10" s="413">
        <v>47.191774627198974</v>
      </c>
      <c r="T10" s="446">
        <v>57.092027368496524</v>
      </c>
      <c r="U10" s="447">
        <v>50.145702980515701</v>
      </c>
      <c r="V10" s="447">
        <v>46.929887250663896</v>
      </c>
      <c r="W10" s="409">
        <v>54.417717355357013</v>
      </c>
      <c r="X10" s="409">
        <v>50.242968663553725</v>
      </c>
      <c r="Y10" s="366">
        <v>51.35799851041655</v>
      </c>
      <c r="Z10" s="366">
        <v>41.860092326147111</v>
      </c>
      <c r="AA10" s="366">
        <v>54.257112545142327</v>
      </c>
      <c r="AB10" s="366">
        <v>50.430225372303561</v>
      </c>
      <c r="AC10" s="366">
        <v>49.888886754871343</v>
      </c>
      <c r="AD10" s="367">
        <v>51.998587474712956</v>
      </c>
      <c r="AE10" s="367">
        <v>42.5045670330015</v>
      </c>
      <c r="AF10" s="367">
        <v>48.055324194825658</v>
      </c>
      <c r="AG10" s="367">
        <v>48.128840512334641</v>
      </c>
      <c r="AH10" s="367">
        <v>40.893105839528523</v>
      </c>
      <c r="AI10" s="367">
        <v>50.065189935246899</v>
      </c>
      <c r="AJ10" s="367">
        <v>59.475692537548731</v>
      </c>
      <c r="AK10" s="367">
        <v>57.030078128033715</v>
      </c>
      <c r="AL10" s="367">
        <v>53.733363166429179</v>
      </c>
      <c r="AM10" s="367">
        <v>56.334987746567478</v>
      </c>
      <c r="AN10" s="398" t="s">
        <v>15</v>
      </c>
      <c r="AO10" s="398">
        <v>52</v>
      </c>
      <c r="AP10" s="398">
        <v>44</v>
      </c>
      <c r="AQ10" s="398">
        <v>46</v>
      </c>
      <c r="AR10" s="398">
        <v>52.6</v>
      </c>
      <c r="AS10" s="398">
        <v>48.8</v>
      </c>
      <c r="AT10" s="398">
        <v>46.9</v>
      </c>
      <c r="AU10" s="398">
        <v>46.9</v>
      </c>
      <c r="AV10" s="398">
        <v>36.799999999999997</v>
      </c>
      <c r="AW10" s="398">
        <v>47.6</v>
      </c>
      <c r="AX10" s="398">
        <v>47.9</v>
      </c>
    </row>
    <row r="11" spans="1:50">
      <c r="A11" s="130" t="s">
        <v>21</v>
      </c>
      <c r="B11" s="409">
        <v>49.7</v>
      </c>
      <c r="C11" s="232">
        <v>48.1</v>
      </c>
      <c r="D11" s="232">
        <v>46.5</v>
      </c>
      <c r="E11" s="232">
        <v>42.1</v>
      </c>
      <c r="F11" s="232">
        <v>57</v>
      </c>
      <c r="G11" s="232">
        <v>42</v>
      </c>
      <c r="H11" s="232">
        <v>54.8</v>
      </c>
      <c r="I11" s="232">
        <v>62.2</v>
      </c>
      <c r="J11" s="362">
        <v>57.2</v>
      </c>
      <c r="K11" s="362">
        <v>54.406542089849033</v>
      </c>
      <c r="L11" s="362">
        <v>42.3</v>
      </c>
      <c r="M11" s="362">
        <v>33.004126747422212</v>
      </c>
      <c r="N11" s="362">
        <v>56.039139384645864</v>
      </c>
      <c r="O11" s="232">
        <v>61.938014681339624</v>
      </c>
      <c r="P11" s="232">
        <v>43.200566574466833</v>
      </c>
      <c r="Q11" s="232">
        <v>53.686919535493409</v>
      </c>
      <c r="R11" s="445">
        <v>51.526286475723687</v>
      </c>
      <c r="S11" s="413">
        <v>54.808234955082057</v>
      </c>
      <c r="T11" s="446">
        <v>62.326268083972757</v>
      </c>
      <c r="U11" s="447">
        <v>55.30566574882549</v>
      </c>
      <c r="V11" s="447">
        <v>50.864423295088542</v>
      </c>
      <c r="W11" s="409">
        <v>52.542372053951134</v>
      </c>
      <c r="X11" s="409">
        <v>52.158429074009021</v>
      </c>
      <c r="Y11" s="366">
        <v>50.53520979098424</v>
      </c>
      <c r="Z11" s="366">
        <v>41.476932291474384</v>
      </c>
      <c r="AA11" s="366">
        <v>54.594779045494938</v>
      </c>
      <c r="AB11" s="366">
        <v>53.557184498236417</v>
      </c>
      <c r="AC11" s="366">
        <v>52.117317202573524</v>
      </c>
      <c r="AD11" s="367">
        <v>54.946809726843249</v>
      </c>
      <c r="AE11" s="367">
        <v>43.095046202063642</v>
      </c>
      <c r="AF11" s="367">
        <v>53.831028491616131</v>
      </c>
      <c r="AG11" s="367" t="s">
        <v>15</v>
      </c>
      <c r="AH11" s="367">
        <v>39.808708624411331</v>
      </c>
      <c r="AI11" s="367">
        <v>49.654681270248417</v>
      </c>
      <c r="AJ11" s="367">
        <v>58.788153024161666</v>
      </c>
      <c r="AK11" s="367">
        <v>56.595539550228075</v>
      </c>
      <c r="AL11" s="367">
        <v>53.274290576712801</v>
      </c>
      <c r="AM11" s="367">
        <v>55.225397559208673</v>
      </c>
      <c r="AN11" s="398" t="s">
        <v>15</v>
      </c>
      <c r="AO11" s="398" t="s">
        <v>15</v>
      </c>
      <c r="AP11" s="398" t="s">
        <v>160</v>
      </c>
      <c r="AQ11" s="398" t="s">
        <v>160</v>
      </c>
      <c r="AR11" s="398" t="s">
        <v>160</v>
      </c>
      <c r="AS11" s="398" t="s">
        <v>180</v>
      </c>
      <c r="AT11" s="398" t="s">
        <v>160</v>
      </c>
      <c r="AU11" s="398" t="s">
        <v>160</v>
      </c>
      <c r="AV11" s="398" t="s">
        <v>160</v>
      </c>
      <c r="AW11" s="398" t="s">
        <v>160</v>
      </c>
      <c r="AX11" s="398" t="s">
        <v>160</v>
      </c>
    </row>
    <row r="12" spans="1:50">
      <c r="A12" s="130" t="s">
        <v>22</v>
      </c>
      <c r="B12" s="409">
        <v>43.2</v>
      </c>
      <c r="C12" s="232">
        <v>44.9</v>
      </c>
      <c r="D12" s="232">
        <v>43.2</v>
      </c>
      <c r="E12" s="232">
        <v>42.3</v>
      </c>
      <c r="F12" s="232">
        <v>48.9</v>
      </c>
      <c r="G12" s="232">
        <v>33</v>
      </c>
      <c r="H12" s="232">
        <v>52.2</v>
      </c>
      <c r="I12" s="232">
        <v>58.1</v>
      </c>
      <c r="J12" s="362">
        <v>47.1</v>
      </c>
      <c r="K12" s="362">
        <v>51.206157261034406</v>
      </c>
      <c r="L12" s="362">
        <v>39.299999999999997</v>
      </c>
      <c r="M12" s="362">
        <v>27.803476472070841</v>
      </c>
      <c r="N12" s="362">
        <v>50.935574904972761</v>
      </c>
      <c r="O12" s="232">
        <v>54.909397949514229</v>
      </c>
      <c r="P12" s="232">
        <v>38.22987330285865</v>
      </c>
      <c r="Q12" s="232">
        <v>51.462183009321663</v>
      </c>
      <c r="R12" s="445">
        <v>50.903737013148088</v>
      </c>
      <c r="S12" s="413">
        <v>52.203705055198469</v>
      </c>
      <c r="T12" s="446">
        <v>63.063863337592338</v>
      </c>
      <c r="U12" s="447">
        <v>55.503049782896269</v>
      </c>
      <c r="V12" s="447">
        <v>51.283361700923635</v>
      </c>
      <c r="W12" s="409">
        <v>57.798436817955398</v>
      </c>
      <c r="X12" s="409">
        <v>52.741605706922648</v>
      </c>
      <c r="Y12" s="366">
        <v>54.690984060459101</v>
      </c>
      <c r="Z12" s="366">
        <v>44.805155769500175</v>
      </c>
      <c r="AA12" s="366">
        <v>50.108146728570517</v>
      </c>
      <c r="AB12" s="366">
        <v>55.88766296632604</v>
      </c>
      <c r="AC12" s="366">
        <v>52.454794787424376</v>
      </c>
      <c r="AD12" s="367">
        <v>55.257430925180024</v>
      </c>
      <c r="AE12" s="367">
        <v>46.043252176903117</v>
      </c>
      <c r="AF12" s="367">
        <v>51.606633630906323</v>
      </c>
      <c r="AG12" s="367">
        <v>47.680865524803771</v>
      </c>
      <c r="AH12" s="367">
        <v>39.988587977320655</v>
      </c>
      <c r="AI12" s="367">
        <v>47.926877111981113</v>
      </c>
      <c r="AJ12" s="367">
        <v>56.389240908050049</v>
      </c>
      <c r="AK12" s="367">
        <v>54.039808957594055</v>
      </c>
      <c r="AL12" s="367">
        <v>52.507364734675306</v>
      </c>
      <c r="AM12" s="367">
        <v>54.28655214269434</v>
      </c>
      <c r="AN12" s="398" t="s">
        <v>15</v>
      </c>
      <c r="AO12" s="398" t="s">
        <v>15</v>
      </c>
      <c r="AP12" s="398">
        <v>34.700000000000003</v>
      </c>
      <c r="AQ12" s="398">
        <v>49.9</v>
      </c>
      <c r="AR12" s="398">
        <v>31</v>
      </c>
      <c r="AS12" s="398">
        <v>38.299999999999997</v>
      </c>
      <c r="AT12" s="398" t="s">
        <v>160</v>
      </c>
      <c r="AU12" s="398" t="s">
        <v>160</v>
      </c>
      <c r="AV12" s="398" t="s">
        <v>160</v>
      </c>
      <c r="AW12" s="398" t="s">
        <v>160</v>
      </c>
      <c r="AX12" s="398" t="s">
        <v>160</v>
      </c>
    </row>
    <row r="13" spans="1:50">
      <c r="A13" s="130" t="s">
        <v>23</v>
      </c>
      <c r="B13" s="409">
        <v>48.3</v>
      </c>
      <c r="C13" s="232">
        <v>49.2</v>
      </c>
      <c r="D13" s="232">
        <v>44.2</v>
      </c>
      <c r="E13" s="232">
        <v>41.8</v>
      </c>
      <c r="F13" s="232">
        <v>51.2</v>
      </c>
      <c r="G13" s="232">
        <v>35.6</v>
      </c>
      <c r="H13" s="232">
        <v>48.4</v>
      </c>
      <c r="I13" s="232">
        <v>53.8</v>
      </c>
      <c r="J13" s="362">
        <v>49.6</v>
      </c>
      <c r="K13" s="362">
        <v>49.705976872527522</v>
      </c>
      <c r="L13" s="362">
        <v>36.700000000000003</v>
      </c>
      <c r="M13" s="362">
        <v>31.603951673289153</v>
      </c>
      <c r="N13" s="362">
        <v>44.03075237365033</v>
      </c>
      <c r="O13" s="232">
        <v>53.002999299574206</v>
      </c>
      <c r="P13" s="232">
        <v>43.335346182502448</v>
      </c>
      <c r="Q13" s="232">
        <v>51.416337542832096</v>
      </c>
      <c r="R13" s="445">
        <v>47.611314125172683</v>
      </c>
      <c r="S13" s="413">
        <v>50.493192527785432</v>
      </c>
      <c r="T13" s="446">
        <v>60.838359241632809</v>
      </c>
      <c r="U13" s="447">
        <v>53.64651291885027</v>
      </c>
      <c r="V13" s="447">
        <v>48.534393603351795</v>
      </c>
      <c r="W13" s="409">
        <v>54.83877943473059</v>
      </c>
      <c r="X13" s="409">
        <v>52.805653849712989</v>
      </c>
      <c r="Y13" s="366">
        <v>50.508515860927524</v>
      </c>
      <c r="Z13" s="366">
        <v>42.798311798829729</v>
      </c>
      <c r="AA13" s="366">
        <v>54.978901235788911</v>
      </c>
      <c r="AB13" s="366">
        <v>53.039020165992866</v>
      </c>
      <c r="AC13" s="366">
        <v>53.215586925319741</v>
      </c>
      <c r="AD13" s="367">
        <v>55.339684131042276</v>
      </c>
      <c r="AE13" s="367">
        <v>44.706661105658611</v>
      </c>
      <c r="AF13" s="367">
        <v>55.479151348096565</v>
      </c>
      <c r="AG13" s="367">
        <v>46.94838612956255</v>
      </c>
      <c r="AH13" s="367">
        <v>41.531634559949723</v>
      </c>
      <c r="AI13" s="367">
        <v>52.547924757897498</v>
      </c>
      <c r="AJ13" s="367">
        <v>61.946421961527221</v>
      </c>
      <c r="AK13" s="367">
        <v>58.926829720796746</v>
      </c>
      <c r="AL13" s="367">
        <v>61.52995038024028</v>
      </c>
      <c r="AM13" s="367">
        <v>58.191382159169805</v>
      </c>
      <c r="AN13" s="398" t="s">
        <v>15</v>
      </c>
      <c r="AO13" s="398" t="s">
        <v>15</v>
      </c>
      <c r="AP13" s="398">
        <v>61.8</v>
      </c>
      <c r="AQ13" s="398">
        <v>50.5</v>
      </c>
      <c r="AR13" s="398">
        <v>55.1</v>
      </c>
      <c r="AS13" s="398">
        <v>56.5</v>
      </c>
      <c r="AT13" s="398">
        <v>69.7</v>
      </c>
      <c r="AU13" s="398">
        <v>69.7</v>
      </c>
      <c r="AV13" s="398">
        <v>46.8</v>
      </c>
      <c r="AW13" s="398">
        <v>55.3</v>
      </c>
      <c r="AX13" s="398">
        <v>44.5</v>
      </c>
    </row>
    <row r="14" spans="1:50">
      <c r="A14" s="130" t="s">
        <v>224</v>
      </c>
      <c r="B14" s="409">
        <v>42.9</v>
      </c>
      <c r="C14" s="232">
        <v>40.700000000000003</v>
      </c>
      <c r="D14" s="232">
        <v>38.4</v>
      </c>
      <c r="E14" s="232">
        <v>41</v>
      </c>
      <c r="F14" s="232">
        <v>47.5</v>
      </c>
      <c r="G14" s="232">
        <v>35</v>
      </c>
      <c r="H14" s="232">
        <v>46</v>
      </c>
      <c r="I14" s="232">
        <v>49.4</v>
      </c>
      <c r="J14" s="362">
        <v>48.1</v>
      </c>
      <c r="K14" s="362">
        <v>44.405339499803269</v>
      </c>
      <c r="L14" s="362">
        <v>33.5</v>
      </c>
      <c r="M14" s="362">
        <v>28.303538998546916</v>
      </c>
      <c r="N14" s="362">
        <v>42.529703997275881</v>
      </c>
      <c r="O14" s="232">
        <v>50.887268402398291</v>
      </c>
      <c r="P14" s="232">
        <v>40.951388162696851</v>
      </c>
      <c r="Q14" s="232">
        <v>47.2988282521587</v>
      </c>
      <c r="R14" s="445">
        <v>44.828393551923519</v>
      </c>
      <c r="S14" s="413">
        <v>47.373876915743892</v>
      </c>
      <c r="T14" s="446">
        <v>56.937267236137743</v>
      </c>
      <c r="U14" s="447">
        <v>49.672378583398888</v>
      </c>
      <c r="V14" s="447">
        <v>45.277824749796885</v>
      </c>
      <c r="W14" s="409">
        <v>55.034386506302134</v>
      </c>
      <c r="X14" s="409">
        <v>54.342611140199736</v>
      </c>
      <c r="Y14" s="366">
        <v>48.690413503958162</v>
      </c>
      <c r="Z14" s="366">
        <v>42.096370652944337</v>
      </c>
      <c r="AA14" s="366">
        <v>57.846067755923691</v>
      </c>
      <c r="AB14" s="366">
        <v>52.859725285154539</v>
      </c>
      <c r="AC14" s="366">
        <v>52.936524373083529</v>
      </c>
      <c r="AD14" s="367">
        <v>54.584261505625584</v>
      </c>
      <c r="AE14" s="367">
        <v>40.896008117686122</v>
      </c>
      <c r="AF14" s="367">
        <v>46.919990513319966</v>
      </c>
      <c r="AG14" s="367">
        <v>50.163966630773537</v>
      </c>
      <c r="AH14" s="367">
        <v>41.37276633124025</v>
      </c>
      <c r="AI14" s="367">
        <v>49.857091857424741</v>
      </c>
      <c r="AJ14" s="367">
        <v>56.759952144762707</v>
      </c>
      <c r="AK14" s="367">
        <v>54.505098154309877</v>
      </c>
      <c r="AL14" s="367">
        <v>52.30161008530883</v>
      </c>
      <c r="AM14" s="367">
        <v>53.894236179012751</v>
      </c>
      <c r="AN14" s="367" t="s">
        <v>68</v>
      </c>
      <c r="AO14" s="367" t="s">
        <v>68</v>
      </c>
      <c r="AP14" s="367" t="s">
        <v>68</v>
      </c>
      <c r="AQ14" s="367" t="s">
        <v>68</v>
      </c>
      <c r="AR14" s="367" t="s">
        <v>68</v>
      </c>
      <c r="AS14" s="367" t="s">
        <v>68</v>
      </c>
      <c r="AT14" s="367" t="s">
        <v>68</v>
      </c>
      <c r="AU14" s="367" t="s">
        <v>68</v>
      </c>
      <c r="AV14" s="367" t="s">
        <v>68</v>
      </c>
      <c r="AW14" s="367" t="s">
        <v>68</v>
      </c>
      <c r="AX14" s="367" t="s">
        <v>68</v>
      </c>
    </row>
    <row r="15" spans="1:50">
      <c r="A15" s="130" t="s">
        <v>25</v>
      </c>
      <c r="B15" s="409">
        <v>49.1</v>
      </c>
      <c r="C15" s="232">
        <v>50.5</v>
      </c>
      <c r="D15" s="232">
        <v>44.4</v>
      </c>
      <c r="E15" s="232">
        <v>43</v>
      </c>
      <c r="F15" s="232">
        <v>54.2</v>
      </c>
      <c r="G15" s="232">
        <v>38.299999999999997</v>
      </c>
      <c r="H15" s="232">
        <v>52.3</v>
      </c>
      <c r="I15" s="232">
        <v>57.9</v>
      </c>
      <c r="J15" s="362">
        <v>54.2</v>
      </c>
      <c r="K15" s="362">
        <v>54.306530063948586</v>
      </c>
      <c r="L15" s="362">
        <v>43</v>
      </c>
      <c r="M15" s="362">
        <v>35.504439379802683</v>
      </c>
      <c r="N15" s="362">
        <v>51.235784580247639</v>
      </c>
      <c r="O15" s="232">
        <v>61.953383113389776</v>
      </c>
      <c r="P15" s="232">
        <v>44.360591046108802</v>
      </c>
      <c r="Q15" s="232">
        <v>54.576063717380379</v>
      </c>
      <c r="R15" s="445">
        <v>50.536881810159393</v>
      </c>
      <c r="S15" s="413">
        <v>54.569762534845303</v>
      </c>
      <c r="T15" s="446">
        <v>62.751578862307646</v>
      </c>
      <c r="U15" s="447">
        <v>60.685760775926902</v>
      </c>
      <c r="V15" s="447">
        <v>53.227856284596257</v>
      </c>
      <c r="W15" s="409">
        <v>59.304916259887676</v>
      </c>
      <c r="X15" s="409">
        <v>55.382351147502995</v>
      </c>
      <c r="Y15" s="366">
        <v>53.538182133690107</v>
      </c>
      <c r="Z15" s="366">
        <v>45.366823803947383</v>
      </c>
      <c r="AA15" s="366">
        <v>51.86544859427115</v>
      </c>
      <c r="AB15" s="366">
        <v>55.118628494161406</v>
      </c>
      <c r="AC15" s="366">
        <v>53.996551131694801</v>
      </c>
      <c r="AD15" s="367">
        <v>54.0276417785538</v>
      </c>
      <c r="AE15" s="367">
        <v>46.766625487588016</v>
      </c>
      <c r="AF15" s="367">
        <v>55.167064881571292</v>
      </c>
      <c r="AG15" s="367">
        <v>46.148057053472819</v>
      </c>
      <c r="AH15" s="367">
        <v>42.092515389043136</v>
      </c>
      <c r="AI15" s="367">
        <v>52.812561730591199</v>
      </c>
      <c r="AJ15" s="367">
        <v>59.425133910499056</v>
      </c>
      <c r="AK15" s="367">
        <v>57.457879195138815</v>
      </c>
      <c r="AL15" s="367">
        <v>57.981361875384707</v>
      </c>
      <c r="AM15" s="367">
        <v>56.25334974196776</v>
      </c>
      <c r="AN15" s="398">
        <v>68.5</v>
      </c>
      <c r="AO15" s="398" t="s">
        <v>15</v>
      </c>
      <c r="AP15" s="398" t="s">
        <v>160</v>
      </c>
      <c r="AQ15" s="398" t="s">
        <v>160</v>
      </c>
      <c r="AR15" s="398">
        <v>60.5</v>
      </c>
      <c r="AS15" s="398" t="s">
        <v>180</v>
      </c>
      <c r="AT15" s="398">
        <v>39</v>
      </c>
      <c r="AU15" s="398">
        <v>39</v>
      </c>
      <c r="AV15" s="398" t="s">
        <v>160</v>
      </c>
      <c r="AW15" s="398" t="s">
        <v>160</v>
      </c>
      <c r="AX15" s="398" t="s">
        <v>160</v>
      </c>
    </row>
    <row r="16" spans="1:50">
      <c r="A16" s="130" t="s">
        <v>26</v>
      </c>
      <c r="B16" s="409">
        <v>49.9</v>
      </c>
      <c r="C16" s="232">
        <v>52.9</v>
      </c>
      <c r="D16" s="232">
        <v>46.1</v>
      </c>
      <c r="E16" s="232">
        <v>45.4</v>
      </c>
      <c r="F16" s="232">
        <v>56</v>
      </c>
      <c r="G16" s="232">
        <v>41.3</v>
      </c>
      <c r="H16" s="232">
        <v>55.1</v>
      </c>
      <c r="I16" s="232">
        <v>59.9</v>
      </c>
      <c r="J16" s="362">
        <v>53.5</v>
      </c>
      <c r="K16" s="362">
        <v>58.507035151767823</v>
      </c>
      <c r="L16" s="362">
        <v>42.6</v>
      </c>
      <c r="M16" s="362">
        <v>36.904614453935743</v>
      </c>
      <c r="N16" s="362">
        <v>56.639558735195664</v>
      </c>
      <c r="O16" s="232">
        <v>65.897815415119794</v>
      </c>
      <c r="P16" s="232">
        <v>48.361054513415027</v>
      </c>
      <c r="Q16" s="232">
        <v>57.60710150325022</v>
      </c>
      <c r="R16" s="445">
        <v>58.174071600246528</v>
      </c>
      <c r="S16" s="413">
        <v>60.17672189324427</v>
      </c>
      <c r="T16" s="446">
        <v>70.412196892881568</v>
      </c>
      <c r="U16" s="447">
        <v>63.469355265015167</v>
      </c>
      <c r="V16" s="447">
        <v>59.007872136135411</v>
      </c>
      <c r="W16" s="409">
        <v>66.354427309405096</v>
      </c>
      <c r="X16" s="409">
        <v>59.744416904127831</v>
      </c>
      <c r="Y16" s="366">
        <v>62.428891887738274</v>
      </c>
      <c r="Z16" s="366">
        <v>52.489827008467032</v>
      </c>
      <c r="AA16" s="366">
        <v>58.522852040919958</v>
      </c>
      <c r="AB16" s="366">
        <v>60.087186399398448</v>
      </c>
      <c r="AC16" s="366">
        <v>56.15294305641924</v>
      </c>
      <c r="AD16" s="367">
        <v>59.626227839132284</v>
      </c>
      <c r="AE16" s="367">
        <v>50.940342831798532</v>
      </c>
      <c r="AF16" s="367">
        <v>62.464756163359979</v>
      </c>
      <c r="AG16" s="367">
        <v>44.502578865736169</v>
      </c>
      <c r="AH16" s="367">
        <v>44.662543263602508</v>
      </c>
      <c r="AI16" s="367">
        <v>54.050052808996135</v>
      </c>
      <c r="AJ16" s="367">
        <v>66.315851815880734</v>
      </c>
      <c r="AK16" s="367">
        <v>63.198859973969675</v>
      </c>
      <c r="AL16" s="367">
        <v>68.599152786390704</v>
      </c>
      <c r="AM16" s="367">
        <v>61.819259519731361</v>
      </c>
      <c r="AN16" s="398" t="s">
        <v>15</v>
      </c>
      <c r="AO16" s="398">
        <v>46.9</v>
      </c>
      <c r="AP16" s="398">
        <v>56.7</v>
      </c>
      <c r="AQ16" s="398">
        <v>68.5</v>
      </c>
      <c r="AR16" s="398">
        <v>62.4</v>
      </c>
      <c r="AS16" s="398">
        <v>56.1</v>
      </c>
      <c r="AT16" s="398">
        <v>73</v>
      </c>
      <c r="AU16" s="398">
        <v>73</v>
      </c>
      <c r="AV16" s="398">
        <v>41.8</v>
      </c>
      <c r="AW16" s="398">
        <v>39</v>
      </c>
      <c r="AX16" s="398">
        <v>49.3</v>
      </c>
    </row>
    <row r="17" spans="1:50">
      <c r="A17" s="130" t="s">
        <v>207</v>
      </c>
      <c r="B17" s="409">
        <v>44.2</v>
      </c>
      <c r="C17" s="232">
        <v>45.6</v>
      </c>
      <c r="D17" s="232">
        <v>38.9</v>
      </c>
      <c r="E17" s="232">
        <v>39</v>
      </c>
      <c r="F17" s="232">
        <v>49.7</v>
      </c>
      <c r="G17" s="232">
        <v>30.5</v>
      </c>
      <c r="H17" s="232">
        <v>47.7</v>
      </c>
      <c r="I17" s="232">
        <v>52.7</v>
      </c>
      <c r="J17" s="362">
        <v>47.1</v>
      </c>
      <c r="K17" s="362">
        <v>47.805748380418848</v>
      </c>
      <c r="L17" s="362">
        <v>37</v>
      </c>
      <c r="M17" s="362">
        <v>26.403301397937756</v>
      </c>
      <c r="N17" s="362">
        <v>40</v>
      </c>
      <c r="O17" s="232">
        <v>49.187512438091517</v>
      </c>
      <c r="P17" s="232">
        <v>31.11952606579165</v>
      </c>
      <c r="Q17" s="232">
        <v>44.036882039432392</v>
      </c>
      <c r="R17" s="445">
        <v>44.064305148501532</v>
      </c>
      <c r="S17" s="413">
        <v>47.964187723185191</v>
      </c>
      <c r="T17" s="446">
        <v>54.408885555311713</v>
      </c>
      <c r="U17" s="447">
        <v>51.480797535535409</v>
      </c>
      <c r="V17" s="447">
        <v>45.760644166444422</v>
      </c>
      <c r="W17" s="409">
        <v>49.500025260318644</v>
      </c>
      <c r="X17" s="409">
        <v>43.999231966897717</v>
      </c>
      <c r="Y17" s="366">
        <v>50.489038212294446</v>
      </c>
      <c r="Z17" s="366">
        <v>37.618106393724013</v>
      </c>
      <c r="AA17" s="366">
        <v>44.235583130233962</v>
      </c>
      <c r="AB17" s="366">
        <v>47.400693600814151</v>
      </c>
      <c r="AC17" s="366">
        <v>44.814425456600375</v>
      </c>
      <c r="AD17" s="367">
        <v>45.192940141921909</v>
      </c>
      <c r="AE17" s="367">
        <v>40.71973721587046</v>
      </c>
      <c r="AF17" s="367">
        <v>40.083089306318506</v>
      </c>
      <c r="AG17" s="367">
        <v>46.640450371490857</v>
      </c>
      <c r="AH17" s="367">
        <v>36.357227326507591</v>
      </c>
      <c r="AI17" s="367">
        <v>47.030070501042644</v>
      </c>
      <c r="AJ17" s="367">
        <v>56.877765568002296</v>
      </c>
      <c r="AK17" s="367">
        <v>53.638128803040445</v>
      </c>
      <c r="AL17" s="367">
        <v>52.563491778826744</v>
      </c>
      <c r="AM17" s="367">
        <v>49.123145153458346</v>
      </c>
      <c r="AN17" s="398">
        <v>65.2</v>
      </c>
      <c r="AO17" s="398" t="s">
        <v>68</v>
      </c>
      <c r="AP17" s="398">
        <v>32.5</v>
      </c>
      <c r="AQ17" s="398">
        <v>37.299999999999997</v>
      </c>
      <c r="AR17" s="398">
        <v>40.1</v>
      </c>
      <c r="AS17" s="398">
        <v>42.2</v>
      </c>
      <c r="AT17" s="398">
        <v>46.9</v>
      </c>
      <c r="AU17" s="398">
        <v>46.9</v>
      </c>
      <c r="AV17" s="398">
        <v>42.8</v>
      </c>
      <c r="AW17" s="398">
        <v>54.4</v>
      </c>
      <c r="AX17" s="398">
        <v>55.5</v>
      </c>
    </row>
    <row r="18" spans="1:50">
      <c r="A18" s="130" t="s">
        <v>27</v>
      </c>
      <c r="B18" s="409">
        <v>43.6</v>
      </c>
      <c r="C18" s="232">
        <v>45</v>
      </c>
      <c r="D18" s="232">
        <v>40.6</v>
      </c>
      <c r="E18" s="232">
        <v>39.700000000000003</v>
      </c>
      <c r="F18" s="232">
        <v>49.7</v>
      </c>
      <c r="G18" s="232">
        <v>34.1</v>
      </c>
      <c r="H18" s="232">
        <v>51.4</v>
      </c>
      <c r="I18" s="232">
        <v>54.2</v>
      </c>
      <c r="J18" s="362">
        <v>49.4</v>
      </c>
      <c r="K18" s="362">
        <v>49.405940794826179</v>
      </c>
      <c r="L18" s="362">
        <v>42.1</v>
      </c>
      <c r="M18" s="362">
        <v>33.704214284488735</v>
      </c>
      <c r="N18" s="362">
        <v>41.028655620901432</v>
      </c>
      <c r="O18" s="232">
        <v>51.330818046088588</v>
      </c>
      <c r="P18" s="232">
        <v>33.743909365151822</v>
      </c>
      <c r="Q18" s="232">
        <v>43.229520007217666</v>
      </c>
      <c r="R18" s="445">
        <v>44.576175723835348</v>
      </c>
      <c r="S18" s="413">
        <v>46.79033360966887</v>
      </c>
      <c r="T18" s="446">
        <v>52.755964373526901</v>
      </c>
      <c r="U18" s="447">
        <v>50.783452497052792</v>
      </c>
      <c r="V18" s="447">
        <v>44.987974420049852</v>
      </c>
      <c r="W18" s="409">
        <v>50.245309594849289</v>
      </c>
      <c r="X18" s="409">
        <v>46.69133686444453</v>
      </c>
      <c r="Y18" s="366">
        <v>48.663704774346705</v>
      </c>
      <c r="Z18" s="366">
        <v>39.534011210001971</v>
      </c>
      <c r="AA18" s="366">
        <v>48.408971619599143</v>
      </c>
      <c r="AB18" s="366">
        <v>47.378591472553232</v>
      </c>
      <c r="AC18" s="366">
        <v>45.484762647989285</v>
      </c>
      <c r="AD18" s="367">
        <v>44.76642485397899</v>
      </c>
      <c r="AE18" s="367">
        <v>40.028203066122437</v>
      </c>
      <c r="AF18" s="367">
        <v>40.585973859160823</v>
      </c>
      <c r="AG18" s="367">
        <v>47.165538244939917</v>
      </c>
      <c r="AH18" s="367">
        <v>35.386853914487141</v>
      </c>
      <c r="AI18" s="367">
        <v>46.501094661346059</v>
      </c>
      <c r="AJ18" s="367">
        <v>53.181976505457548</v>
      </c>
      <c r="AK18" s="367">
        <v>50.807701300956502</v>
      </c>
      <c r="AL18" s="367">
        <v>48.620637676416777</v>
      </c>
      <c r="AM18" s="367">
        <v>49.413021378711527</v>
      </c>
      <c r="AN18" s="398">
        <v>45.7</v>
      </c>
      <c r="AO18" s="398" t="s">
        <v>15</v>
      </c>
      <c r="AP18" s="398">
        <v>33.5</v>
      </c>
      <c r="AQ18" s="398">
        <v>27.5</v>
      </c>
      <c r="AR18" s="398" t="s">
        <v>160</v>
      </c>
      <c r="AS18" s="398" t="s">
        <v>160</v>
      </c>
      <c r="AT18" s="398">
        <v>52.3</v>
      </c>
      <c r="AU18" s="398">
        <v>52.3</v>
      </c>
      <c r="AV18" s="398" t="s">
        <v>160</v>
      </c>
      <c r="AW18" s="398" t="s">
        <v>160</v>
      </c>
      <c r="AX18" s="398">
        <v>52.2</v>
      </c>
    </row>
    <row r="19" spans="1:50">
      <c r="A19" s="130" t="s">
        <v>28</v>
      </c>
      <c r="B19" s="409">
        <v>45.7</v>
      </c>
      <c r="C19" s="232">
        <v>46.3</v>
      </c>
      <c r="D19" s="232">
        <v>39.9</v>
      </c>
      <c r="E19" s="232">
        <v>39.6</v>
      </c>
      <c r="F19" s="232">
        <v>49.6</v>
      </c>
      <c r="G19" s="232">
        <v>29.6</v>
      </c>
      <c r="H19" s="232">
        <v>46.4</v>
      </c>
      <c r="I19" s="232">
        <v>50.9</v>
      </c>
      <c r="J19" s="362">
        <v>50.3</v>
      </c>
      <c r="K19" s="362">
        <v>47.905760406319288</v>
      </c>
      <c r="L19" s="362">
        <v>37</v>
      </c>
      <c r="M19" s="362">
        <v>34.304289316260061</v>
      </c>
      <c r="N19" s="362">
        <v>46.932779234640925</v>
      </c>
      <c r="O19" s="232">
        <v>57.861163116300688</v>
      </c>
      <c r="P19" s="232">
        <v>44.597220208509846</v>
      </c>
      <c r="Q19" s="232">
        <v>50.458622644937968</v>
      </c>
      <c r="R19" s="445">
        <v>48.285425224681845</v>
      </c>
      <c r="S19" s="413">
        <v>48.798010364323375</v>
      </c>
      <c r="T19" s="446">
        <v>57.30141589444947</v>
      </c>
      <c r="U19" s="447">
        <v>51.493074058776358</v>
      </c>
      <c r="V19" s="447">
        <v>45.958746274716567</v>
      </c>
      <c r="W19" s="409">
        <v>55.995613313544723</v>
      </c>
      <c r="X19" s="409">
        <v>52.190053528583384</v>
      </c>
      <c r="Y19" s="366">
        <v>52.293725616995047</v>
      </c>
      <c r="Z19" s="366">
        <v>39.915335861821077</v>
      </c>
      <c r="AA19" s="366">
        <v>53.560959994120459</v>
      </c>
      <c r="AB19" s="366">
        <v>54.221296622404097</v>
      </c>
      <c r="AC19" s="366">
        <v>51.447344290519638</v>
      </c>
      <c r="AD19" s="367">
        <v>50.66184003335453</v>
      </c>
      <c r="AE19" s="367">
        <v>43.687762660942248</v>
      </c>
      <c r="AF19" s="367">
        <v>48.074159939692549</v>
      </c>
      <c r="AG19" s="367">
        <v>47.492755588871866</v>
      </c>
      <c r="AH19" s="367">
        <v>39.558875014841554</v>
      </c>
      <c r="AI19" s="367">
        <v>50.936795898864858</v>
      </c>
      <c r="AJ19" s="367">
        <v>59.704609985218205</v>
      </c>
      <c r="AK19" s="367">
        <v>57.727663083109832</v>
      </c>
      <c r="AL19" s="367">
        <v>56.397591964359691</v>
      </c>
      <c r="AM19" s="367">
        <v>56.754061217437993</v>
      </c>
      <c r="AN19" s="398" t="s">
        <v>15</v>
      </c>
      <c r="AO19" s="398">
        <v>46.9</v>
      </c>
      <c r="AP19" s="398">
        <v>49.5</v>
      </c>
      <c r="AQ19" s="398">
        <v>41.2</v>
      </c>
      <c r="AR19" s="398">
        <v>58.5</v>
      </c>
      <c r="AS19" s="398">
        <v>53.2</v>
      </c>
      <c r="AT19" s="398">
        <v>71.8</v>
      </c>
      <c r="AU19" s="398">
        <v>71.8</v>
      </c>
      <c r="AV19" s="398">
        <v>47.7</v>
      </c>
      <c r="AW19" s="398">
        <v>45</v>
      </c>
      <c r="AX19" s="398">
        <v>46.5</v>
      </c>
    </row>
    <row r="20" spans="1:50">
      <c r="A20" s="130" t="s">
        <v>29</v>
      </c>
      <c r="B20" s="409">
        <v>50.5</v>
      </c>
      <c r="C20" s="232">
        <v>50.1</v>
      </c>
      <c r="D20" s="232">
        <v>45.4</v>
      </c>
      <c r="E20" s="232">
        <v>43.9</v>
      </c>
      <c r="F20" s="232">
        <v>54.1</v>
      </c>
      <c r="G20" s="232">
        <v>36.700000000000003</v>
      </c>
      <c r="H20" s="232">
        <v>52.1</v>
      </c>
      <c r="I20" s="232">
        <v>56.6</v>
      </c>
      <c r="J20" s="362">
        <v>55.2</v>
      </c>
      <c r="K20" s="362">
        <v>54.506554115749502</v>
      </c>
      <c r="L20" s="362">
        <v>42.1</v>
      </c>
      <c r="M20" s="362">
        <v>32.40405171565088</v>
      </c>
      <c r="N20" s="362">
        <v>50.935574904972775</v>
      </c>
      <c r="O20" s="232">
        <v>59.207178022665168</v>
      </c>
      <c r="P20" s="232">
        <v>46.394088264096915</v>
      </c>
      <c r="Q20" s="232">
        <v>54.146538370989454</v>
      </c>
      <c r="R20" s="445">
        <v>50.039325474767459</v>
      </c>
      <c r="S20" s="413">
        <v>53.647290523763466</v>
      </c>
      <c r="T20" s="446">
        <v>61.718598584958116</v>
      </c>
      <c r="U20" s="447">
        <v>55.528307548256549</v>
      </c>
      <c r="V20" s="447">
        <v>50.55715800610561</v>
      </c>
      <c r="W20" s="409">
        <v>59.333791820257048</v>
      </c>
      <c r="X20" s="409">
        <v>54.636726299454374</v>
      </c>
      <c r="Y20" s="366">
        <v>56.976765342021785</v>
      </c>
      <c r="Z20" s="366">
        <v>44.11655857602414</v>
      </c>
      <c r="AA20" s="366">
        <v>54.771127107238499</v>
      </c>
      <c r="AB20" s="366">
        <v>56.173929312157355</v>
      </c>
      <c r="AC20" s="366">
        <v>53.935833540983431</v>
      </c>
      <c r="AD20" s="367">
        <v>52.946089663211268</v>
      </c>
      <c r="AE20" s="367">
        <v>44.540628789209237</v>
      </c>
      <c r="AF20" s="367">
        <v>57.055425029741571</v>
      </c>
      <c r="AG20" s="367">
        <v>45.927368903852773</v>
      </c>
      <c r="AH20" s="367">
        <v>42.384214877057268</v>
      </c>
      <c r="AI20" s="367">
        <v>53.136578125837943</v>
      </c>
      <c r="AJ20" s="367">
        <v>62.656187236977075</v>
      </c>
      <c r="AK20" s="367">
        <v>60.363228575178759</v>
      </c>
      <c r="AL20" s="367">
        <v>61.49470177461275</v>
      </c>
      <c r="AM20" s="367">
        <v>59.305035996860823</v>
      </c>
      <c r="AN20" s="398">
        <v>62.9</v>
      </c>
      <c r="AO20" s="398">
        <v>45.6</v>
      </c>
      <c r="AP20" s="398" t="s">
        <v>160</v>
      </c>
      <c r="AQ20" s="398">
        <v>32.9</v>
      </c>
      <c r="AR20" s="398">
        <v>51</v>
      </c>
      <c r="AS20" s="398">
        <v>49.8</v>
      </c>
      <c r="AT20" s="398">
        <v>43.2</v>
      </c>
      <c r="AU20" s="398">
        <v>43.2</v>
      </c>
      <c r="AV20" s="398">
        <v>36.799999999999997</v>
      </c>
      <c r="AW20" s="398">
        <v>71.5</v>
      </c>
      <c r="AX20" s="398">
        <v>48.2</v>
      </c>
    </row>
    <row r="21" spans="1:50">
      <c r="A21" s="130" t="s">
        <v>30</v>
      </c>
      <c r="B21" s="409">
        <v>44</v>
      </c>
      <c r="C21" s="232">
        <v>44.8</v>
      </c>
      <c r="D21" s="232">
        <v>40.9</v>
      </c>
      <c r="E21" s="232">
        <v>38.700000000000003</v>
      </c>
      <c r="F21" s="232">
        <v>48.3</v>
      </c>
      <c r="G21" s="232">
        <v>29.8</v>
      </c>
      <c r="H21" s="232">
        <v>46.5</v>
      </c>
      <c r="I21" s="232">
        <v>52</v>
      </c>
      <c r="J21" s="362">
        <v>48.3</v>
      </c>
      <c r="K21" s="362">
        <v>46.605604069613349</v>
      </c>
      <c r="L21" s="362">
        <v>35.4</v>
      </c>
      <c r="M21" s="362">
        <v>25.303163839690367</v>
      </c>
      <c r="N21" s="362">
        <v>40.328166378593366</v>
      </c>
      <c r="O21" s="232">
        <v>51.825579032339142</v>
      </c>
      <c r="P21" s="232">
        <v>39.790828905873781</v>
      </c>
      <c r="Q21" s="232">
        <v>47.404186932779304</v>
      </c>
      <c r="R21" s="445">
        <v>46.525884921841154</v>
      </c>
      <c r="S21" s="413">
        <v>49.817592271556798</v>
      </c>
      <c r="T21" s="446">
        <v>57.755605580819662</v>
      </c>
      <c r="U21" s="447">
        <v>52.95018245276529</v>
      </c>
      <c r="V21" s="447">
        <v>45.908942714563736</v>
      </c>
      <c r="W21" s="409">
        <v>52.198975443145031</v>
      </c>
      <c r="X21" s="409">
        <v>49.222971125929249</v>
      </c>
      <c r="Y21" s="366">
        <v>50.795949468004217</v>
      </c>
      <c r="Z21" s="366">
        <v>42.267320715526481</v>
      </c>
      <c r="AA21" s="366">
        <v>50.292532066735397</v>
      </c>
      <c r="AB21" s="366">
        <v>54.14099937727206</v>
      </c>
      <c r="AC21" s="366">
        <v>53.344149730589209</v>
      </c>
      <c r="AD21" s="367">
        <v>51.59100564756541</v>
      </c>
      <c r="AE21" s="367">
        <v>43.140229965917356</v>
      </c>
      <c r="AF21" s="367">
        <v>50.401146884844678</v>
      </c>
      <c r="AG21" s="367">
        <v>48.663983233573077</v>
      </c>
      <c r="AH21" s="367">
        <v>40.205145181275981</v>
      </c>
      <c r="AI21" s="367">
        <v>50.080840413636345</v>
      </c>
      <c r="AJ21" s="367">
        <v>58.254348927482305</v>
      </c>
      <c r="AK21" s="367">
        <v>56.052997563288471</v>
      </c>
      <c r="AL21" s="367">
        <v>53.186550380163027</v>
      </c>
      <c r="AM21" s="367">
        <v>55.453448858589063</v>
      </c>
      <c r="AN21" s="398" t="s">
        <v>15</v>
      </c>
      <c r="AO21" s="398" t="s">
        <v>15</v>
      </c>
      <c r="AP21" s="398">
        <v>49.7</v>
      </c>
      <c r="AQ21" s="398">
        <v>51.3</v>
      </c>
      <c r="AR21" s="398">
        <v>52.8</v>
      </c>
      <c r="AS21" s="398">
        <v>50.5</v>
      </c>
      <c r="AT21" s="398">
        <v>52.1</v>
      </c>
      <c r="AU21" s="398">
        <v>52.1</v>
      </c>
      <c r="AV21" s="398">
        <v>32.799999999999997</v>
      </c>
      <c r="AW21" s="398">
        <v>49.2</v>
      </c>
      <c r="AX21" s="398" t="s">
        <v>160</v>
      </c>
    </row>
    <row r="22" spans="1:50">
      <c r="A22" s="130" t="s">
        <v>31</v>
      </c>
      <c r="B22" s="409">
        <v>43</v>
      </c>
      <c r="C22" s="232">
        <v>42.1</v>
      </c>
      <c r="D22" s="232">
        <v>38.799999999999997</v>
      </c>
      <c r="E22" s="232">
        <v>38</v>
      </c>
      <c r="F22" s="232">
        <v>44.9</v>
      </c>
      <c r="G22" s="232">
        <v>29.9</v>
      </c>
      <c r="H22" s="232">
        <v>48.8</v>
      </c>
      <c r="I22" s="232">
        <v>50.3</v>
      </c>
      <c r="J22" s="362">
        <v>42.9</v>
      </c>
      <c r="K22" s="362">
        <v>47.705736354518393</v>
      </c>
      <c r="L22" s="362">
        <v>38.1</v>
      </c>
      <c r="M22" s="362">
        <v>30.203776599156079</v>
      </c>
      <c r="N22" s="362">
        <v>36.925790058811302</v>
      </c>
      <c r="O22" s="232">
        <v>48.958649679416034</v>
      </c>
      <c r="P22" s="232">
        <v>31.349838860021883</v>
      </c>
      <c r="Q22" s="232">
        <v>41.99229980614156</v>
      </c>
      <c r="R22" s="445">
        <v>43.94359791192025</v>
      </c>
      <c r="S22" s="413">
        <v>43.499508883070341</v>
      </c>
      <c r="T22" s="446">
        <v>52.314150291919759</v>
      </c>
      <c r="U22" s="447">
        <v>48.922270582802973</v>
      </c>
      <c r="V22" s="447">
        <v>45.710408518979008</v>
      </c>
      <c r="W22" s="409">
        <v>49.365361720726447</v>
      </c>
      <c r="X22" s="409">
        <v>43.824923722793415</v>
      </c>
      <c r="Y22" s="366">
        <v>47.880007035850525</v>
      </c>
      <c r="Z22" s="366">
        <v>39.848852181007622</v>
      </c>
      <c r="AA22" s="366">
        <v>45.928674758063075</v>
      </c>
      <c r="AB22" s="366">
        <v>46.689215697236307</v>
      </c>
      <c r="AC22" s="366">
        <v>45.55126009548183</v>
      </c>
      <c r="AD22" s="367">
        <v>44.730802182889384</v>
      </c>
      <c r="AE22" s="367">
        <v>40.59111080700135</v>
      </c>
      <c r="AF22" s="367">
        <v>39.046552692735986</v>
      </c>
      <c r="AG22" s="367">
        <v>47.418193805208332</v>
      </c>
      <c r="AH22" s="367">
        <v>35.243900262776343</v>
      </c>
      <c r="AI22" s="367">
        <v>43.908923222376991</v>
      </c>
      <c r="AJ22" s="367">
        <v>51.839361657523959</v>
      </c>
      <c r="AK22" s="367">
        <v>48.741623281039573</v>
      </c>
      <c r="AL22" s="367">
        <v>47.301827055874604</v>
      </c>
      <c r="AM22" s="367">
        <v>48.201874954435326</v>
      </c>
      <c r="AN22" s="398">
        <v>59.8</v>
      </c>
      <c r="AO22" s="398">
        <v>53.1</v>
      </c>
      <c r="AP22" s="398">
        <v>44.5</v>
      </c>
      <c r="AQ22" s="398">
        <v>39.9</v>
      </c>
      <c r="AR22" s="398">
        <v>61.1</v>
      </c>
      <c r="AS22" s="398">
        <v>47.8</v>
      </c>
      <c r="AT22" s="398" t="s">
        <v>160</v>
      </c>
      <c r="AU22" s="398" t="s">
        <v>160</v>
      </c>
      <c r="AV22" s="398">
        <v>28.2</v>
      </c>
      <c r="AW22" s="398">
        <v>63.8</v>
      </c>
      <c r="AX22" s="398" t="s">
        <v>160</v>
      </c>
    </row>
    <row r="23" spans="1:50">
      <c r="A23" s="130" t="s">
        <v>32</v>
      </c>
      <c r="B23" s="409">
        <v>46.2</v>
      </c>
      <c r="C23" s="232">
        <v>45.7</v>
      </c>
      <c r="D23" s="232">
        <v>39.299999999999997</v>
      </c>
      <c r="E23" s="232">
        <v>38.1</v>
      </c>
      <c r="F23" s="232">
        <v>50</v>
      </c>
      <c r="G23" s="232">
        <v>29.7</v>
      </c>
      <c r="H23" s="232">
        <v>49</v>
      </c>
      <c r="I23" s="232">
        <v>53.1</v>
      </c>
      <c r="J23" s="362">
        <v>51.9</v>
      </c>
      <c r="K23" s="362">
        <v>49.305928768925718</v>
      </c>
      <c r="L23" s="362">
        <v>38.4</v>
      </c>
      <c r="M23" s="362">
        <v>33.904239295079172</v>
      </c>
      <c r="N23" s="362">
        <v>47.733338368707308</v>
      </c>
      <c r="O23" s="232">
        <v>56.865342263637402</v>
      </c>
      <c r="P23" s="232">
        <v>43.339340126756234</v>
      </c>
      <c r="Q23" s="232">
        <v>50.018850440759394</v>
      </c>
      <c r="R23" s="445">
        <v>48.014530760452708</v>
      </c>
      <c r="S23" s="413">
        <v>49.886751842276382</v>
      </c>
      <c r="T23" s="446">
        <v>59.038221785602062</v>
      </c>
      <c r="U23" s="447">
        <v>54.49752756059037</v>
      </c>
      <c r="V23" s="447">
        <v>47.301068596123606</v>
      </c>
      <c r="W23" s="409">
        <v>56.971292277797083</v>
      </c>
      <c r="X23" s="409">
        <v>51.536025443553662</v>
      </c>
      <c r="Y23" s="366">
        <v>52.569317202037361</v>
      </c>
      <c r="Z23" s="366">
        <v>44.33565949183884</v>
      </c>
      <c r="AA23" s="366">
        <v>55.605850518145161</v>
      </c>
      <c r="AB23" s="366">
        <v>54.150884016727865</v>
      </c>
      <c r="AC23" s="366">
        <v>53.218124542125338</v>
      </c>
      <c r="AD23" s="367">
        <v>53.524635053177228</v>
      </c>
      <c r="AE23" s="367">
        <v>44.576959196945474</v>
      </c>
      <c r="AF23" s="367">
        <v>53.2830354262016</v>
      </c>
      <c r="AG23" s="367">
        <v>47.208229891468264</v>
      </c>
      <c r="AH23" s="367">
        <v>41.211707068809311</v>
      </c>
      <c r="AI23" s="367">
        <v>51.574180360475118</v>
      </c>
      <c r="AJ23" s="367">
        <v>61.452899103320604</v>
      </c>
      <c r="AK23" s="367">
        <v>58.166935041747429</v>
      </c>
      <c r="AL23" s="367">
        <v>58.033420292693648</v>
      </c>
      <c r="AM23" s="367">
        <v>57.848716313038828</v>
      </c>
      <c r="AN23" s="398" t="s">
        <v>15</v>
      </c>
      <c r="AO23" s="398" t="s">
        <v>15</v>
      </c>
      <c r="AP23" s="398">
        <v>48.8</v>
      </c>
      <c r="AQ23" s="398" t="s">
        <v>160</v>
      </c>
      <c r="AR23" s="398">
        <v>48.3</v>
      </c>
      <c r="AS23" s="398">
        <v>50.2</v>
      </c>
      <c r="AT23" s="398">
        <v>63.8</v>
      </c>
      <c r="AU23" s="398">
        <v>63.8</v>
      </c>
      <c r="AV23" s="398">
        <v>42.1</v>
      </c>
      <c r="AW23" s="398">
        <v>58.2</v>
      </c>
      <c r="AX23" s="398" t="s">
        <v>160</v>
      </c>
    </row>
    <row r="24" spans="1:50">
      <c r="A24" s="130" t="s">
        <v>33</v>
      </c>
      <c r="B24" s="409">
        <v>43.7</v>
      </c>
      <c r="C24" s="232">
        <v>42.7</v>
      </c>
      <c r="D24" s="232">
        <v>37</v>
      </c>
      <c r="E24" s="232">
        <v>38.1</v>
      </c>
      <c r="F24" s="232">
        <v>44.5</v>
      </c>
      <c r="G24" s="232">
        <v>29.6</v>
      </c>
      <c r="H24" s="232">
        <v>48.6</v>
      </c>
      <c r="I24" s="232">
        <v>52</v>
      </c>
      <c r="J24" s="362">
        <v>45.1</v>
      </c>
      <c r="K24" s="362">
        <v>48.705856613522975</v>
      </c>
      <c r="L24" s="362">
        <v>40.4</v>
      </c>
      <c r="M24" s="362">
        <v>29.803726577975223</v>
      </c>
      <c r="N24" s="362">
        <v>43.630472806617149</v>
      </c>
      <c r="O24" s="232">
        <v>53.055443577426814</v>
      </c>
      <c r="P24" s="232">
        <v>32.119526989000775</v>
      </c>
      <c r="Q24" s="232">
        <v>44.761989352050819</v>
      </c>
      <c r="R24" s="445">
        <v>42.482804536590713</v>
      </c>
      <c r="S24" s="413">
        <v>48.744235186594601</v>
      </c>
      <c r="T24" s="446">
        <v>54.632529857621542</v>
      </c>
      <c r="U24" s="447">
        <v>46.928149234894057</v>
      </c>
      <c r="V24" s="447">
        <v>44.342115453314705</v>
      </c>
      <c r="W24" s="409">
        <v>50.467652008089352</v>
      </c>
      <c r="X24" s="409">
        <v>40.339731812990308</v>
      </c>
      <c r="Y24" s="366">
        <v>50.029797021300418</v>
      </c>
      <c r="Z24" s="366">
        <v>38.397473201952849</v>
      </c>
      <c r="AA24" s="366">
        <v>41.304445742744704</v>
      </c>
      <c r="AB24" s="366">
        <v>49.122430651935055</v>
      </c>
      <c r="AC24" s="366">
        <v>47.189583891888269</v>
      </c>
      <c r="AD24" s="367">
        <v>42.510092489316968</v>
      </c>
      <c r="AE24" s="367">
        <v>39.638843519819588</v>
      </c>
      <c r="AF24" s="367">
        <v>40.569001879811402</v>
      </c>
      <c r="AG24" s="367" t="s">
        <v>15</v>
      </c>
      <c r="AH24" s="367">
        <v>34.645204253068954</v>
      </c>
      <c r="AI24" s="367">
        <v>45.709057945828647</v>
      </c>
      <c r="AJ24" s="367">
        <v>56.069129038338836</v>
      </c>
      <c r="AK24" s="367">
        <v>53.177019982652745</v>
      </c>
      <c r="AL24" s="367">
        <v>51.719308226960912</v>
      </c>
      <c r="AM24" s="367">
        <v>47.382605686307095</v>
      </c>
      <c r="AN24" s="398">
        <v>66.599999999999994</v>
      </c>
      <c r="AO24" s="398">
        <v>51.8</v>
      </c>
      <c r="AP24" s="398">
        <v>51.1</v>
      </c>
      <c r="AQ24" s="398" t="s">
        <v>160</v>
      </c>
      <c r="AR24" s="398" t="s">
        <v>160</v>
      </c>
      <c r="AS24" s="398" t="s">
        <v>160</v>
      </c>
      <c r="AT24" s="398" t="s">
        <v>160</v>
      </c>
      <c r="AU24" s="398" t="s">
        <v>160</v>
      </c>
      <c r="AV24" s="398" t="s">
        <v>160</v>
      </c>
      <c r="AW24" s="398" t="s">
        <v>160</v>
      </c>
      <c r="AX24" s="398" t="s">
        <v>160</v>
      </c>
    </row>
    <row r="25" spans="1:50">
      <c r="A25" s="130" t="s">
        <v>34</v>
      </c>
      <c r="B25" s="409">
        <v>40.299999999999997</v>
      </c>
      <c r="C25" s="232">
        <v>42.2</v>
      </c>
      <c r="D25" s="232">
        <v>36.299999999999997</v>
      </c>
      <c r="E25" s="232">
        <v>37.5</v>
      </c>
      <c r="F25" s="232">
        <v>43</v>
      </c>
      <c r="G25" s="232">
        <v>30.8</v>
      </c>
      <c r="H25" s="232">
        <v>42.6</v>
      </c>
      <c r="I25" s="232">
        <v>44.2</v>
      </c>
      <c r="J25" s="362">
        <v>45.7</v>
      </c>
      <c r="K25" s="362">
        <v>44.505351525703745</v>
      </c>
      <c r="L25" s="362">
        <v>37.1</v>
      </c>
      <c r="M25" s="362">
        <v>31.30391415740349</v>
      </c>
      <c r="N25" s="362">
        <v>42.029354538484398</v>
      </c>
      <c r="O25" s="232">
        <v>50.50061285858429</v>
      </c>
      <c r="P25" s="232">
        <v>26.875749929252517</v>
      </c>
      <c r="Q25" s="232">
        <v>42.487885977305055</v>
      </c>
      <c r="R25" s="445">
        <v>44.382661704488996</v>
      </c>
      <c r="S25" s="413">
        <v>45.713523038524364</v>
      </c>
      <c r="T25" s="446">
        <v>54.761569123891242</v>
      </c>
      <c r="U25" s="447">
        <v>48.348504021420339</v>
      </c>
      <c r="V25" s="447">
        <v>44.536872859607371</v>
      </c>
      <c r="W25" s="409">
        <v>49.961609702362537</v>
      </c>
      <c r="X25" s="409">
        <v>44.959232829739619</v>
      </c>
      <c r="Y25" s="366">
        <v>49.515055464345593</v>
      </c>
      <c r="Z25" s="366">
        <v>40.718917689736152</v>
      </c>
      <c r="AA25" s="366">
        <v>50.699254465018932</v>
      </c>
      <c r="AB25" s="366">
        <v>48.699922222893512</v>
      </c>
      <c r="AC25" s="366">
        <v>46.890030962484872</v>
      </c>
      <c r="AD25" s="367">
        <v>42.877748982685212</v>
      </c>
      <c r="AE25" s="367">
        <v>39.333207758411532</v>
      </c>
      <c r="AF25" s="367">
        <v>42.266134820989237</v>
      </c>
      <c r="AG25" s="367">
        <v>46.387255922306402</v>
      </c>
      <c r="AH25" s="367">
        <v>36.928099083651169</v>
      </c>
      <c r="AI25" s="367">
        <v>52.151511242153759</v>
      </c>
      <c r="AJ25" s="367">
        <v>57.14051678025502</v>
      </c>
      <c r="AK25" s="367">
        <v>52.948279547980263</v>
      </c>
      <c r="AL25" s="367">
        <v>53.198501218024383</v>
      </c>
      <c r="AM25" s="367">
        <v>48.972173999247552</v>
      </c>
      <c r="AN25" s="398">
        <v>46.2</v>
      </c>
      <c r="AO25" s="398">
        <v>62.1</v>
      </c>
      <c r="AP25" s="398">
        <v>46.3</v>
      </c>
      <c r="AQ25" s="398">
        <v>40.799999999999997</v>
      </c>
      <c r="AR25" s="398">
        <v>56.9</v>
      </c>
      <c r="AS25" s="398">
        <v>50.2</v>
      </c>
      <c r="AT25" s="398">
        <v>55.1</v>
      </c>
      <c r="AU25" s="398">
        <v>55.1</v>
      </c>
      <c r="AV25" s="398">
        <v>30.9</v>
      </c>
      <c r="AW25" s="398">
        <v>57.7</v>
      </c>
      <c r="AX25" s="398">
        <v>54.3</v>
      </c>
    </row>
    <row r="26" spans="1:50">
      <c r="A26" s="130" t="s">
        <v>35</v>
      </c>
      <c r="B26" s="409">
        <v>44.6</v>
      </c>
      <c r="C26" s="232">
        <v>41.8</v>
      </c>
      <c r="D26" s="232">
        <v>37.799999999999997</v>
      </c>
      <c r="E26" s="232">
        <v>38.200000000000003</v>
      </c>
      <c r="F26" s="232">
        <v>45</v>
      </c>
      <c r="G26" s="232">
        <v>28.3</v>
      </c>
      <c r="H26" s="232">
        <v>46.9</v>
      </c>
      <c r="I26" s="232">
        <v>52</v>
      </c>
      <c r="J26" s="362">
        <v>45.7</v>
      </c>
      <c r="K26" s="362">
        <v>49.10590471712478</v>
      </c>
      <c r="L26" s="362">
        <v>40</v>
      </c>
      <c r="M26" s="362">
        <v>29.403676556794348</v>
      </c>
      <c r="N26" s="362">
        <v>44.330962048925208</v>
      </c>
      <c r="O26" s="232">
        <v>55.540435959063352</v>
      </c>
      <c r="P26" s="232">
        <v>23.85374549277979</v>
      </c>
      <c r="Q26" s="232">
        <v>46.230821964922328</v>
      </c>
      <c r="R26" s="445">
        <v>45.396574831107152</v>
      </c>
      <c r="S26" s="413">
        <v>44.071099907358516</v>
      </c>
      <c r="T26" s="446">
        <v>52.193131849314753</v>
      </c>
      <c r="U26" s="447">
        <v>48.161713226832816</v>
      </c>
      <c r="V26" s="447">
        <v>42.958594975459526</v>
      </c>
      <c r="W26" s="409">
        <v>50.005603642857928</v>
      </c>
      <c r="X26" s="409">
        <v>40.338277249364069</v>
      </c>
      <c r="Y26" s="366">
        <v>48.342454756504914</v>
      </c>
      <c r="Z26" s="366">
        <v>38.687682228755719</v>
      </c>
      <c r="AA26" s="366">
        <v>46.090213542025928</v>
      </c>
      <c r="AB26" s="366">
        <v>46.739815671576352</v>
      </c>
      <c r="AC26" s="366">
        <v>44.86498663215918</v>
      </c>
      <c r="AD26" s="367">
        <v>41.259573569828753</v>
      </c>
      <c r="AE26" s="367">
        <v>37.717951053262901</v>
      </c>
      <c r="AF26" s="367">
        <v>37.706749104174008</v>
      </c>
      <c r="AG26" s="367">
        <v>45.864238546300484</v>
      </c>
      <c r="AH26" s="367">
        <v>34.035387490831916</v>
      </c>
      <c r="AI26" s="367">
        <v>43.423218819602518</v>
      </c>
      <c r="AJ26" s="367">
        <v>52.905850122631577</v>
      </c>
      <c r="AK26" s="367">
        <v>50.45096598737306</v>
      </c>
      <c r="AL26" s="367">
        <v>51.200694261071774</v>
      </c>
      <c r="AM26" s="367">
        <v>45.362622864549195</v>
      </c>
      <c r="AN26" s="398">
        <v>55.6</v>
      </c>
      <c r="AO26" s="398">
        <v>54.8</v>
      </c>
      <c r="AP26" s="398">
        <v>35.700000000000003</v>
      </c>
      <c r="AQ26" s="398">
        <v>37.4</v>
      </c>
      <c r="AR26" s="398">
        <v>45.6</v>
      </c>
      <c r="AS26" s="398">
        <v>34.4</v>
      </c>
      <c r="AT26" s="398">
        <v>38.6</v>
      </c>
      <c r="AU26" s="398">
        <v>38.6</v>
      </c>
      <c r="AV26" s="398">
        <v>22.4</v>
      </c>
      <c r="AW26" s="398" t="s">
        <v>160</v>
      </c>
      <c r="AX26" s="398">
        <v>40.200000000000003</v>
      </c>
    </row>
    <row r="27" spans="1:50">
      <c r="A27" s="130" t="s">
        <v>213</v>
      </c>
      <c r="B27" s="409">
        <v>42</v>
      </c>
      <c r="C27" s="232">
        <v>40.700000000000003</v>
      </c>
      <c r="D27" s="232">
        <v>37.1</v>
      </c>
      <c r="E27" s="232">
        <v>38.1</v>
      </c>
      <c r="F27" s="232">
        <v>41.8</v>
      </c>
      <c r="G27" s="232">
        <v>27.7</v>
      </c>
      <c r="H27" s="232">
        <v>49.2</v>
      </c>
      <c r="I27" s="232">
        <v>49.8</v>
      </c>
      <c r="J27" s="362">
        <v>42.3</v>
      </c>
      <c r="K27" s="362">
        <v>47.805748380418827</v>
      </c>
      <c r="L27" s="362">
        <v>36.4</v>
      </c>
      <c r="M27" s="362">
        <v>24.203026281442952</v>
      </c>
      <c r="N27" s="362">
        <v>40.328166378593359</v>
      </c>
      <c r="O27" s="232">
        <v>49.719233850433902</v>
      </c>
      <c r="P27" s="232">
        <v>26.516507293670145</v>
      </c>
      <c r="Q27" s="232">
        <v>45.66188938211252</v>
      </c>
      <c r="R27" s="445">
        <v>39.831354846235293</v>
      </c>
      <c r="S27" s="413">
        <v>45.538382689612781</v>
      </c>
      <c r="T27" s="446">
        <v>54.125187970831426</v>
      </c>
      <c r="U27" s="447">
        <v>48.807963807359833</v>
      </c>
      <c r="V27" s="447">
        <v>41.727002790607948</v>
      </c>
      <c r="W27" s="409">
        <v>49.031652668688942</v>
      </c>
      <c r="X27" s="409">
        <v>35.891158657639352</v>
      </c>
      <c r="Y27" s="366">
        <v>50.216958745650523</v>
      </c>
      <c r="Z27" s="366">
        <v>40.177127678568155</v>
      </c>
      <c r="AA27" s="366">
        <v>44.319205990461114</v>
      </c>
      <c r="AB27" s="366">
        <v>46.298713514938868</v>
      </c>
      <c r="AC27" s="366">
        <v>44.169063791127606</v>
      </c>
      <c r="AD27" s="367">
        <v>41.157532167730807</v>
      </c>
      <c r="AE27" s="367">
        <v>35.253095265598766</v>
      </c>
      <c r="AF27" s="367">
        <v>37.937873559462773</v>
      </c>
      <c r="AG27" s="367">
        <v>47.221078693747501</v>
      </c>
      <c r="AH27" s="367">
        <v>35.209493692624299</v>
      </c>
      <c r="AI27" s="367">
        <v>44.467156277975874</v>
      </c>
      <c r="AJ27" s="367">
        <v>54.585856508480141</v>
      </c>
      <c r="AK27" s="367">
        <v>52.260644560444334</v>
      </c>
      <c r="AL27" s="367">
        <v>50.668611038668878</v>
      </c>
      <c r="AM27" s="367">
        <v>46.244404399578002</v>
      </c>
      <c r="AN27" s="398">
        <v>54</v>
      </c>
      <c r="AO27" s="398">
        <v>50.6</v>
      </c>
      <c r="AP27" s="398">
        <v>42.6</v>
      </c>
      <c r="AQ27" s="398">
        <v>44.2</v>
      </c>
      <c r="AR27" s="398">
        <v>42.1</v>
      </c>
      <c r="AS27" s="398">
        <v>43.5</v>
      </c>
      <c r="AT27" s="398">
        <v>52.5</v>
      </c>
      <c r="AU27" s="398">
        <v>52.5</v>
      </c>
      <c r="AV27" s="398">
        <v>39.299999999999997</v>
      </c>
      <c r="AW27" s="398">
        <v>40</v>
      </c>
      <c r="AX27" s="398">
        <v>35.700000000000003</v>
      </c>
    </row>
    <row r="28" spans="1:50">
      <c r="A28" s="130" t="s">
        <v>36</v>
      </c>
      <c r="B28" s="409">
        <v>46.6</v>
      </c>
      <c r="C28" s="232">
        <v>45.2</v>
      </c>
      <c r="D28" s="232">
        <v>39.4</v>
      </c>
      <c r="E28" s="232">
        <v>42</v>
      </c>
      <c r="F28" s="232">
        <v>46.6</v>
      </c>
      <c r="G28" s="232">
        <v>30.1</v>
      </c>
      <c r="H28" s="232">
        <v>49.8</v>
      </c>
      <c r="I28" s="232">
        <v>53.8</v>
      </c>
      <c r="J28" s="362">
        <v>46.6</v>
      </c>
      <c r="K28" s="362">
        <v>48.205796484020667</v>
      </c>
      <c r="L28" s="362">
        <v>39.799999999999997</v>
      </c>
      <c r="M28" s="362">
        <v>29.203651546203904</v>
      </c>
      <c r="N28" s="362">
        <v>45.431730858266505</v>
      </c>
      <c r="O28" s="232">
        <v>54.393502328033378</v>
      </c>
      <c r="P28" s="232">
        <v>26.564180590421518</v>
      </c>
      <c r="Q28" s="232">
        <v>47.07170814585831</v>
      </c>
      <c r="R28" s="445">
        <v>43.493436470424903</v>
      </c>
      <c r="S28" s="413">
        <v>43.779207975780956</v>
      </c>
      <c r="T28" s="446">
        <v>54.455519679230527</v>
      </c>
      <c r="U28" s="447">
        <v>50.486627031352462</v>
      </c>
      <c r="V28" s="447">
        <v>44.816919897190367</v>
      </c>
      <c r="W28" s="409">
        <v>50.731017932335703</v>
      </c>
      <c r="X28" s="409">
        <v>39.950290266531091</v>
      </c>
      <c r="Y28" s="366">
        <v>49.687433996911317</v>
      </c>
      <c r="Z28" s="366">
        <v>40.329319211334806</v>
      </c>
      <c r="AA28" s="366">
        <v>45.800443518246482</v>
      </c>
      <c r="AB28" s="366">
        <v>46.436128026407076</v>
      </c>
      <c r="AC28" s="366">
        <v>48.797011359713338</v>
      </c>
      <c r="AD28" s="367">
        <v>43.194275950608962</v>
      </c>
      <c r="AE28" s="367">
        <v>38.404800451963169</v>
      </c>
      <c r="AF28" s="367">
        <v>40.46809853666668</v>
      </c>
      <c r="AG28" s="367" t="s">
        <v>15</v>
      </c>
      <c r="AH28" s="367">
        <v>34.83800527895481</v>
      </c>
      <c r="AI28" s="367">
        <v>43.217574726217393</v>
      </c>
      <c r="AJ28" s="367">
        <v>54.747791043918575</v>
      </c>
      <c r="AK28" s="367">
        <v>50.706576516776266</v>
      </c>
      <c r="AL28" s="367">
        <v>49.887324484416133</v>
      </c>
      <c r="AM28" s="367">
        <v>44.051384758208165</v>
      </c>
      <c r="AN28" s="398">
        <v>60.3</v>
      </c>
      <c r="AO28" s="398">
        <v>56.6</v>
      </c>
      <c r="AP28" s="398">
        <v>36.5</v>
      </c>
      <c r="AQ28" s="398">
        <v>46.3</v>
      </c>
      <c r="AR28" s="398">
        <v>48.1</v>
      </c>
      <c r="AS28" s="398">
        <v>32.700000000000003</v>
      </c>
      <c r="AT28" s="398">
        <v>42.2</v>
      </c>
      <c r="AU28" s="398">
        <v>42.2</v>
      </c>
      <c r="AV28" s="398">
        <v>10.4</v>
      </c>
      <c r="AW28" s="398">
        <v>32.6</v>
      </c>
      <c r="AX28" s="398" t="s">
        <v>160</v>
      </c>
    </row>
    <row r="29" spans="1:50">
      <c r="A29" s="130" t="s">
        <v>37</v>
      </c>
      <c r="B29" s="409">
        <v>38.5</v>
      </c>
      <c r="C29" s="232">
        <v>37.700000000000003</v>
      </c>
      <c r="D29" s="232">
        <v>34.700000000000003</v>
      </c>
      <c r="E29" s="232">
        <v>33.6</v>
      </c>
      <c r="F29" s="232">
        <v>43.3</v>
      </c>
      <c r="G29" s="232">
        <v>32.5</v>
      </c>
      <c r="H29" s="232">
        <v>41.2</v>
      </c>
      <c r="I29" s="232">
        <v>41.1</v>
      </c>
      <c r="J29" s="362">
        <v>44</v>
      </c>
      <c r="K29" s="362">
        <v>40.704894541486333</v>
      </c>
      <c r="L29" s="362">
        <v>40.9</v>
      </c>
      <c r="M29" s="362">
        <v>31.103889146813067</v>
      </c>
      <c r="N29" s="362">
        <v>41.729144863209505</v>
      </c>
      <c r="O29" s="232">
        <v>50.174082370767749</v>
      </c>
      <c r="P29" s="232">
        <v>30.31617482607669</v>
      </c>
      <c r="Q29" s="232">
        <v>42.408712222983553</v>
      </c>
      <c r="R29" s="445">
        <v>41.754536156930044</v>
      </c>
      <c r="S29" s="413">
        <v>43.242368252383834</v>
      </c>
      <c r="T29" s="446">
        <v>51.946043159964447</v>
      </c>
      <c r="U29" s="447">
        <v>47.687889040541528</v>
      </c>
      <c r="V29" s="447">
        <v>44.325774576175377</v>
      </c>
      <c r="W29" s="409">
        <v>48.579303498298799</v>
      </c>
      <c r="X29" s="409">
        <v>42.045027780199042</v>
      </c>
      <c r="Y29" s="366">
        <v>47.25437342811388</v>
      </c>
      <c r="Z29" s="366">
        <v>38.747330898919508</v>
      </c>
      <c r="AA29" s="366">
        <v>43.404222115345156</v>
      </c>
      <c r="AB29" s="366">
        <v>45.867334044769564</v>
      </c>
      <c r="AC29" s="366">
        <v>46.254218507008751</v>
      </c>
      <c r="AD29" s="367">
        <v>41.730860914419445</v>
      </c>
      <c r="AE29" s="367">
        <v>37.241380598958585</v>
      </c>
      <c r="AF29" s="367">
        <v>38.798250204574927</v>
      </c>
      <c r="AG29" s="367" t="s">
        <v>15</v>
      </c>
      <c r="AH29" s="367">
        <v>33.862486791033497</v>
      </c>
      <c r="AI29" s="367">
        <v>40.146445488977236</v>
      </c>
      <c r="AJ29" s="367">
        <v>52.737148617917313</v>
      </c>
      <c r="AK29" s="367">
        <v>48.075999351461689</v>
      </c>
      <c r="AL29" s="367">
        <v>49.162605863954688</v>
      </c>
      <c r="AM29" s="367">
        <v>41.285172632256945</v>
      </c>
      <c r="AN29" s="398" t="s">
        <v>15</v>
      </c>
      <c r="AO29" s="398" t="s">
        <v>15</v>
      </c>
      <c r="AP29" s="398">
        <v>42.2</v>
      </c>
      <c r="AQ29" s="398" t="s">
        <v>160</v>
      </c>
      <c r="AR29" s="398" t="s">
        <v>160</v>
      </c>
      <c r="AS29" s="398" t="s">
        <v>160</v>
      </c>
      <c r="AT29" s="398" t="s">
        <v>160</v>
      </c>
      <c r="AU29" s="398" t="s">
        <v>160</v>
      </c>
      <c r="AV29" s="398" t="s">
        <v>160</v>
      </c>
      <c r="AW29" s="398" t="s">
        <v>160</v>
      </c>
      <c r="AX29" s="398" t="s">
        <v>160</v>
      </c>
    </row>
    <row r="30" spans="1:50">
      <c r="A30" s="130" t="s">
        <v>38</v>
      </c>
      <c r="B30" s="409">
        <v>45.3</v>
      </c>
      <c r="C30" s="232">
        <v>41.3</v>
      </c>
      <c r="D30" s="232">
        <v>38.5</v>
      </c>
      <c r="E30" s="232">
        <v>37.700000000000003</v>
      </c>
      <c r="F30" s="232">
        <v>43.1</v>
      </c>
      <c r="G30" s="232">
        <v>29.6</v>
      </c>
      <c r="H30" s="232">
        <v>46.1</v>
      </c>
      <c r="I30" s="232">
        <v>49.4</v>
      </c>
      <c r="J30" s="362">
        <v>44.1</v>
      </c>
      <c r="K30" s="362">
        <v>45.105423681106451</v>
      </c>
      <c r="L30" s="362">
        <v>36.700000000000003</v>
      </c>
      <c r="M30" s="362">
        <v>28.603576514432593</v>
      </c>
      <c r="N30" s="362">
        <v>40.027956703318466</v>
      </c>
      <c r="O30" s="232">
        <v>50.304365900336293</v>
      </c>
      <c r="P30" s="232">
        <v>25.234590461878241</v>
      </c>
      <c r="Q30" s="232">
        <v>44.13985307995555</v>
      </c>
      <c r="R30" s="445">
        <v>44.225613797319639</v>
      </c>
      <c r="S30" s="413">
        <v>43.530605072604061</v>
      </c>
      <c r="T30" s="446">
        <v>52.789306051574528</v>
      </c>
      <c r="U30" s="447">
        <v>46.762285434792283</v>
      </c>
      <c r="V30" s="447">
        <v>44.326043795028397</v>
      </c>
      <c r="W30" s="409">
        <v>50.021020856134093</v>
      </c>
      <c r="X30" s="409">
        <v>42.693835577962155</v>
      </c>
      <c r="Y30" s="366">
        <v>50.602539050477986</v>
      </c>
      <c r="Z30" s="366">
        <v>39.596978587163321</v>
      </c>
      <c r="AA30" s="366">
        <v>47.109906215955121</v>
      </c>
      <c r="AB30" s="366">
        <v>46.288273850804607</v>
      </c>
      <c r="AC30" s="366">
        <v>46.857543823829303</v>
      </c>
      <c r="AD30" s="367">
        <v>41.191697964493279</v>
      </c>
      <c r="AE30" s="367">
        <v>36.887345668335946</v>
      </c>
      <c r="AF30" s="367">
        <v>36.247912191693651</v>
      </c>
      <c r="AG30" s="367">
        <v>44.110883655127402</v>
      </c>
      <c r="AH30" s="367">
        <v>32.467504794876128</v>
      </c>
      <c r="AI30" s="367">
        <v>39.904832027004105</v>
      </c>
      <c r="AJ30" s="367">
        <v>51.943952524685187</v>
      </c>
      <c r="AK30" s="367">
        <v>46.845656106252726</v>
      </c>
      <c r="AL30" s="367">
        <v>48.585850070198546</v>
      </c>
      <c r="AM30" s="367">
        <v>39.966432354165526</v>
      </c>
      <c r="AN30" s="398">
        <v>51.1</v>
      </c>
      <c r="AO30" s="398" t="s">
        <v>15</v>
      </c>
      <c r="AP30" s="398">
        <v>32.700000000000003</v>
      </c>
      <c r="AQ30" s="398" t="s">
        <v>160</v>
      </c>
      <c r="AR30" s="398">
        <v>49.8</v>
      </c>
      <c r="AS30" s="398">
        <v>53.8</v>
      </c>
      <c r="AT30" s="398" t="s">
        <v>160</v>
      </c>
      <c r="AU30" s="398" t="s">
        <v>160</v>
      </c>
      <c r="AV30" s="398" t="s">
        <v>160</v>
      </c>
      <c r="AW30" s="398" t="s">
        <v>160</v>
      </c>
      <c r="AX30" s="398">
        <v>37.9</v>
      </c>
    </row>
    <row r="31" spans="1:50">
      <c r="A31" s="130" t="s">
        <v>208</v>
      </c>
      <c r="B31" s="409">
        <v>42.3</v>
      </c>
      <c r="C31" s="232">
        <v>42.7</v>
      </c>
      <c r="D31" s="232">
        <v>37.9</v>
      </c>
      <c r="E31" s="232">
        <v>38</v>
      </c>
      <c r="F31" s="232">
        <v>43.9</v>
      </c>
      <c r="G31" s="232">
        <v>30.5</v>
      </c>
      <c r="H31" s="232">
        <v>43.9</v>
      </c>
      <c r="I31" s="232">
        <v>48</v>
      </c>
      <c r="J31" s="362">
        <v>41.6</v>
      </c>
      <c r="K31" s="362">
        <v>45.205435707006927</v>
      </c>
      <c r="L31" s="362">
        <v>37.200000000000003</v>
      </c>
      <c r="M31" s="362">
        <v>23.802976260262081</v>
      </c>
      <c r="N31" s="362">
        <v>37.225999734086173</v>
      </c>
      <c r="O31" s="232">
        <v>51.560557671429372</v>
      </c>
      <c r="P31" s="232">
        <v>24.699937016956135</v>
      </c>
      <c r="Q31" s="232">
        <v>41.795190243826546</v>
      </c>
      <c r="R31" s="445">
        <v>40.232525862048057</v>
      </c>
      <c r="S31" s="413">
        <v>42.698740574694021</v>
      </c>
      <c r="T31" s="446">
        <v>50.483324771570281</v>
      </c>
      <c r="U31" s="447">
        <v>43.408834279757016</v>
      </c>
      <c r="V31" s="447">
        <v>43.321800194350892</v>
      </c>
      <c r="W31" s="409">
        <v>49.116618094765833</v>
      </c>
      <c r="X31" s="409">
        <v>41.796489344622827</v>
      </c>
      <c r="Y31" s="366">
        <v>47.570602037393279</v>
      </c>
      <c r="Z31" s="366">
        <v>37.880733649536822</v>
      </c>
      <c r="AA31" s="366">
        <v>43.662085360892441</v>
      </c>
      <c r="AB31" s="366">
        <v>45.814537081912782</v>
      </c>
      <c r="AC31" s="366">
        <v>45.524803537447639</v>
      </c>
      <c r="AD31" s="367">
        <v>40.575238486611021</v>
      </c>
      <c r="AE31" s="367">
        <v>36.812534067031478</v>
      </c>
      <c r="AF31" s="367">
        <v>35.655400891647695</v>
      </c>
      <c r="AG31" s="367">
        <v>44.91183974412337</v>
      </c>
      <c r="AH31" s="367">
        <v>32.671807325568921</v>
      </c>
      <c r="AI31" s="367">
        <v>41.765574088758505</v>
      </c>
      <c r="AJ31" s="367">
        <v>52.559128489462182</v>
      </c>
      <c r="AK31" s="367">
        <v>48.345391197561582</v>
      </c>
      <c r="AL31" s="367">
        <v>49.055753300879516</v>
      </c>
      <c r="AM31" s="367">
        <v>40.980056715234497</v>
      </c>
      <c r="AN31" s="398">
        <v>56.2</v>
      </c>
      <c r="AO31" s="398" t="s">
        <v>15</v>
      </c>
      <c r="AP31" s="398" t="s">
        <v>160</v>
      </c>
      <c r="AQ31" s="398">
        <v>36.1</v>
      </c>
      <c r="AR31" s="398">
        <v>30.6</v>
      </c>
      <c r="AS31" s="398" t="s">
        <v>180</v>
      </c>
      <c r="AT31" s="398">
        <v>33.4</v>
      </c>
      <c r="AU31" s="398">
        <v>33.4</v>
      </c>
      <c r="AV31" s="398">
        <v>24</v>
      </c>
      <c r="AW31" s="398">
        <v>31.4</v>
      </c>
      <c r="AX31" s="398">
        <v>20</v>
      </c>
    </row>
    <row r="32" spans="1:50">
      <c r="A32" s="130" t="s">
        <v>39</v>
      </c>
      <c r="B32" s="409">
        <v>45.6</v>
      </c>
      <c r="C32" s="232">
        <v>43.7</v>
      </c>
      <c r="D32" s="232">
        <v>41.4</v>
      </c>
      <c r="E32" s="232">
        <v>42</v>
      </c>
      <c r="F32" s="232">
        <v>47.9</v>
      </c>
      <c r="G32" s="232">
        <v>31.8</v>
      </c>
      <c r="H32" s="232">
        <v>50</v>
      </c>
      <c r="I32" s="232">
        <v>55.5</v>
      </c>
      <c r="J32" s="362">
        <v>49.7</v>
      </c>
      <c r="K32" s="362">
        <v>54.10650601214769</v>
      </c>
      <c r="L32" s="362">
        <v>44.9</v>
      </c>
      <c r="M32" s="362">
        <v>33.004126747422227</v>
      </c>
      <c r="N32" s="362">
        <v>50.73543512145617</v>
      </c>
      <c r="O32" s="232">
        <v>63.447193799320758</v>
      </c>
      <c r="P32" s="232">
        <v>28.989069295012445</v>
      </c>
      <c r="Q32" s="232">
        <v>52.067195409518504</v>
      </c>
      <c r="R32" s="445">
        <v>47.181250703057898</v>
      </c>
      <c r="S32" s="413">
        <v>49.951136082380003</v>
      </c>
      <c r="T32" s="446">
        <v>59.54779052751077</v>
      </c>
      <c r="U32" s="447">
        <v>55.973799742406115</v>
      </c>
      <c r="V32" s="447">
        <v>49.12835088242192</v>
      </c>
      <c r="W32" s="409">
        <v>54.22790624525814</v>
      </c>
      <c r="X32" s="409">
        <v>46.584078901045324</v>
      </c>
      <c r="Y32" s="366">
        <v>52.780410465763509</v>
      </c>
      <c r="Z32" s="366">
        <v>41.663868981505232</v>
      </c>
      <c r="AA32" s="366">
        <v>51.670895471131928</v>
      </c>
      <c r="AB32" s="366">
        <v>51.44457675827428</v>
      </c>
      <c r="AC32" s="366">
        <v>48.659164713679246</v>
      </c>
      <c r="AD32" s="367">
        <v>44.806901714005711</v>
      </c>
      <c r="AE32" s="367">
        <v>41.218465918543366</v>
      </c>
      <c r="AF32" s="367">
        <v>41.997178395968419</v>
      </c>
      <c r="AG32" s="367">
        <v>47.650872318332937</v>
      </c>
      <c r="AH32" s="367">
        <v>36.496475870911148</v>
      </c>
      <c r="AI32" s="367">
        <v>51.82007401280714</v>
      </c>
      <c r="AJ32" s="367">
        <v>57.294217478183526</v>
      </c>
      <c r="AK32" s="367">
        <v>54.318584146128096</v>
      </c>
      <c r="AL32" s="367">
        <v>53.660360179710899</v>
      </c>
      <c r="AM32" s="367">
        <v>49.793505350067186</v>
      </c>
      <c r="AN32" s="398" t="s">
        <v>15</v>
      </c>
      <c r="AO32" s="398" t="s">
        <v>15</v>
      </c>
      <c r="AP32" s="398" t="s">
        <v>160</v>
      </c>
      <c r="AQ32" s="398" t="s">
        <v>160</v>
      </c>
      <c r="AR32" s="398" t="s">
        <v>160</v>
      </c>
      <c r="AS32" s="398" t="s">
        <v>160</v>
      </c>
      <c r="AT32" s="398" t="s">
        <v>160</v>
      </c>
      <c r="AU32" s="398" t="s">
        <v>160</v>
      </c>
      <c r="AV32" s="398" t="s">
        <v>160</v>
      </c>
      <c r="AW32" s="398" t="s">
        <v>160</v>
      </c>
      <c r="AX32" s="398" t="s">
        <v>160</v>
      </c>
    </row>
    <row r="33" spans="1:50">
      <c r="A33" s="130" t="s">
        <v>40</v>
      </c>
      <c r="B33" s="409">
        <v>46.5</v>
      </c>
      <c r="C33" s="232">
        <v>45.8</v>
      </c>
      <c r="D33" s="232">
        <v>43.4</v>
      </c>
      <c r="E33" s="232">
        <v>43.2</v>
      </c>
      <c r="F33" s="232">
        <v>49</v>
      </c>
      <c r="G33" s="232">
        <v>33.4</v>
      </c>
      <c r="H33" s="232">
        <v>51.5</v>
      </c>
      <c r="I33" s="232">
        <v>55</v>
      </c>
      <c r="J33" s="362">
        <v>54</v>
      </c>
      <c r="K33" s="362">
        <v>54.506554115749488</v>
      </c>
      <c r="L33" s="362">
        <v>42.9</v>
      </c>
      <c r="M33" s="362">
        <v>34.704339337440899</v>
      </c>
      <c r="N33" s="362">
        <v>48.333757719257036</v>
      </c>
      <c r="O33" s="232">
        <v>56.431041741816685</v>
      </c>
      <c r="P33" s="232">
        <v>36.501176187517913</v>
      </c>
      <c r="Q33" s="232">
        <v>48.960372043657344</v>
      </c>
      <c r="R33" s="445">
        <v>46.16265813098191</v>
      </c>
      <c r="S33" s="413">
        <v>45.034651253656257</v>
      </c>
      <c r="T33" s="446">
        <v>56.733795652143989</v>
      </c>
      <c r="U33" s="447">
        <v>52.240012964873337</v>
      </c>
      <c r="V33" s="447">
        <v>46.441755210334904</v>
      </c>
      <c r="W33" s="409">
        <v>51.691895311206849</v>
      </c>
      <c r="X33" s="409">
        <v>44.803322123137313</v>
      </c>
      <c r="Y33" s="366">
        <v>50.291768820519728</v>
      </c>
      <c r="Z33" s="366">
        <v>40.509027115200936</v>
      </c>
      <c r="AA33" s="366">
        <v>45.811606673860652</v>
      </c>
      <c r="AB33" s="366">
        <v>47.388444766086032</v>
      </c>
      <c r="AC33" s="366">
        <v>46.931102085465589</v>
      </c>
      <c r="AD33" s="367">
        <v>43.466765389917349</v>
      </c>
      <c r="AE33" s="367">
        <v>39.321306534937243</v>
      </c>
      <c r="AF33" s="367">
        <v>41.948297217425846</v>
      </c>
      <c r="AG33" s="367">
        <v>48.729779978333333</v>
      </c>
      <c r="AH33" s="367">
        <v>36.276951115304819</v>
      </c>
      <c r="AI33" s="367">
        <v>47.006202025090076</v>
      </c>
      <c r="AJ33" s="367">
        <v>56.436508377123857</v>
      </c>
      <c r="AK33" s="367">
        <v>52.533096427689173</v>
      </c>
      <c r="AL33" s="367">
        <v>51.005544194702352</v>
      </c>
      <c r="AM33" s="367">
        <v>47.986421592271789</v>
      </c>
      <c r="AN33" s="398">
        <v>62.3</v>
      </c>
      <c r="AO33" s="398">
        <v>48.4</v>
      </c>
      <c r="AP33" s="398">
        <v>42.1</v>
      </c>
      <c r="AQ33" s="398">
        <v>44.6</v>
      </c>
      <c r="AR33" s="398">
        <v>41.7</v>
      </c>
      <c r="AS33" s="398">
        <v>41</v>
      </c>
      <c r="AT33" s="398">
        <v>54.8</v>
      </c>
      <c r="AU33" s="398">
        <v>54.8</v>
      </c>
      <c r="AV33" s="398" t="s">
        <v>160</v>
      </c>
      <c r="AW33" s="398">
        <v>47.5</v>
      </c>
      <c r="AX33" s="398">
        <v>29.9</v>
      </c>
    </row>
    <row r="34" spans="1:50">
      <c r="A34" s="130" t="s">
        <v>41</v>
      </c>
      <c r="B34" s="409">
        <v>45.2</v>
      </c>
      <c r="C34" s="232">
        <v>42.6</v>
      </c>
      <c r="D34" s="232">
        <v>38.9</v>
      </c>
      <c r="E34" s="232">
        <v>36.6</v>
      </c>
      <c r="F34" s="232">
        <v>44.5</v>
      </c>
      <c r="G34" s="232">
        <v>29.4</v>
      </c>
      <c r="H34" s="232">
        <v>48</v>
      </c>
      <c r="I34" s="232">
        <v>50.7</v>
      </c>
      <c r="J34" s="362">
        <v>41.3</v>
      </c>
      <c r="K34" s="362">
        <v>46.105543940111062</v>
      </c>
      <c r="L34" s="362">
        <v>36.4</v>
      </c>
      <c r="M34" s="362">
        <v>26.003251376756886</v>
      </c>
      <c r="N34" s="362">
        <v>40.628376053868266</v>
      </c>
      <c r="O34" s="232">
        <v>51.04814264075516</v>
      </c>
      <c r="P34" s="232">
        <v>25.682140279155096</v>
      </c>
      <c r="Q34" s="232">
        <v>42.719651219660577</v>
      </c>
      <c r="R34" s="445">
        <v>43.494471349540134</v>
      </c>
      <c r="S34" s="413">
        <v>45.713829739176354</v>
      </c>
      <c r="T34" s="446">
        <v>51.569299525063556</v>
      </c>
      <c r="U34" s="447">
        <v>46.62502806500369</v>
      </c>
      <c r="V34" s="447">
        <v>43.381058272882733</v>
      </c>
      <c r="W34" s="409">
        <v>49.7955213146898</v>
      </c>
      <c r="X34" s="409">
        <v>43.110181859032167</v>
      </c>
      <c r="Y34" s="366">
        <v>48.798583075292171</v>
      </c>
      <c r="Z34" s="366">
        <v>38.496335739568771</v>
      </c>
      <c r="AA34" s="366">
        <v>46.743388954439084</v>
      </c>
      <c r="AB34" s="366">
        <v>51.098668922940178</v>
      </c>
      <c r="AC34" s="366">
        <v>48.527765193715148</v>
      </c>
      <c r="AD34" s="367">
        <v>45.156492580110765</v>
      </c>
      <c r="AE34" s="367">
        <v>40.40016383718001</v>
      </c>
      <c r="AF34" s="367">
        <v>37.646646684166917</v>
      </c>
      <c r="AG34" s="367" t="s">
        <v>15</v>
      </c>
      <c r="AH34" s="367">
        <v>33.993412034523963</v>
      </c>
      <c r="AI34" s="367">
        <v>44.256195937721849</v>
      </c>
      <c r="AJ34" s="367">
        <v>55.587726579722947</v>
      </c>
      <c r="AK34" s="367">
        <v>49.590893079784607</v>
      </c>
      <c r="AL34" s="367">
        <v>50.176396722037587</v>
      </c>
      <c r="AM34" s="367">
        <v>45.22838257725904</v>
      </c>
      <c r="AN34" s="398">
        <v>50.4</v>
      </c>
      <c r="AO34" s="398" t="s">
        <v>15</v>
      </c>
      <c r="AP34" s="398" t="s">
        <v>160</v>
      </c>
      <c r="AQ34" s="398" t="s">
        <v>160</v>
      </c>
      <c r="AR34" s="398" t="s">
        <v>160</v>
      </c>
      <c r="AS34" s="398" t="s">
        <v>160</v>
      </c>
      <c r="AT34" s="398" t="s">
        <v>160</v>
      </c>
      <c r="AU34" s="398" t="s">
        <v>160</v>
      </c>
      <c r="AV34" s="398" t="s">
        <v>160</v>
      </c>
      <c r="AW34" s="398" t="s">
        <v>160</v>
      </c>
      <c r="AX34" s="398">
        <v>54.9</v>
      </c>
    </row>
    <row r="35" spans="1:50">
      <c r="A35" s="130" t="s">
        <v>42</v>
      </c>
      <c r="B35" s="409">
        <v>39.799999999999997</v>
      </c>
      <c r="C35" s="232">
        <v>41.4</v>
      </c>
      <c r="D35" s="232">
        <v>37.799999999999997</v>
      </c>
      <c r="E35" s="232">
        <v>35.6</v>
      </c>
      <c r="F35" s="232">
        <v>46.9</v>
      </c>
      <c r="G35" s="232">
        <v>29.7</v>
      </c>
      <c r="H35" s="232">
        <v>44.6</v>
      </c>
      <c r="I35" s="232">
        <v>46.3</v>
      </c>
      <c r="J35" s="362" t="s">
        <v>15</v>
      </c>
      <c r="K35" s="362">
        <v>47.681180351910427</v>
      </c>
      <c r="L35" s="362">
        <v>38.299999999999997</v>
      </c>
      <c r="M35" s="362">
        <v>33.537889148604073</v>
      </c>
      <c r="N35" s="362">
        <v>39.814112637205362</v>
      </c>
      <c r="O35" s="232">
        <v>48.416956872836352</v>
      </c>
      <c r="P35" s="232" t="s">
        <v>125</v>
      </c>
      <c r="Q35" s="232" t="s">
        <v>125</v>
      </c>
      <c r="R35" s="445" t="s">
        <v>125</v>
      </c>
      <c r="S35" s="413" t="s">
        <v>125</v>
      </c>
      <c r="T35" s="446" t="s">
        <v>125</v>
      </c>
      <c r="U35" s="447" t="s">
        <v>124</v>
      </c>
      <c r="V35" s="447" t="s">
        <v>124</v>
      </c>
      <c r="W35" s="409" t="s">
        <v>124</v>
      </c>
      <c r="X35" s="409" t="s">
        <v>124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67" t="s">
        <v>15</v>
      </c>
      <c r="AE35" s="367" t="s">
        <v>15</v>
      </c>
      <c r="AF35" s="367" t="s">
        <v>15</v>
      </c>
      <c r="AG35" s="367" t="s">
        <v>15</v>
      </c>
      <c r="AH35" s="367" t="s">
        <v>15</v>
      </c>
      <c r="AI35" s="367" t="s">
        <v>15</v>
      </c>
      <c r="AJ35" s="367" t="s">
        <v>15</v>
      </c>
      <c r="AK35" s="367" t="s">
        <v>15</v>
      </c>
      <c r="AL35" s="367" t="s">
        <v>15</v>
      </c>
      <c r="AM35" s="367" t="s">
        <v>15</v>
      </c>
      <c r="AN35" s="398" t="s">
        <v>15</v>
      </c>
      <c r="AO35" s="398" t="s">
        <v>15</v>
      </c>
      <c r="AP35" s="398" t="s">
        <v>160</v>
      </c>
      <c r="AQ35" s="398" t="s">
        <v>160</v>
      </c>
      <c r="AR35" s="398" t="s">
        <v>160</v>
      </c>
      <c r="AS35" s="398" t="s">
        <v>68</v>
      </c>
      <c r="AT35" s="398" t="s">
        <v>160</v>
      </c>
      <c r="AU35" s="398" t="s">
        <v>160</v>
      </c>
      <c r="AV35" s="398" t="s">
        <v>68</v>
      </c>
      <c r="AW35" s="398" t="s">
        <v>68</v>
      </c>
      <c r="AX35" s="398" t="s">
        <v>68</v>
      </c>
    </row>
    <row r="36" spans="1:50">
      <c r="A36" s="130" t="s">
        <v>43</v>
      </c>
      <c r="B36" s="409">
        <v>39.9</v>
      </c>
      <c r="C36" s="232" t="s">
        <v>15</v>
      </c>
      <c r="D36" s="232" t="s">
        <v>15</v>
      </c>
      <c r="E36" s="232" t="s">
        <v>15</v>
      </c>
      <c r="F36" s="232">
        <v>48.6</v>
      </c>
      <c r="G36" s="232">
        <v>35.799999999999997</v>
      </c>
      <c r="H36" s="232" t="s">
        <v>15</v>
      </c>
      <c r="I36" s="232">
        <v>45.6</v>
      </c>
      <c r="J36" s="362">
        <v>48.4</v>
      </c>
      <c r="K36" s="362" t="s">
        <v>15</v>
      </c>
      <c r="L36" s="362">
        <v>36.4</v>
      </c>
      <c r="M36" s="362">
        <v>31.235287804073035</v>
      </c>
      <c r="N36" s="362">
        <v>38.813758048330847</v>
      </c>
      <c r="O36" s="232">
        <v>44.481565212260804</v>
      </c>
      <c r="P36" s="232" t="s">
        <v>125</v>
      </c>
      <c r="Q36" s="232" t="s">
        <v>125</v>
      </c>
      <c r="R36" s="445" t="s">
        <v>125</v>
      </c>
      <c r="S36" s="413" t="s">
        <v>125</v>
      </c>
      <c r="T36" s="446" t="s">
        <v>125</v>
      </c>
      <c r="U36" s="447" t="s">
        <v>124</v>
      </c>
      <c r="V36" s="447" t="s">
        <v>124</v>
      </c>
      <c r="W36" s="409" t="s">
        <v>124</v>
      </c>
      <c r="X36" s="409" t="s">
        <v>124</v>
      </c>
      <c r="Y36" s="366" t="s">
        <v>124</v>
      </c>
      <c r="Z36" s="366" t="s">
        <v>124</v>
      </c>
      <c r="AA36" s="366">
        <v>57.042364885369317</v>
      </c>
      <c r="AB36" s="366" t="s">
        <v>15</v>
      </c>
      <c r="AC36" s="366" t="s">
        <v>15</v>
      </c>
      <c r="AD36" s="367" t="s">
        <v>15</v>
      </c>
      <c r="AE36" s="367" t="s">
        <v>15</v>
      </c>
      <c r="AF36" s="367" t="s">
        <v>15</v>
      </c>
      <c r="AG36" s="367" t="s">
        <v>15</v>
      </c>
      <c r="AH36" s="367" t="s">
        <v>15</v>
      </c>
      <c r="AI36" s="367" t="s">
        <v>15</v>
      </c>
      <c r="AJ36" s="367" t="s">
        <v>15</v>
      </c>
      <c r="AK36" s="367" t="s">
        <v>15</v>
      </c>
      <c r="AL36" s="367" t="s">
        <v>16</v>
      </c>
      <c r="AM36" s="367" t="s">
        <v>15</v>
      </c>
      <c r="AN36" s="398" t="s">
        <v>15</v>
      </c>
      <c r="AO36" s="398" t="s">
        <v>15</v>
      </c>
      <c r="AP36" s="398" t="s">
        <v>160</v>
      </c>
      <c r="AQ36" s="398" t="s">
        <v>160</v>
      </c>
      <c r="AR36" s="398" t="s">
        <v>160</v>
      </c>
      <c r="AS36" s="398" t="s">
        <v>160</v>
      </c>
      <c r="AT36" s="398" t="s">
        <v>160</v>
      </c>
      <c r="AU36" s="398" t="s">
        <v>160</v>
      </c>
      <c r="AV36" s="398" t="s">
        <v>160</v>
      </c>
      <c r="AW36" s="398" t="s">
        <v>160</v>
      </c>
      <c r="AX36" s="398" t="s">
        <v>160</v>
      </c>
    </row>
    <row r="37" spans="1:50">
      <c r="A37" s="130" t="s">
        <v>44</v>
      </c>
      <c r="B37" s="409">
        <v>39.799999999999997</v>
      </c>
      <c r="C37" s="232">
        <v>41.4</v>
      </c>
      <c r="D37" s="232">
        <v>37.799999999999997</v>
      </c>
      <c r="E37" s="232">
        <v>35.6</v>
      </c>
      <c r="F37" s="232">
        <v>46.9</v>
      </c>
      <c r="G37" s="232">
        <v>29.6</v>
      </c>
      <c r="H37" s="232">
        <v>44.6</v>
      </c>
      <c r="I37" s="232">
        <v>46.3</v>
      </c>
      <c r="J37" s="362" t="s">
        <v>15</v>
      </c>
      <c r="K37" s="362">
        <v>47.781140897721578</v>
      </c>
      <c r="L37" s="362">
        <v>38.299999999999997</v>
      </c>
      <c r="M37" s="362">
        <v>33.537889148604066</v>
      </c>
      <c r="N37" s="362">
        <v>39.814112637205369</v>
      </c>
      <c r="O37" s="232">
        <v>53.377878254712961</v>
      </c>
      <c r="P37" s="232" t="s">
        <v>125</v>
      </c>
      <c r="Q37" s="232" t="s">
        <v>125</v>
      </c>
      <c r="R37" s="445" t="s">
        <v>125</v>
      </c>
      <c r="S37" s="413" t="s">
        <v>125</v>
      </c>
      <c r="T37" s="446" t="s">
        <v>125</v>
      </c>
      <c r="U37" s="447" t="s">
        <v>124</v>
      </c>
      <c r="V37" s="447" t="s">
        <v>124</v>
      </c>
      <c r="W37" s="409" t="s">
        <v>124</v>
      </c>
      <c r="X37" s="409" t="s">
        <v>124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67" t="s">
        <v>15</v>
      </c>
      <c r="AE37" s="367" t="s">
        <v>15</v>
      </c>
      <c r="AF37" s="367" t="s">
        <v>15</v>
      </c>
      <c r="AG37" s="367" t="s">
        <v>15</v>
      </c>
      <c r="AH37" s="367" t="s">
        <v>15</v>
      </c>
      <c r="AI37" s="367" t="s">
        <v>15</v>
      </c>
      <c r="AJ37" s="367" t="s">
        <v>15</v>
      </c>
      <c r="AK37" s="367" t="s">
        <v>15</v>
      </c>
      <c r="AL37" s="367" t="s">
        <v>16</v>
      </c>
      <c r="AM37" s="367" t="s">
        <v>15</v>
      </c>
      <c r="AN37" s="398" t="s">
        <v>15</v>
      </c>
      <c r="AO37" s="398" t="s">
        <v>15</v>
      </c>
      <c r="AP37" s="398" t="s">
        <v>68</v>
      </c>
      <c r="AQ37" s="398" t="s">
        <v>68</v>
      </c>
      <c r="AR37" s="398" t="s">
        <v>68</v>
      </c>
      <c r="AS37" s="398" t="s">
        <v>68</v>
      </c>
      <c r="AT37" s="398" t="s">
        <v>160</v>
      </c>
      <c r="AU37" s="398" t="s">
        <v>160</v>
      </c>
      <c r="AV37" s="398" t="s">
        <v>68</v>
      </c>
      <c r="AW37" s="398" t="s">
        <v>68</v>
      </c>
      <c r="AX37" s="398" t="s">
        <v>160</v>
      </c>
    </row>
    <row r="38" spans="1:50">
      <c r="A38" s="130" t="s">
        <v>45</v>
      </c>
      <c r="B38" s="409">
        <v>41.4</v>
      </c>
      <c r="C38" s="232">
        <v>42.9</v>
      </c>
      <c r="D38" s="232">
        <v>43.2</v>
      </c>
      <c r="E38" s="232">
        <v>42.1</v>
      </c>
      <c r="F38" s="232">
        <v>49.1</v>
      </c>
      <c r="G38" s="232">
        <v>30.6</v>
      </c>
      <c r="H38" s="232">
        <v>48.9</v>
      </c>
      <c r="I38" s="232">
        <v>44.8</v>
      </c>
      <c r="J38" s="362">
        <v>47.1</v>
      </c>
      <c r="K38" s="362">
        <v>41.883468694864725</v>
      </c>
      <c r="L38" s="362">
        <v>38</v>
      </c>
      <c r="M38" s="362">
        <v>34.53902016796539</v>
      </c>
      <c r="N38" s="362">
        <v>37.613332541681459</v>
      </c>
      <c r="O38" s="232">
        <v>48.653893170126608</v>
      </c>
      <c r="P38" s="232">
        <v>36.811424981433639</v>
      </c>
      <c r="Q38" s="232" t="s">
        <v>125</v>
      </c>
      <c r="R38" s="445" t="s">
        <v>125</v>
      </c>
      <c r="S38" s="413">
        <v>43.463760530826065</v>
      </c>
      <c r="T38" s="446" t="s">
        <v>125</v>
      </c>
      <c r="U38" s="447" t="s">
        <v>124</v>
      </c>
      <c r="V38" s="447" t="s">
        <v>124</v>
      </c>
      <c r="W38" s="409">
        <v>49.348852620012089</v>
      </c>
      <c r="X38" s="409" t="s">
        <v>124</v>
      </c>
      <c r="Y38" s="366" t="s">
        <v>124</v>
      </c>
      <c r="Z38" s="366" t="s">
        <v>124</v>
      </c>
      <c r="AA38" s="366" t="s">
        <v>15</v>
      </c>
      <c r="AB38" s="366" t="s">
        <v>15</v>
      </c>
      <c r="AC38" s="366" t="s">
        <v>15</v>
      </c>
      <c r="AD38" s="367" t="s">
        <v>15</v>
      </c>
      <c r="AE38" s="367" t="s">
        <v>15</v>
      </c>
      <c r="AF38" s="367" t="s">
        <v>15</v>
      </c>
      <c r="AG38" s="367" t="s">
        <v>15</v>
      </c>
      <c r="AH38" s="367">
        <v>38.234888341654106</v>
      </c>
      <c r="AI38" s="367">
        <v>57.954119171633806</v>
      </c>
      <c r="AJ38" s="367">
        <v>60.295085956641643</v>
      </c>
      <c r="AK38" s="367">
        <v>62.948579474597501</v>
      </c>
      <c r="AL38" s="367">
        <v>57.511259345578246</v>
      </c>
      <c r="AM38" s="367">
        <v>55.776649153213626</v>
      </c>
      <c r="AN38" s="398" t="s">
        <v>15</v>
      </c>
      <c r="AO38" s="398" t="s">
        <v>15</v>
      </c>
      <c r="AP38" s="398" t="s">
        <v>68</v>
      </c>
      <c r="AQ38" s="398" t="s">
        <v>160</v>
      </c>
      <c r="AR38" s="398" t="s">
        <v>160</v>
      </c>
      <c r="AS38" s="398" t="s">
        <v>160</v>
      </c>
      <c r="AT38" s="398" t="s">
        <v>160</v>
      </c>
      <c r="AU38" s="398" t="s">
        <v>160</v>
      </c>
      <c r="AV38" s="398" t="s">
        <v>160</v>
      </c>
      <c r="AW38" s="398" t="s">
        <v>160</v>
      </c>
      <c r="AX38" s="398" t="s">
        <v>160</v>
      </c>
    </row>
    <row r="39" spans="1:50">
      <c r="A39" s="130" t="s">
        <v>46</v>
      </c>
      <c r="B39" s="409">
        <v>40.299999999999997</v>
      </c>
      <c r="C39" s="232">
        <v>39</v>
      </c>
      <c r="D39" s="232">
        <v>36.799999999999997</v>
      </c>
      <c r="E39" s="232">
        <v>37.1</v>
      </c>
      <c r="F39" s="232">
        <v>45.6</v>
      </c>
      <c r="G39" s="232">
        <v>33.6</v>
      </c>
      <c r="H39" s="232">
        <v>46.2</v>
      </c>
      <c r="I39" s="232">
        <v>48</v>
      </c>
      <c r="J39" s="362" t="s">
        <v>15</v>
      </c>
      <c r="K39" s="362">
        <v>43.982640156898526</v>
      </c>
      <c r="L39" s="362">
        <v>36.200000000000003</v>
      </c>
      <c r="M39" s="362">
        <v>33.137436740859535</v>
      </c>
      <c r="N39" s="362">
        <v>38.013474377231248</v>
      </c>
      <c r="O39" s="232" t="s">
        <v>68</v>
      </c>
      <c r="P39" s="232" t="s">
        <v>68</v>
      </c>
      <c r="Q39" s="232" t="s">
        <v>68</v>
      </c>
      <c r="R39" s="445" t="s">
        <v>68</v>
      </c>
      <c r="S39" s="413" t="s">
        <v>69</v>
      </c>
      <c r="T39" s="446" t="s">
        <v>68</v>
      </c>
      <c r="U39" s="447" t="s">
        <v>16</v>
      </c>
      <c r="V39" s="447" t="s">
        <v>16</v>
      </c>
      <c r="W39" s="409" t="s">
        <v>124</v>
      </c>
      <c r="X39" s="409" t="s">
        <v>124</v>
      </c>
      <c r="Y39" s="366" t="s">
        <v>124</v>
      </c>
      <c r="Z39" s="366" t="s">
        <v>124</v>
      </c>
      <c r="AA39" s="366" t="s">
        <v>15</v>
      </c>
      <c r="AB39" s="366" t="s">
        <v>15</v>
      </c>
      <c r="AC39" s="366" t="s">
        <v>15</v>
      </c>
      <c r="AD39" s="367" t="s">
        <v>15</v>
      </c>
      <c r="AE39" s="367" t="s">
        <v>16</v>
      </c>
      <c r="AF39" s="367" t="s">
        <v>16</v>
      </c>
      <c r="AG39" s="367" t="s">
        <v>16</v>
      </c>
      <c r="AH39" s="367" t="s">
        <v>16</v>
      </c>
      <c r="AI39" s="367" t="s">
        <v>16</v>
      </c>
      <c r="AJ39" s="367" t="s">
        <v>16</v>
      </c>
      <c r="AK39" s="367" t="s">
        <v>16</v>
      </c>
      <c r="AL39" s="367" t="s">
        <v>16</v>
      </c>
      <c r="AM39" s="367" t="s">
        <v>16</v>
      </c>
      <c r="AN39" s="398" t="s">
        <v>16</v>
      </c>
      <c r="AO39" s="398" t="s">
        <v>16</v>
      </c>
      <c r="AP39" s="398" t="s">
        <v>160</v>
      </c>
      <c r="AQ39" s="398" t="s">
        <v>68</v>
      </c>
      <c r="AR39" s="398" t="s">
        <v>160</v>
      </c>
      <c r="AS39" s="398" t="s">
        <v>68</v>
      </c>
      <c r="AT39" s="398" t="s">
        <v>68</v>
      </c>
      <c r="AU39" s="398" t="s">
        <v>68</v>
      </c>
      <c r="AV39" s="398" t="s">
        <v>68</v>
      </c>
      <c r="AW39" s="398" t="s">
        <v>68</v>
      </c>
      <c r="AX39" s="398" t="s">
        <v>68</v>
      </c>
    </row>
    <row r="40" spans="1:50">
      <c r="A40" s="130" t="s">
        <v>47</v>
      </c>
      <c r="B40" s="409">
        <v>39.799999999999997</v>
      </c>
      <c r="C40" s="232">
        <v>37.5</v>
      </c>
      <c r="D40" s="232">
        <v>37.4</v>
      </c>
      <c r="E40" s="232">
        <v>38.4</v>
      </c>
      <c r="F40" s="232">
        <v>41.9</v>
      </c>
      <c r="G40" s="232">
        <v>24.5</v>
      </c>
      <c r="H40" s="232">
        <v>42.9</v>
      </c>
      <c r="I40" s="232">
        <v>40.6</v>
      </c>
      <c r="J40" s="362">
        <v>53.3</v>
      </c>
      <c r="K40" s="362">
        <v>49.980272905566515</v>
      </c>
      <c r="L40" s="362">
        <v>37.700000000000003</v>
      </c>
      <c r="M40" s="362">
        <v>30.334269886647864</v>
      </c>
      <c r="N40" s="362">
        <v>37.913438918343815</v>
      </c>
      <c r="O40" s="232">
        <v>44.306486626256181</v>
      </c>
      <c r="P40" s="232">
        <v>29.87142027897838</v>
      </c>
      <c r="Q40" s="232">
        <v>40.288343815603923</v>
      </c>
      <c r="R40" s="445">
        <v>43.969166602426199</v>
      </c>
      <c r="S40" s="413">
        <v>43.490718056403637</v>
      </c>
      <c r="T40" s="446">
        <v>49.256770238248791</v>
      </c>
      <c r="U40" s="447">
        <v>45.722963903612069</v>
      </c>
      <c r="V40" s="447">
        <v>38.093991584789023</v>
      </c>
      <c r="W40" s="409">
        <v>48.911060360355819</v>
      </c>
      <c r="X40" s="409">
        <v>43.854089206471073</v>
      </c>
      <c r="Y40" s="366">
        <v>44.703079537785513</v>
      </c>
      <c r="Z40" s="366">
        <v>37.134130903547494</v>
      </c>
      <c r="AA40" s="366">
        <v>47.243441489315245</v>
      </c>
      <c r="AB40" s="366">
        <v>42.722078100257733</v>
      </c>
      <c r="AC40" s="366">
        <v>42.861051437162004</v>
      </c>
      <c r="AD40" s="367">
        <v>39.478982351605801</v>
      </c>
      <c r="AE40" s="367">
        <v>35.361994508961637</v>
      </c>
      <c r="AF40" s="367">
        <v>40.901147812001675</v>
      </c>
      <c r="AG40" s="367" t="s">
        <v>15</v>
      </c>
      <c r="AH40" s="367">
        <v>32.35717868357878</v>
      </c>
      <c r="AI40" s="367">
        <v>42.338978892645372</v>
      </c>
      <c r="AJ40" s="367">
        <v>49.571476204406153</v>
      </c>
      <c r="AK40" s="367">
        <v>44.618828700345688</v>
      </c>
      <c r="AL40" s="367">
        <v>43.145995396097305</v>
      </c>
      <c r="AM40" s="367">
        <v>45.760129480042671</v>
      </c>
      <c r="AN40" s="398">
        <v>40.700000000000003</v>
      </c>
      <c r="AO40" s="398" t="s">
        <v>15</v>
      </c>
      <c r="AP40" s="398" t="s">
        <v>160</v>
      </c>
      <c r="AQ40" s="398" t="s">
        <v>160</v>
      </c>
      <c r="AR40" s="398" t="s">
        <v>160</v>
      </c>
      <c r="AS40" s="398" t="s">
        <v>160</v>
      </c>
      <c r="AT40" s="398" t="s">
        <v>160</v>
      </c>
      <c r="AU40" s="398" t="s">
        <v>160</v>
      </c>
      <c r="AV40" s="398" t="s">
        <v>160</v>
      </c>
      <c r="AW40" s="398" t="s">
        <v>160</v>
      </c>
      <c r="AX40" s="398" t="s">
        <v>160</v>
      </c>
    </row>
    <row r="41" spans="1:50">
      <c r="A41" s="130" t="s">
        <v>48</v>
      </c>
      <c r="B41" s="409">
        <v>39.9</v>
      </c>
      <c r="C41" s="232">
        <v>40.4</v>
      </c>
      <c r="D41" s="232">
        <v>36.700000000000003</v>
      </c>
      <c r="E41" s="232">
        <v>36.6</v>
      </c>
      <c r="F41" s="232">
        <v>42</v>
      </c>
      <c r="G41" s="232">
        <v>28</v>
      </c>
      <c r="H41" s="232">
        <v>38.9</v>
      </c>
      <c r="I41" s="232">
        <v>42.5</v>
      </c>
      <c r="J41" s="362">
        <v>45</v>
      </c>
      <c r="K41" s="362">
        <v>39.584376141208672</v>
      </c>
      <c r="L41" s="362">
        <v>36.4</v>
      </c>
      <c r="M41" s="362">
        <v>31.235287804073028</v>
      </c>
      <c r="N41" s="362">
        <v>38.813758048330854</v>
      </c>
      <c r="O41" s="232">
        <v>48.070839541069205</v>
      </c>
      <c r="P41" s="232">
        <v>33.078149005664166</v>
      </c>
      <c r="Q41" s="232">
        <v>43.128228099183801</v>
      </c>
      <c r="R41" s="445">
        <v>42.518857508708528</v>
      </c>
      <c r="S41" s="413">
        <v>43.278613687729262</v>
      </c>
      <c r="T41" s="446">
        <v>53.060455356898295</v>
      </c>
      <c r="U41" s="447">
        <v>46.844578450602462</v>
      </c>
      <c r="V41" s="447">
        <v>40.341906005353131</v>
      </c>
      <c r="W41" s="409">
        <v>50.271294833043072</v>
      </c>
      <c r="X41" s="409">
        <v>47.044091228459493</v>
      </c>
      <c r="Y41" s="366">
        <v>45.589487772036797</v>
      </c>
      <c r="Z41" s="366">
        <v>39.304709947022729</v>
      </c>
      <c r="AA41" s="366">
        <v>51.011786380587111</v>
      </c>
      <c r="AB41" s="366">
        <v>47.338798204826283</v>
      </c>
      <c r="AC41" s="366">
        <v>45.174898959036128</v>
      </c>
      <c r="AD41" s="367">
        <v>44.354563213425067</v>
      </c>
      <c r="AE41" s="367">
        <v>36.773160502876138</v>
      </c>
      <c r="AF41" s="367">
        <v>45.00625147696794</v>
      </c>
      <c r="AG41" s="367">
        <v>46.098310829545873</v>
      </c>
      <c r="AH41" s="367">
        <v>38.562396819980208</v>
      </c>
      <c r="AI41" s="367">
        <v>50.83543184927921</v>
      </c>
      <c r="AJ41" s="367">
        <v>52.711170838378848</v>
      </c>
      <c r="AK41" s="367">
        <v>48.020138275782308</v>
      </c>
      <c r="AL41" s="367">
        <v>42.941495734042064</v>
      </c>
      <c r="AM41" s="367">
        <v>54.385023314464483</v>
      </c>
      <c r="AN41" s="398">
        <v>53.4</v>
      </c>
      <c r="AO41" s="398">
        <v>46.7</v>
      </c>
      <c r="AP41" s="398">
        <v>52.6</v>
      </c>
      <c r="AQ41" s="398">
        <v>57</v>
      </c>
      <c r="AR41" s="398">
        <v>56.2</v>
      </c>
      <c r="AS41" s="398">
        <v>51.7</v>
      </c>
      <c r="AT41" s="398">
        <v>50.8</v>
      </c>
      <c r="AU41" s="398">
        <v>50.8</v>
      </c>
      <c r="AV41" s="398">
        <v>40</v>
      </c>
      <c r="AW41" s="398">
        <v>52.1</v>
      </c>
      <c r="AX41" s="398">
        <v>54.7</v>
      </c>
    </row>
    <row r="42" spans="1:50">
      <c r="A42" s="130" t="s">
        <v>49</v>
      </c>
      <c r="B42" s="409">
        <v>43.8</v>
      </c>
      <c r="C42" s="232">
        <v>45</v>
      </c>
      <c r="D42" s="232">
        <v>39.5</v>
      </c>
      <c r="E42" s="232">
        <v>39.200000000000003</v>
      </c>
      <c r="F42" s="232">
        <v>50.9</v>
      </c>
      <c r="G42" s="232">
        <v>29.5</v>
      </c>
      <c r="H42" s="232">
        <v>48.2</v>
      </c>
      <c r="I42" s="232">
        <v>47.6</v>
      </c>
      <c r="J42" s="362">
        <v>49.5</v>
      </c>
      <c r="K42" s="362">
        <v>46.681574893799095</v>
      </c>
      <c r="L42" s="362">
        <v>36</v>
      </c>
      <c r="M42" s="362">
        <v>32.436645027306618</v>
      </c>
      <c r="N42" s="362">
        <v>34.712304233945375</v>
      </c>
      <c r="O42" s="232">
        <v>54.215529231993699</v>
      </c>
      <c r="P42" s="232">
        <v>29.321486137715485</v>
      </c>
      <c r="Q42" s="232">
        <v>39.623732273641195</v>
      </c>
      <c r="R42" s="445">
        <v>41.046834572910768</v>
      </c>
      <c r="S42" s="413">
        <v>42.353351057204527</v>
      </c>
      <c r="T42" s="446">
        <v>51.378197884696753</v>
      </c>
      <c r="U42" s="447">
        <v>47.103789899661862</v>
      </c>
      <c r="V42" s="447">
        <v>37.880754495467095</v>
      </c>
      <c r="W42" s="409">
        <v>48.542798284142187</v>
      </c>
      <c r="X42" s="409">
        <v>43.266580203975437</v>
      </c>
      <c r="Y42" s="366">
        <v>45.175900870816598</v>
      </c>
      <c r="Z42" s="366">
        <v>38.795526785032472</v>
      </c>
      <c r="AA42" s="366">
        <v>47.251254932971989</v>
      </c>
      <c r="AB42" s="366">
        <v>45.089333259897252</v>
      </c>
      <c r="AC42" s="366">
        <v>44.894265369887606</v>
      </c>
      <c r="AD42" s="367">
        <v>40.181912293129194</v>
      </c>
      <c r="AE42" s="367">
        <v>35.866381899151307</v>
      </c>
      <c r="AF42" s="367">
        <v>40.559705004069244</v>
      </c>
      <c r="AG42" s="367" t="s">
        <v>15</v>
      </c>
      <c r="AH42" s="367">
        <v>32.947104035917327</v>
      </c>
      <c r="AI42" s="367">
        <v>42.778224377754164</v>
      </c>
      <c r="AJ42" s="367">
        <v>49.786940602852326</v>
      </c>
      <c r="AK42" s="367">
        <v>45.645177173544823</v>
      </c>
      <c r="AL42" s="367">
        <v>44.50041807339408</v>
      </c>
      <c r="AM42" s="367">
        <v>46.509949155488989</v>
      </c>
      <c r="AN42" s="398">
        <v>49.5</v>
      </c>
      <c r="AO42" s="398" t="s">
        <v>15</v>
      </c>
      <c r="AP42" s="398" t="s">
        <v>160</v>
      </c>
      <c r="AQ42" s="398" t="s">
        <v>160</v>
      </c>
      <c r="AR42" s="398" t="s">
        <v>160</v>
      </c>
      <c r="AS42" s="398" t="s">
        <v>160</v>
      </c>
      <c r="AT42" s="398" t="s">
        <v>160</v>
      </c>
      <c r="AU42" s="398" t="s">
        <v>160</v>
      </c>
      <c r="AV42" s="398" t="s">
        <v>160</v>
      </c>
      <c r="AW42" s="398" t="s">
        <v>68</v>
      </c>
      <c r="AX42" s="398" t="s">
        <v>160</v>
      </c>
    </row>
    <row r="43" spans="1:50">
      <c r="A43" s="130" t="s">
        <v>50</v>
      </c>
      <c r="B43" s="409">
        <v>39.700000000000003</v>
      </c>
      <c r="C43" s="232">
        <v>42.7</v>
      </c>
      <c r="D43" s="232">
        <v>37.5</v>
      </c>
      <c r="E43" s="232">
        <v>36.799999999999997</v>
      </c>
      <c r="F43" s="232">
        <v>43.1</v>
      </c>
      <c r="G43" s="232">
        <v>31</v>
      </c>
      <c r="H43" s="232">
        <v>42</v>
      </c>
      <c r="I43" s="232">
        <v>46.3</v>
      </c>
      <c r="J43" s="362">
        <v>44.4</v>
      </c>
      <c r="K43" s="362">
        <v>44.082600702709676</v>
      </c>
      <c r="L43" s="362">
        <v>35.4</v>
      </c>
      <c r="M43" s="362">
        <v>31.135174702136894</v>
      </c>
      <c r="N43" s="362">
        <v>35.012410610607745</v>
      </c>
      <c r="O43" s="232">
        <v>48.215463524090424</v>
      </c>
      <c r="P43" s="232">
        <v>28.415290357604871</v>
      </c>
      <c r="Q43" s="232">
        <v>40.892776970503178</v>
      </c>
      <c r="R43" s="445">
        <v>43.349866343142367</v>
      </c>
      <c r="S43" s="413">
        <v>43.767802344168715</v>
      </c>
      <c r="T43" s="446">
        <v>48.317849443933291</v>
      </c>
      <c r="U43" s="447">
        <v>46.423211990206397</v>
      </c>
      <c r="V43" s="447">
        <v>38.380704891742909</v>
      </c>
      <c r="W43" s="409">
        <v>46.765883888279305</v>
      </c>
      <c r="X43" s="409">
        <v>42.589676727790838</v>
      </c>
      <c r="Y43" s="366">
        <v>43.083144806311239</v>
      </c>
      <c r="Z43" s="366">
        <v>38.728946995837006</v>
      </c>
      <c r="AA43" s="366">
        <v>47.449518619315164</v>
      </c>
      <c r="AB43" s="366">
        <v>44.113178243324079</v>
      </c>
      <c r="AC43" s="366">
        <v>45.132358143589911</v>
      </c>
      <c r="AD43" s="367">
        <v>39.063816375017652</v>
      </c>
      <c r="AE43" s="367">
        <v>35.575544599643997</v>
      </c>
      <c r="AF43" s="367">
        <v>41.430153540942932</v>
      </c>
      <c r="AG43" s="367">
        <v>43.917516800238701</v>
      </c>
      <c r="AH43" s="367">
        <v>32.412601102085851</v>
      </c>
      <c r="AI43" s="367">
        <v>42.192218640078394</v>
      </c>
      <c r="AJ43" s="367">
        <v>48.916334992163172</v>
      </c>
      <c r="AK43" s="367">
        <v>44.978844284411124</v>
      </c>
      <c r="AL43" s="367">
        <v>43.27512908849117</v>
      </c>
      <c r="AM43" s="367">
        <v>45.623583882024363</v>
      </c>
      <c r="AN43" s="398">
        <v>51.6</v>
      </c>
      <c r="AO43" s="398" t="s">
        <v>15</v>
      </c>
      <c r="AP43" s="398" t="s">
        <v>160</v>
      </c>
      <c r="AQ43" s="398" t="s">
        <v>160</v>
      </c>
      <c r="AR43" s="398" t="s">
        <v>160</v>
      </c>
      <c r="AS43" s="398" t="s">
        <v>160</v>
      </c>
      <c r="AT43" s="398" t="s">
        <v>160</v>
      </c>
      <c r="AU43" s="398" t="s">
        <v>160</v>
      </c>
      <c r="AV43" s="398" t="s">
        <v>160</v>
      </c>
      <c r="AW43" s="398" t="s">
        <v>160</v>
      </c>
      <c r="AX43" s="398">
        <v>55.1</v>
      </c>
    </row>
    <row r="44" spans="1:50">
      <c r="A44" s="130" t="s">
        <v>122</v>
      </c>
      <c r="B44" s="409">
        <v>40.299999999999997</v>
      </c>
      <c r="C44" s="232">
        <v>39.1</v>
      </c>
      <c r="D44" s="232">
        <v>36.799999999999997</v>
      </c>
      <c r="E44" s="232">
        <v>37.1</v>
      </c>
      <c r="F44" s="232">
        <v>45.6</v>
      </c>
      <c r="G44" s="232">
        <v>33.700000000000003</v>
      </c>
      <c r="H44" s="232">
        <v>46.2</v>
      </c>
      <c r="I44" s="232">
        <v>48</v>
      </c>
      <c r="J44" s="362">
        <v>49.5</v>
      </c>
      <c r="K44" s="362">
        <v>44.682363977576465</v>
      </c>
      <c r="L44" s="362">
        <v>36.200000000000003</v>
      </c>
      <c r="M44" s="362">
        <v>33.137436740859549</v>
      </c>
      <c r="N44" s="362">
        <v>38.013474377231248</v>
      </c>
      <c r="O44" s="232">
        <v>48.810260221949576</v>
      </c>
      <c r="P44" s="232">
        <v>31.726168460670397</v>
      </c>
      <c r="Q44" s="232">
        <v>40.421944687239844</v>
      </c>
      <c r="R44" s="445">
        <v>41.047903945298252</v>
      </c>
      <c r="S44" s="413">
        <v>44.986242295831708</v>
      </c>
      <c r="T44" s="446">
        <v>52.104435243203781</v>
      </c>
      <c r="U44" s="447">
        <v>49.666942578176958</v>
      </c>
      <c r="V44" s="447">
        <v>41.714134307329076</v>
      </c>
      <c r="W44" s="409">
        <v>53.095796066079579</v>
      </c>
      <c r="X44" s="409">
        <v>49.581726150883782</v>
      </c>
      <c r="Y44" s="366">
        <v>51.697436487828902</v>
      </c>
      <c r="Z44" s="366">
        <v>43.825465546704173</v>
      </c>
      <c r="AA44" s="366">
        <v>56.968574468747882</v>
      </c>
      <c r="AB44" s="366">
        <v>44.594432634568712</v>
      </c>
      <c r="AC44" s="366">
        <v>51.531043993433869</v>
      </c>
      <c r="AD44" s="367">
        <v>48.165864605344389</v>
      </c>
      <c r="AE44" s="367">
        <v>39.567921660225693</v>
      </c>
      <c r="AF44" s="367">
        <v>45.10605589418293</v>
      </c>
      <c r="AG44" s="367" t="s">
        <v>15</v>
      </c>
      <c r="AH44" s="367">
        <v>40.179398424172248</v>
      </c>
      <c r="AI44" s="367">
        <v>62.470690112516067</v>
      </c>
      <c r="AJ44" s="367">
        <v>55.583770519080993</v>
      </c>
      <c r="AK44" s="367">
        <v>50.715596445506208</v>
      </c>
      <c r="AL44" s="367">
        <v>42.82023013132784</v>
      </c>
      <c r="AM44" s="367">
        <v>64.508395183036782</v>
      </c>
      <c r="AN44" s="398">
        <v>44.7</v>
      </c>
      <c r="AO44" s="398">
        <v>53.3</v>
      </c>
      <c r="AP44" s="398" t="s">
        <v>160</v>
      </c>
      <c r="AQ44" s="398" t="s">
        <v>160</v>
      </c>
      <c r="AR44" s="398" t="s">
        <v>160</v>
      </c>
      <c r="AS44" s="398" t="s">
        <v>160</v>
      </c>
      <c r="AT44" s="398" t="s">
        <v>160</v>
      </c>
      <c r="AU44" s="398" t="s">
        <v>160</v>
      </c>
      <c r="AV44" s="398" t="s">
        <v>160</v>
      </c>
      <c r="AW44" s="398" t="s">
        <v>160</v>
      </c>
      <c r="AX44" s="398" t="s">
        <v>160</v>
      </c>
    </row>
    <row r="45" spans="1:50">
      <c r="A45" s="130" t="s">
        <v>51</v>
      </c>
      <c r="B45" s="409">
        <v>40.6</v>
      </c>
      <c r="C45" s="232">
        <v>43.7</v>
      </c>
      <c r="D45" s="232">
        <v>37.6</v>
      </c>
      <c r="E45" s="232">
        <v>37.1</v>
      </c>
      <c r="F45" s="232">
        <v>42.4</v>
      </c>
      <c r="G45" s="232">
        <v>32.799999999999997</v>
      </c>
      <c r="H45" s="232">
        <v>42.2</v>
      </c>
      <c r="I45" s="232">
        <v>48.5</v>
      </c>
      <c r="J45" s="362">
        <v>47.9</v>
      </c>
      <c r="K45" s="362">
        <v>45.482048344065525</v>
      </c>
      <c r="L45" s="362">
        <v>36.4</v>
      </c>
      <c r="M45" s="362">
        <v>33.838228454412452</v>
      </c>
      <c r="N45" s="362">
        <v>37.113155247244194</v>
      </c>
      <c r="O45" s="232">
        <v>47.342950074290606</v>
      </c>
      <c r="P45" s="232">
        <v>32.165010150465768</v>
      </c>
      <c r="Q45" s="232">
        <v>41.260899969919485</v>
      </c>
      <c r="R45" s="445">
        <v>45.510037876843583</v>
      </c>
      <c r="S45" s="413">
        <v>44.017603220933651</v>
      </c>
      <c r="T45" s="446">
        <v>50.610871194168908</v>
      </c>
      <c r="U45" s="447">
        <v>46.918990979735909</v>
      </c>
      <c r="V45" s="447">
        <v>38.443422591514853</v>
      </c>
      <c r="W45" s="409">
        <v>48.478083783098228</v>
      </c>
      <c r="X45" s="409">
        <v>44.811884013628749</v>
      </c>
      <c r="Y45" s="366">
        <v>43.575741110706623</v>
      </c>
      <c r="Z45" s="366">
        <v>37.977619717992866</v>
      </c>
      <c r="AA45" s="366">
        <v>47.943250016041127</v>
      </c>
      <c r="AB45" s="366">
        <v>41.803916102601171</v>
      </c>
      <c r="AC45" s="366">
        <v>42.428649981050036</v>
      </c>
      <c r="AD45" s="367">
        <v>38.703338685644148</v>
      </c>
      <c r="AE45" s="367">
        <v>35.225171290964319</v>
      </c>
      <c r="AF45" s="367">
        <v>42.255806279065943</v>
      </c>
      <c r="AG45" s="367">
        <v>43.829537583219775</v>
      </c>
      <c r="AH45" s="367">
        <v>31.741626493075163</v>
      </c>
      <c r="AI45" s="367">
        <v>42.625286766474638</v>
      </c>
      <c r="AJ45" s="367">
        <v>48.633304289597817</v>
      </c>
      <c r="AK45" s="367">
        <v>45.055563026337694</v>
      </c>
      <c r="AL45" s="367">
        <v>43.385269130970208</v>
      </c>
      <c r="AM45" s="367">
        <v>46.231321510139978</v>
      </c>
      <c r="AN45" s="398">
        <v>53.8</v>
      </c>
      <c r="AO45" s="398" t="s">
        <v>15</v>
      </c>
      <c r="AP45" s="398" t="s">
        <v>160</v>
      </c>
      <c r="AQ45" s="398" t="s">
        <v>160</v>
      </c>
      <c r="AR45" s="398" t="s">
        <v>160</v>
      </c>
      <c r="AS45" s="398" t="s">
        <v>160</v>
      </c>
      <c r="AT45" s="398" t="s">
        <v>160</v>
      </c>
      <c r="AU45" s="398" t="s">
        <v>160</v>
      </c>
      <c r="AV45" s="398" t="s">
        <v>160</v>
      </c>
      <c r="AW45" s="398" t="s">
        <v>160</v>
      </c>
      <c r="AX45" s="398" t="s">
        <v>160</v>
      </c>
    </row>
    <row r="46" spans="1:50">
      <c r="A46" s="130" t="s">
        <v>52</v>
      </c>
      <c r="B46" s="409">
        <v>41.3</v>
      </c>
      <c r="C46" s="232">
        <v>38.299999999999997</v>
      </c>
      <c r="D46" s="232">
        <v>36.5</v>
      </c>
      <c r="E46" s="232">
        <v>37.299999999999997</v>
      </c>
      <c r="F46" s="232">
        <v>46</v>
      </c>
      <c r="G46" s="232">
        <v>35.299999999999997</v>
      </c>
      <c r="H46" s="232">
        <v>45.8</v>
      </c>
      <c r="I46" s="232">
        <v>44</v>
      </c>
      <c r="J46" s="362">
        <v>49.2</v>
      </c>
      <c r="K46" s="362">
        <v>41.883468694864746</v>
      </c>
      <c r="L46" s="362">
        <v>36.299999999999997</v>
      </c>
      <c r="M46" s="362">
        <v>32.136305721498218</v>
      </c>
      <c r="N46" s="362">
        <v>39.413970801655566</v>
      </c>
      <c r="O46" s="232">
        <v>48.063414653278876</v>
      </c>
      <c r="P46" s="232">
        <v>30.081865923678784</v>
      </c>
      <c r="Q46" s="232">
        <v>44.849568459103217</v>
      </c>
      <c r="R46" s="445">
        <v>43.595834851560696</v>
      </c>
      <c r="S46" s="413">
        <v>46.850973226773903</v>
      </c>
      <c r="T46" s="446">
        <v>56.398286560210771</v>
      </c>
      <c r="U46" s="447">
        <v>50.253241475272404</v>
      </c>
      <c r="V46" s="447">
        <v>42.65747647259456</v>
      </c>
      <c r="W46" s="409">
        <v>53.850777762418289</v>
      </c>
      <c r="X46" s="409">
        <v>51.466827413999141</v>
      </c>
      <c r="Y46" s="366">
        <v>48.155062140227045</v>
      </c>
      <c r="Z46" s="366">
        <v>42.013744322908735</v>
      </c>
      <c r="AA46" s="366">
        <v>52.227621558314219</v>
      </c>
      <c r="AB46" s="366">
        <v>46.936547343990448</v>
      </c>
      <c r="AC46" s="366">
        <v>49.073432227450937</v>
      </c>
      <c r="AD46" s="367">
        <v>44.415954147121873</v>
      </c>
      <c r="AE46" s="367">
        <v>39.704565859102267</v>
      </c>
      <c r="AF46" s="367">
        <v>48.914089573719252</v>
      </c>
      <c r="AG46" s="367" t="s">
        <v>15</v>
      </c>
      <c r="AH46" s="367">
        <v>37.315536687762076</v>
      </c>
      <c r="AI46" s="367">
        <v>50.29965176919211</v>
      </c>
      <c r="AJ46" s="367">
        <v>52.843461076824404</v>
      </c>
      <c r="AK46" s="367">
        <v>48.425199507024423</v>
      </c>
      <c r="AL46" s="367">
        <v>45.229309707075792</v>
      </c>
      <c r="AM46" s="367">
        <v>54.109216872329213</v>
      </c>
      <c r="AN46" s="398" t="s">
        <v>15</v>
      </c>
      <c r="AO46" s="398" t="s">
        <v>15</v>
      </c>
      <c r="AP46" s="398" t="s">
        <v>160</v>
      </c>
      <c r="AQ46" s="398" t="s">
        <v>160</v>
      </c>
      <c r="AR46" s="398" t="s">
        <v>160</v>
      </c>
      <c r="AS46" s="398" t="s">
        <v>160</v>
      </c>
      <c r="AT46" s="398" t="s">
        <v>160</v>
      </c>
      <c r="AU46" s="398" t="s">
        <v>160</v>
      </c>
      <c r="AV46" s="398" t="s">
        <v>160</v>
      </c>
      <c r="AW46" s="398" t="s">
        <v>160</v>
      </c>
      <c r="AX46" s="398">
        <v>56.8</v>
      </c>
    </row>
    <row r="47" spans="1:50">
      <c r="A47" s="130" t="s">
        <v>53</v>
      </c>
      <c r="B47" s="409">
        <v>39.799999999999997</v>
      </c>
      <c r="C47" s="232">
        <v>41.4</v>
      </c>
      <c r="D47" s="232">
        <v>37.799999999999997</v>
      </c>
      <c r="E47" s="232">
        <v>35.6</v>
      </c>
      <c r="F47" s="232">
        <v>46.9</v>
      </c>
      <c r="G47" s="232">
        <v>29.7</v>
      </c>
      <c r="H47" s="232">
        <v>44.6</v>
      </c>
      <c r="I47" s="232">
        <v>46.3</v>
      </c>
      <c r="J47" s="362">
        <v>43.4</v>
      </c>
      <c r="K47" s="362">
        <v>47.581219806099327</v>
      </c>
      <c r="L47" s="362">
        <v>38.299999999999997</v>
      </c>
      <c r="M47" s="362">
        <v>33.537889148604087</v>
      </c>
      <c r="N47" s="362">
        <v>39.814112637205369</v>
      </c>
      <c r="O47" s="232">
        <v>53.140639968478865</v>
      </c>
      <c r="P47" s="232">
        <v>29.337097138701115</v>
      </c>
      <c r="Q47" s="232">
        <v>42.35339013052193</v>
      </c>
      <c r="R47" s="445">
        <v>43.663796887260126</v>
      </c>
      <c r="S47" s="413">
        <v>44.399452130115563</v>
      </c>
      <c r="T47" s="446">
        <v>53.948491561838274</v>
      </c>
      <c r="U47" s="447">
        <v>50.691879329102001</v>
      </c>
      <c r="V47" s="447">
        <v>41.143939697099718</v>
      </c>
      <c r="W47" s="409">
        <v>51.289739857658525</v>
      </c>
      <c r="X47" s="409">
        <v>47.332106616418201</v>
      </c>
      <c r="Y47" s="366">
        <v>48.92884316318186</v>
      </c>
      <c r="Z47" s="366">
        <v>41.793371345933892</v>
      </c>
      <c r="AA47" s="366">
        <v>53.820068427877992</v>
      </c>
      <c r="AB47" s="366">
        <v>46.908542199110286</v>
      </c>
      <c r="AC47" s="366">
        <v>47.579033038726152</v>
      </c>
      <c r="AD47" s="367">
        <v>43.77020413931767</v>
      </c>
      <c r="AE47" s="367">
        <v>36.329073079027154</v>
      </c>
      <c r="AF47" s="367">
        <v>47.61130394588983</v>
      </c>
      <c r="AG47" s="367" t="s">
        <v>15</v>
      </c>
      <c r="AH47" s="367">
        <v>33.632666297251063</v>
      </c>
      <c r="AI47" s="367">
        <v>42.336167640643218</v>
      </c>
      <c r="AJ47" s="367">
        <v>50.546586448512713</v>
      </c>
      <c r="AK47" s="367">
        <v>46.382736070607805</v>
      </c>
      <c r="AL47" s="367">
        <v>44.952096632933227</v>
      </c>
      <c r="AM47" s="367">
        <v>46.841353978593347</v>
      </c>
      <c r="AN47" s="398">
        <v>55.5</v>
      </c>
      <c r="AO47" s="398" t="s">
        <v>15</v>
      </c>
      <c r="AP47" s="398" t="s">
        <v>160</v>
      </c>
      <c r="AQ47" s="398" t="s">
        <v>160</v>
      </c>
      <c r="AR47" s="398" t="s">
        <v>160</v>
      </c>
      <c r="AS47" s="398" t="s">
        <v>160</v>
      </c>
      <c r="AT47" s="398" t="s">
        <v>160</v>
      </c>
      <c r="AU47" s="398" t="s">
        <v>160</v>
      </c>
      <c r="AV47" s="398" t="s">
        <v>160</v>
      </c>
      <c r="AW47" s="398" t="s">
        <v>160</v>
      </c>
      <c r="AX47" s="398" t="s">
        <v>160</v>
      </c>
    </row>
    <row r="48" spans="1:50">
      <c r="A48" s="130" t="s">
        <v>54</v>
      </c>
      <c r="B48" s="409">
        <v>41.4</v>
      </c>
      <c r="C48" s="232">
        <v>42.2</v>
      </c>
      <c r="D48" s="232">
        <v>39.9</v>
      </c>
      <c r="E48" s="232">
        <v>38.5</v>
      </c>
      <c r="F48" s="232">
        <v>46.7</v>
      </c>
      <c r="G48" s="232">
        <v>30.9</v>
      </c>
      <c r="H48" s="232">
        <v>46.9</v>
      </c>
      <c r="I48" s="232">
        <v>47.1</v>
      </c>
      <c r="J48" s="362">
        <v>44.8</v>
      </c>
      <c r="K48" s="362">
        <v>44.982245615009887</v>
      </c>
      <c r="L48" s="362">
        <v>39.9</v>
      </c>
      <c r="M48" s="362">
        <v>34.138567760220845</v>
      </c>
      <c r="N48" s="362">
        <v>37.913438918343786</v>
      </c>
      <c r="O48" s="232">
        <v>50.8274503812397</v>
      </c>
      <c r="P48" s="232">
        <v>33.873322489122984</v>
      </c>
      <c r="Q48" s="232">
        <v>44.135286630598941</v>
      </c>
      <c r="R48" s="445">
        <v>43.299437525935758</v>
      </c>
      <c r="S48" s="413">
        <v>44.718464458722337</v>
      </c>
      <c r="T48" s="446">
        <v>54.024042838499184</v>
      </c>
      <c r="U48" s="447">
        <v>48.864511589976289</v>
      </c>
      <c r="V48" s="447">
        <v>42.112493038062702</v>
      </c>
      <c r="W48" s="409">
        <v>49.191376895080758</v>
      </c>
      <c r="X48" s="409">
        <v>46.639083482845194</v>
      </c>
      <c r="Y48" s="366">
        <v>46.530757523076211</v>
      </c>
      <c r="Z48" s="366">
        <v>40.282432908593712</v>
      </c>
      <c r="AA48" s="366">
        <v>50.622968042685351</v>
      </c>
      <c r="AB48" s="366">
        <v>46.604231974787737</v>
      </c>
      <c r="AC48" s="366">
        <v>47.559895721079648</v>
      </c>
      <c r="AD48" s="367">
        <v>43.452952042875793</v>
      </c>
      <c r="AE48" s="367">
        <v>39.135796754257271</v>
      </c>
      <c r="AF48" s="367">
        <v>45.317730811212954</v>
      </c>
      <c r="AG48" s="367">
        <v>48.555067481834755</v>
      </c>
      <c r="AH48" s="367">
        <v>36.4987695395549</v>
      </c>
      <c r="AI48" s="367">
        <v>51.897794492303241</v>
      </c>
      <c r="AJ48" s="367">
        <v>57.158703585291605</v>
      </c>
      <c r="AK48" s="367">
        <v>55.688010865849989</v>
      </c>
      <c r="AL48" s="367">
        <v>52.152771487960884</v>
      </c>
      <c r="AM48" s="367">
        <v>51.776189549779055</v>
      </c>
      <c r="AN48" s="398">
        <v>45.9</v>
      </c>
      <c r="AO48" s="398">
        <v>51.6</v>
      </c>
      <c r="AP48" s="398">
        <v>63.9</v>
      </c>
      <c r="AQ48" s="398">
        <v>51.4</v>
      </c>
      <c r="AR48" s="398">
        <v>49.1</v>
      </c>
      <c r="AS48" s="398">
        <v>47.3</v>
      </c>
      <c r="AT48" s="398">
        <v>60.8</v>
      </c>
      <c r="AU48" s="398">
        <v>60.8</v>
      </c>
      <c r="AV48" s="398">
        <v>39.799999999999997</v>
      </c>
      <c r="AW48" s="398" t="s">
        <v>160</v>
      </c>
      <c r="AX48" s="398">
        <v>43</v>
      </c>
    </row>
    <row r="49" spans="1:50">
      <c r="A49" s="130" t="s">
        <v>55</v>
      </c>
      <c r="B49" s="409">
        <v>45.7</v>
      </c>
      <c r="C49" s="232">
        <v>50.4</v>
      </c>
      <c r="D49" s="232">
        <v>41.8</v>
      </c>
      <c r="E49" s="232">
        <v>42.8</v>
      </c>
      <c r="F49" s="232">
        <v>52.6</v>
      </c>
      <c r="G49" s="232">
        <v>33.5</v>
      </c>
      <c r="H49" s="232">
        <v>48.5</v>
      </c>
      <c r="I49" s="232">
        <v>47.5</v>
      </c>
      <c r="J49" s="362">
        <v>46.5</v>
      </c>
      <c r="K49" s="362">
        <v>46.481653802176822</v>
      </c>
      <c r="L49" s="362">
        <v>39.5</v>
      </c>
      <c r="M49" s="362">
        <v>29.533365071158805</v>
      </c>
      <c r="N49" s="362">
        <v>33.511878727295965</v>
      </c>
      <c r="O49" s="232">
        <v>46.615150193411125</v>
      </c>
      <c r="P49" s="232">
        <v>31.394822600647629</v>
      </c>
      <c r="Q49" s="232">
        <v>40.77598337183462</v>
      </c>
      <c r="R49" s="445">
        <v>43.329811417490546</v>
      </c>
      <c r="S49" s="413">
        <v>44.350482631599036</v>
      </c>
      <c r="T49" s="446">
        <v>52.350239125142636</v>
      </c>
      <c r="U49" s="447">
        <v>48.766485400562225</v>
      </c>
      <c r="V49" s="447">
        <v>40.719257718680403</v>
      </c>
      <c r="W49" s="409">
        <v>50.917738815436586</v>
      </c>
      <c r="X49" s="409">
        <v>45.280749902599126</v>
      </c>
      <c r="Y49" s="366">
        <v>44.911102743765035</v>
      </c>
      <c r="Z49" s="366">
        <v>39.731445589569361</v>
      </c>
      <c r="AA49" s="366">
        <v>48.685339858696288</v>
      </c>
      <c r="AB49" s="366">
        <v>48.495541951299124</v>
      </c>
      <c r="AC49" s="366">
        <v>45.170585769426886</v>
      </c>
      <c r="AD49" s="367">
        <v>42.806531829413146</v>
      </c>
      <c r="AE49" s="367">
        <v>36.242245215759226</v>
      </c>
      <c r="AF49" s="367">
        <v>40.617523916301643</v>
      </c>
      <c r="AG49" s="367" t="s">
        <v>15</v>
      </c>
      <c r="AH49" s="367">
        <v>33.671215579864374</v>
      </c>
      <c r="AI49" s="367">
        <v>42.904039176404204</v>
      </c>
      <c r="AJ49" s="367">
        <v>49.962553728239754</v>
      </c>
      <c r="AK49" s="367">
        <v>46.0168080292163</v>
      </c>
      <c r="AL49" s="367">
        <v>44.693058221588011</v>
      </c>
      <c r="AM49" s="367">
        <v>46.671517681552686</v>
      </c>
      <c r="AN49" s="398">
        <v>49</v>
      </c>
      <c r="AO49" s="398" t="s">
        <v>15</v>
      </c>
      <c r="AP49" s="398" t="s">
        <v>160</v>
      </c>
      <c r="AQ49" s="398" t="s">
        <v>160</v>
      </c>
      <c r="AR49" s="398" t="s">
        <v>160</v>
      </c>
      <c r="AS49" s="398" t="s">
        <v>160</v>
      </c>
      <c r="AT49" s="398" t="s">
        <v>160</v>
      </c>
      <c r="AU49" s="398" t="s">
        <v>160</v>
      </c>
      <c r="AV49" s="398" t="s">
        <v>160</v>
      </c>
      <c r="AW49" s="398" t="s">
        <v>160</v>
      </c>
      <c r="AX49" s="398" t="s">
        <v>160</v>
      </c>
    </row>
    <row r="50" spans="1:50">
      <c r="A50" s="130" t="s">
        <v>56</v>
      </c>
      <c r="B50" s="409">
        <v>40.299999999999997</v>
      </c>
      <c r="C50" s="232">
        <v>38.299999999999997</v>
      </c>
      <c r="D50" s="232">
        <v>36.200000000000003</v>
      </c>
      <c r="E50" s="232">
        <v>29.2</v>
      </c>
      <c r="F50" s="232">
        <v>40.5</v>
      </c>
      <c r="G50" s="232">
        <v>29.8</v>
      </c>
      <c r="H50" s="232">
        <v>33.299999999999997</v>
      </c>
      <c r="I50" s="232">
        <v>38.200000000000003</v>
      </c>
      <c r="J50" s="362">
        <v>43.2</v>
      </c>
      <c r="K50" s="362">
        <v>42.083389786486983</v>
      </c>
      <c r="L50" s="362" t="s">
        <v>15</v>
      </c>
      <c r="M50" s="362">
        <v>29.43325196922266</v>
      </c>
      <c r="N50" s="362">
        <v>38.713722589443414</v>
      </c>
      <c r="O50" s="232">
        <v>56.107428847283508</v>
      </c>
      <c r="P50" s="232">
        <v>36.462234641064718</v>
      </c>
      <c r="Q50" s="232" t="s">
        <v>125</v>
      </c>
      <c r="R50" s="445">
        <v>46.137667546849784</v>
      </c>
      <c r="S50" s="413">
        <v>47.593561308746736</v>
      </c>
      <c r="T50" s="446">
        <v>53.477989185819347</v>
      </c>
      <c r="U50" s="447" t="s">
        <v>124</v>
      </c>
      <c r="V50" s="447" t="s">
        <v>124</v>
      </c>
      <c r="W50" s="409">
        <v>52.134331611684871</v>
      </c>
      <c r="X50" s="409" t="s">
        <v>124</v>
      </c>
      <c r="Y50" s="366" t="s">
        <v>124</v>
      </c>
      <c r="Z50" s="366" t="s">
        <v>124</v>
      </c>
      <c r="AA50" s="366" t="s">
        <v>15</v>
      </c>
      <c r="AB50" s="366">
        <v>38.173323436395691</v>
      </c>
      <c r="AC50" s="366" t="s">
        <v>15</v>
      </c>
      <c r="AD50" s="367" t="s">
        <v>15</v>
      </c>
      <c r="AE50" s="367" t="s">
        <v>15</v>
      </c>
      <c r="AF50" s="367" t="s">
        <v>15</v>
      </c>
      <c r="AG50" s="367" t="s">
        <v>15</v>
      </c>
      <c r="AH50" s="367">
        <v>41.777154788240594</v>
      </c>
      <c r="AI50" s="367">
        <v>67.70226689720775</v>
      </c>
      <c r="AJ50" s="367">
        <v>51.792077113688073</v>
      </c>
      <c r="AK50" s="367">
        <v>42.113853833900414</v>
      </c>
      <c r="AL50" s="367" t="s">
        <v>16</v>
      </c>
      <c r="AM50" s="367">
        <v>73.630634014045071</v>
      </c>
      <c r="AN50" s="398" t="s">
        <v>15</v>
      </c>
      <c r="AO50" s="398" t="s">
        <v>15</v>
      </c>
      <c r="AP50" s="398" t="s">
        <v>160</v>
      </c>
      <c r="AQ50" s="398" t="s">
        <v>68</v>
      </c>
      <c r="AR50" s="398" t="s">
        <v>160</v>
      </c>
      <c r="AS50" s="398" t="s">
        <v>160</v>
      </c>
      <c r="AT50" s="398" t="s">
        <v>160</v>
      </c>
      <c r="AU50" s="398" t="s">
        <v>160</v>
      </c>
      <c r="AV50" s="398" t="s">
        <v>160</v>
      </c>
      <c r="AW50" s="398" t="s">
        <v>160</v>
      </c>
      <c r="AX50" s="398" t="s">
        <v>160</v>
      </c>
    </row>
    <row r="51" spans="1:50">
      <c r="A51" s="130" t="s">
        <v>123</v>
      </c>
      <c r="B51" s="409" t="s">
        <v>68</v>
      </c>
      <c r="C51" s="232">
        <v>39.1</v>
      </c>
      <c r="D51" s="232">
        <v>37.700000000000003</v>
      </c>
      <c r="E51" s="232">
        <v>33.1</v>
      </c>
      <c r="F51" s="232">
        <v>46.1</v>
      </c>
      <c r="G51" s="232">
        <v>31.1</v>
      </c>
      <c r="H51" s="232">
        <v>40.6</v>
      </c>
      <c r="I51" s="232">
        <v>44.1</v>
      </c>
      <c r="J51" s="362">
        <v>46.7</v>
      </c>
      <c r="K51" s="362">
        <v>42.283310878109269</v>
      </c>
      <c r="L51" s="362">
        <v>37.5</v>
      </c>
      <c r="M51" s="362">
        <v>31.235287804073046</v>
      </c>
      <c r="N51" s="362">
        <v>41.914857273841832</v>
      </c>
      <c r="O51" s="232">
        <v>48.573927335388063</v>
      </c>
      <c r="P51" s="232">
        <v>32.952631694923816</v>
      </c>
      <c r="Q51" s="232">
        <v>40.893362712144928</v>
      </c>
      <c r="R51" s="445">
        <v>40.821830159697356</v>
      </c>
      <c r="S51" s="413">
        <v>44.593858017110023</v>
      </c>
      <c r="T51" s="446">
        <v>53.648610147559992</v>
      </c>
      <c r="U51" s="447">
        <v>47.939784527268728</v>
      </c>
      <c r="V51" s="447">
        <v>39.352012407365677</v>
      </c>
      <c r="W51" s="409">
        <v>49.089735340004822</v>
      </c>
      <c r="X51" s="409">
        <v>48.411888302169345</v>
      </c>
      <c r="Y51" s="366">
        <v>47.044943325691875</v>
      </c>
      <c r="Z51" s="366">
        <v>39.854527923372572</v>
      </c>
      <c r="AA51" s="366">
        <v>50.118215505191877</v>
      </c>
      <c r="AB51" s="366">
        <v>45.899008310609148</v>
      </c>
      <c r="AC51" s="366">
        <v>47.410993911540174</v>
      </c>
      <c r="AD51" s="367">
        <v>43.498588115154739</v>
      </c>
      <c r="AE51" s="367">
        <v>37.368882140543938</v>
      </c>
      <c r="AF51" s="367">
        <v>43.957820317168029</v>
      </c>
      <c r="AG51" s="367">
        <v>45.2629165247129</v>
      </c>
      <c r="AH51" s="367">
        <v>35.758161792860577</v>
      </c>
      <c r="AI51" s="367">
        <v>49.860770576225924</v>
      </c>
      <c r="AJ51" s="367">
        <v>51.50141826527986</v>
      </c>
      <c r="AK51" s="367">
        <v>48.270046479087874</v>
      </c>
      <c r="AL51" s="367">
        <v>45.837995267518451</v>
      </c>
      <c r="AM51" s="367">
        <v>51.392553510077143</v>
      </c>
      <c r="AN51" s="398">
        <v>40.9</v>
      </c>
      <c r="AO51" s="398">
        <v>58.7</v>
      </c>
      <c r="AP51" s="398">
        <v>45.8</v>
      </c>
      <c r="AQ51" s="398" t="s">
        <v>160</v>
      </c>
      <c r="AR51" s="398">
        <v>63.9</v>
      </c>
      <c r="AS51" s="398" t="s">
        <v>180</v>
      </c>
      <c r="AT51" s="398" t="s">
        <v>160</v>
      </c>
      <c r="AU51" s="398" t="s">
        <v>160</v>
      </c>
      <c r="AV51" s="398" t="s">
        <v>160</v>
      </c>
      <c r="AW51" s="398" t="s">
        <v>160</v>
      </c>
      <c r="AX51" s="398">
        <v>63.5</v>
      </c>
    </row>
    <row r="52" spans="1:50">
      <c r="A52" s="130"/>
      <c r="B52" s="354"/>
      <c r="C52" s="232"/>
      <c r="D52" s="232"/>
      <c r="E52" s="232"/>
      <c r="F52" s="232"/>
      <c r="G52" s="232"/>
      <c r="H52" s="232"/>
      <c r="I52" s="232"/>
      <c r="J52" s="362"/>
      <c r="K52" s="362"/>
      <c r="L52" s="362"/>
      <c r="M52" s="362"/>
      <c r="N52" s="36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362"/>
      <c r="Z52" s="362"/>
      <c r="AA52" s="362"/>
      <c r="AB52" s="362"/>
      <c r="AC52" s="362"/>
      <c r="AD52" s="367"/>
      <c r="AE52" s="367"/>
      <c r="AF52" s="367"/>
      <c r="AG52" s="367"/>
      <c r="AH52" s="367"/>
      <c r="AI52" s="367"/>
      <c r="AJ52" s="367"/>
      <c r="AK52" s="367"/>
      <c r="AL52" s="367"/>
      <c r="AM52" s="367"/>
      <c r="AN52" s="398"/>
      <c r="AO52" s="398"/>
      <c r="AP52" s="398"/>
      <c r="AQ52" s="398"/>
      <c r="AR52" s="398"/>
      <c r="AS52" s="398"/>
      <c r="AT52" s="398"/>
      <c r="AU52" s="398"/>
      <c r="AV52" s="398"/>
      <c r="AW52" s="398"/>
      <c r="AX52" s="398"/>
    </row>
    <row r="53" spans="1:50">
      <c r="A53" s="163" t="s">
        <v>209</v>
      </c>
      <c r="B53" s="448">
        <v>46.4</v>
      </c>
      <c r="C53" s="386">
        <v>46.7</v>
      </c>
      <c r="D53" s="386">
        <v>42.4</v>
      </c>
      <c r="E53" s="386">
        <v>41.1</v>
      </c>
      <c r="F53" s="386">
        <v>50.2</v>
      </c>
      <c r="G53" s="386">
        <v>36</v>
      </c>
      <c r="H53" s="386">
        <v>48.9</v>
      </c>
      <c r="I53" s="386">
        <v>53.6</v>
      </c>
      <c r="J53" s="385">
        <v>50.1</v>
      </c>
      <c r="K53" s="385">
        <v>49.305062354991577</v>
      </c>
      <c r="L53" s="385">
        <v>37.5</v>
      </c>
      <c r="M53" s="385">
        <v>30.588039487586993</v>
      </c>
      <c r="N53" s="385">
        <v>45.589162617506098</v>
      </c>
      <c r="O53" s="386">
        <v>54.303425476831762</v>
      </c>
      <c r="P53" s="386">
        <v>40.13715934412982</v>
      </c>
      <c r="Q53" s="386">
        <v>49.009407733336957</v>
      </c>
      <c r="R53" s="449">
        <v>46.836008357348476</v>
      </c>
      <c r="S53" s="423">
        <v>49.794787901764636</v>
      </c>
      <c r="T53" s="450">
        <v>59.440119940484351</v>
      </c>
      <c r="U53" s="451">
        <v>52.670105919464682</v>
      </c>
      <c r="V53" s="451">
        <v>48.516779844315771</v>
      </c>
      <c r="W53" s="448">
        <v>55.35665217642299</v>
      </c>
      <c r="X53" s="448">
        <v>51.493183162725337</v>
      </c>
      <c r="Y53" s="391">
        <v>51.124625296508341</v>
      </c>
      <c r="Z53" s="391">
        <v>43.125223848634342</v>
      </c>
      <c r="AA53" s="391">
        <v>53.064011697632239</v>
      </c>
      <c r="AB53" s="391">
        <v>52.597816445538392</v>
      </c>
      <c r="AC53" s="391">
        <v>51.338869943234101</v>
      </c>
      <c r="AD53" s="392">
        <v>52.624785513553526</v>
      </c>
      <c r="AE53" s="392">
        <v>43.476421641640364</v>
      </c>
      <c r="AF53" s="392">
        <v>51.376392772938793</v>
      </c>
      <c r="AG53" s="392">
        <v>47.18323979966776</v>
      </c>
      <c r="AH53" s="392">
        <v>40.076066732328975</v>
      </c>
      <c r="AI53" s="392">
        <v>49.822247968208572</v>
      </c>
      <c r="AJ53" s="392">
        <v>59.100393058832417</v>
      </c>
      <c r="AK53" s="392">
        <v>55.927907722646992</v>
      </c>
      <c r="AL53" s="392">
        <v>55.762234316676206</v>
      </c>
      <c r="AM53" s="392">
        <v>54.157463570721106</v>
      </c>
      <c r="AN53" s="442">
        <v>57</v>
      </c>
      <c r="AO53" s="442">
        <v>57.9</v>
      </c>
      <c r="AP53" s="442">
        <v>48.1</v>
      </c>
      <c r="AQ53" s="442">
        <v>48.6</v>
      </c>
      <c r="AR53" s="442">
        <v>51.6</v>
      </c>
      <c r="AS53" s="442">
        <v>49.8</v>
      </c>
      <c r="AT53" s="442">
        <v>54.9</v>
      </c>
      <c r="AU53" s="442">
        <v>54.9</v>
      </c>
      <c r="AV53" s="442">
        <v>38.5</v>
      </c>
      <c r="AW53" s="442">
        <v>49.3</v>
      </c>
      <c r="AX53" s="442">
        <v>43</v>
      </c>
    </row>
    <row r="54" spans="1:50">
      <c r="A54" s="163" t="s">
        <v>210</v>
      </c>
      <c r="B54" s="448">
        <v>44.7</v>
      </c>
      <c r="C54" s="386">
        <v>45.2</v>
      </c>
      <c r="D54" s="386">
        <v>40.200000000000003</v>
      </c>
      <c r="E54" s="386">
        <v>39.299999999999997</v>
      </c>
      <c r="F54" s="386">
        <v>49.2</v>
      </c>
      <c r="G54" s="386">
        <v>31.8</v>
      </c>
      <c r="H54" s="386">
        <v>49.3</v>
      </c>
      <c r="I54" s="386">
        <v>52.8</v>
      </c>
      <c r="J54" s="385">
        <v>48.6</v>
      </c>
      <c r="K54" s="385">
        <v>48.707002562824123</v>
      </c>
      <c r="L54" s="385">
        <v>39.200000000000003</v>
      </c>
      <c r="M54" s="385">
        <v>31.213435567932525</v>
      </c>
      <c r="N54" s="385">
        <v>41.632730722765139</v>
      </c>
      <c r="O54" s="386">
        <v>51.804932181913379</v>
      </c>
      <c r="P54" s="386">
        <v>35.411149625231602</v>
      </c>
      <c r="Q54" s="386">
        <v>45.048138894838416</v>
      </c>
      <c r="R54" s="449">
        <v>45.312381448468315</v>
      </c>
      <c r="S54" s="423">
        <v>47.443454342813936</v>
      </c>
      <c r="T54" s="450">
        <v>54.839350100721887</v>
      </c>
      <c r="U54" s="451">
        <v>51.404576869809233</v>
      </c>
      <c r="V54" s="451">
        <v>45.932514566912999</v>
      </c>
      <c r="W54" s="448">
        <v>51.628231367341279</v>
      </c>
      <c r="X54" s="448">
        <v>47.103703941153988</v>
      </c>
      <c r="Y54" s="391">
        <v>50.069799734534378</v>
      </c>
      <c r="Z54" s="391">
        <v>40.142660871688079</v>
      </c>
      <c r="AA54" s="391">
        <v>48.93907643372534</v>
      </c>
      <c r="AB54" s="391">
        <v>49.800727119631155</v>
      </c>
      <c r="AC54" s="391">
        <v>47.966859953386439</v>
      </c>
      <c r="AD54" s="392">
        <v>47.533266384497253</v>
      </c>
      <c r="AE54" s="392">
        <v>41.72791596619318</v>
      </c>
      <c r="AF54" s="392">
        <v>44.386171534116997</v>
      </c>
      <c r="AG54" s="392">
        <v>47.149631769077963</v>
      </c>
      <c r="AH54" s="392">
        <v>37.505389656075657</v>
      </c>
      <c r="AI54" s="392">
        <v>47.873768536658531</v>
      </c>
      <c r="AJ54" s="392">
        <v>57.244035195594734</v>
      </c>
      <c r="AK54" s="392">
        <v>54.102639759626541</v>
      </c>
      <c r="AL54" s="392">
        <v>53.443377508466831</v>
      </c>
      <c r="AM54" s="392">
        <v>52.153024987160691</v>
      </c>
      <c r="AN54" s="442">
        <v>47.9</v>
      </c>
      <c r="AO54" s="442">
        <v>47.6</v>
      </c>
      <c r="AP54" s="442">
        <v>36.799999999999997</v>
      </c>
      <c r="AQ54" s="442">
        <v>39.6</v>
      </c>
      <c r="AR54" s="442">
        <v>49.5</v>
      </c>
      <c r="AS54" s="442">
        <v>49.1</v>
      </c>
      <c r="AT54" s="442">
        <v>54.4</v>
      </c>
      <c r="AU54" s="442">
        <v>54.4</v>
      </c>
      <c r="AV54" s="442">
        <v>38.6</v>
      </c>
      <c r="AW54" s="442">
        <v>51.5</v>
      </c>
      <c r="AX54" s="442">
        <v>54.3</v>
      </c>
    </row>
    <row r="55" spans="1:50">
      <c r="A55" s="163" t="s">
        <v>211</v>
      </c>
      <c r="B55" s="448">
        <v>43.8</v>
      </c>
      <c r="C55" s="386">
        <v>42.4</v>
      </c>
      <c r="D55" s="386">
        <v>38.4</v>
      </c>
      <c r="E55" s="386">
        <v>38.6</v>
      </c>
      <c r="F55" s="386">
        <v>44.6</v>
      </c>
      <c r="G55" s="386">
        <v>30.1</v>
      </c>
      <c r="H55" s="386">
        <v>46.7</v>
      </c>
      <c r="I55" s="386">
        <v>49.9</v>
      </c>
      <c r="J55" s="385">
        <v>45.2</v>
      </c>
      <c r="K55" s="385">
        <v>47.165283179604913</v>
      </c>
      <c r="L55" s="385">
        <v>38.6</v>
      </c>
      <c r="M55" s="385">
        <v>28.854229516808051</v>
      </c>
      <c r="N55" s="385">
        <v>42.345985358253003</v>
      </c>
      <c r="O55" s="386">
        <v>52.775343339567854</v>
      </c>
      <c r="P55" s="386">
        <v>27.222647106717542</v>
      </c>
      <c r="Q55" s="386">
        <v>44.893611448718005</v>
      </c>
      <c r="R55" s="449">
        <v>43.487039548652866</v>
      </c>
      <c r="S55" s="423">
        <v>45.136123783154403</v>
      </c>
      <c r="T55" s="450">
        <v>53.772450824836419</v>
      </c>
      <c r="U55" s="451">
        <v>48.289268779584766</v>
      </c>
      <c r="V55" s="451">
        <v>44.364331287169946</v>
      </c>
      <c r="W55" s="448">
        <v>50.309412270282728</v>
      </c>
      <c r="X55" s="448">
        <v>42.319488989339568</v>
      </c>
      <c r="Y55" s="391">
        <v>49.628661021681893</v>
      </c>
      <c r="Z55" s="391">
        <v>39.650152465897214</v>
      </c>
      <c r="AA55" s="391">
        <v>46.422952493172417</v>
      </c>
      <c r="AB55" s="391">
        <v>47.575900669325598</v>
      </c>
      <c r="AC55" s="391">
        <v>46.583739215624668</v>
      </c>
      <c r="AD55" s="392">
        <v>42.300353793931102</v>
      </c>
      <c r="AE55" s="392">
        <v>38.118988336280388</v>
      </c>
      <c r="AF55" s="392">
        <v>39.077397406853812</v>
      </c>
      <c r="AG55" s="392">
        <v>46.11746108334345</v>
      </c>
      <c r="AH55" s="392">
        <v>34.812826724635471</v>
      </c>
      <c r="AI55" s="392">
        <v>45.498605294206435</v>
      </c>
      <c r="AJ55" s="392">
        <v>54.901505148087587</v>
      </c>
      <c r="AK55" s="392">
        <v>51.268030082202522</v>
      </c>
      <c r="AL55" s="392">
        <v>51.146259482519419</v>
      </c>
      <c r="AM55" s="392">
        <v>45.549754418875764</v>
      </c>
      <c r="AN55" s="442">
        <v>51.7</v>
      </c>
      <c r="AO55" s="442">
        <v>56.1</v>
      </c>
      <c r="AP55" s="442">
        <v>42.1</v>
      </c>
      <c r="AQ55" s="442">
        <v>42</v>
      </c>
      <c r="AR55" s="442">
        <v>46.9</v>
      </c>
      <c r="AS55" s="442">
        <v>42.7</v>
      </c>
      <c r="AT55" s="442">
        <v>48.4</v>
      </c>
      <c r="AU55" s="442">
        <v>48.4</v>
      </c>
      <c r="AV55" s="442">
        <v>31.9</v>
      </c>
      <c r="AW55" s="442">
        <v>45.6</v>
      </c>
      <c r="AX55" s="442">
        <v>38.299999999999997</v>
      </c>
    </row>
    <row r="56" spans="1:50">
      <c r="A56" s="163" t="s">
        <v>212</v>
      </c>
      <c r="B56" s="448">
        <v>41.3</v>
      </c>
      <c r="C56" s="386">
        <v>42.6</v>
      </c>
      <c r="D56" s="386">
        <v>38.700000000000003</v>
      </c>
      <c r="E56" s="386">
        <v>37.799999999999997</v>
      </c>
      <c r="F56" s="386">
        <v>46.4</v>
      </c>
      <c r="G56" s="386">
        <v>30.6</v>
      </c>
      <c r="H56" s="386">
        <v>44.7</v>
      </c>
      <c r="I56" s="386">
        <v>46.2</v>
      </c>
      <c r="J56" s="385">
        <v>46</v>
      </c>
      <c r="K56" s="385">
        <v>44.755270743129664</v>
      </c>
      <c r="L56" s="385">
        <v>37.5</v>
      </c>
      <c r="M56" s="385">
        <v>32.376324442820632</v>
      </c>
      <c r="N56" s="385">
        <v>37.145448306289524</v>
      </c>
      <c r="O56" s="386">
        <v>49.447164456758443</v>
      </c>
      <c r="P56" s="386">
        <v>31.39052329285354</v>
      </c>
      <c r="Q56" s="386">
        <v>42.228924327229251</v>
      </c>
      <c r="R56" s="449">
        <v>42.99130696133566</v>
      </c>
      <c r="S56" s="423">
        <v>44.134378280750568</v>
      </c>
      <c r="T56" s="450">
        <v>52.266591926069083</v>
      </c>
      <c r="U56" s="451">
        <v>47.835526701588293</v>
      </c>
      <c r="V56" s="451">
        <v>40.206501124111611</v>
      </c>
      <c r="W56" s="448">
        <v>49.499280481715587</v>
      </c>
      <c r="X56" s="448">
        <v>46.261075316726711</v>
      </c>
      <c r="Y56" s="391">
        <v>45.961451727908994</v>
      </c>
      <c r="Z56" s="391">
        <v>39.840055298155526</v>
      </c>
      <c r="AA56" s="391">
        <v>50.481923855532315</v>
      </c>
      <c r="AB56" s="391">
        <v>46.20311820038917</v>
      </c>
      <c r="AC56" s="391">
        <v>46.359384489333046</v>
      </c>
      <c r="AD56" s="392">
        <v>42.978392169017731</v>
      </c>
      <c r="AE56" s="392">
        <v>37.271261105524424</v>
      </c>
      <c r="AF56" s="392">
        <v>44.574283216151329</v>
      </c>
      <c r="AG56" s="392">
        <v>46.071475372606322</v>
      </c>
      <c r="AH56" s="392">
        <v>36.171674427429529</v>
      </c>
      <c r="AI56" s="392">
        <v>49.143687380019855</v>
      </c>
      <c r="AJ56" s="392">
        <v>52.961507524209281</v>
      </c>
      <c r="AK56" s="392">
        <v>48.969150926939946</v>
      </c>
      <c r="AL56" s="392">
        <v>45.426544465858171</v>
      </c>
      <c r="AM56" s="392">
        <v>51.708522062062521</v>
      </c>
      <c r="AN56" s="442">
        <v>47.7</v>
      </c>
      <c r="AO56" s="442">
        <v>51.5</v>
      </c>
      <c r="AP56" s="442">
        <v>51.9</v>
      </c>
      <c r="AQ56" s="442">
        <v>52</v>
      </c>
      <c r="AR56" s="442">
        <v>54</v>
      </c>
      <c r="AS56" s="442">
        <v>49.5</v>
      </c>
      <c r="AT56" s="442">
        <v>52.4</v>
      </c>
      <c r="AU56" s="442">
        <v>52.4</v>
      </c>
      <c r="AV56" s="442">
        <v>41.6</v>
      </c>
      <c r="AW56" s="442">
        <v>55.3</v>
      </c>
      <c r="AX56" s="442">
        <v>51.6</v>
      </c>
    </row>
    <row r="57" spans="1:50">
      <c r="A57" s="130"/>
      <c r="B57" s="354"/>
      <c r="C57" s="232"/>
      <c r="D57" s="232"/>
      <c r="E57" s="232"/>
      <c r="F57" s="232"/>
      <c r="G57" s="232"/>
      <c r="H57" s="232"/>
      <c r="I57" s="232"/>
      <c r="J57" s="362"/>
      <c r="K57" s="362"/>
      <c r="L57" s="362"/>
      <c r="M57" s="362"/>
      <c r="N57" s="36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362"/>
      <c r="Z57" s="362"/>
      <c r="AA57" s="362"/>
      <c r="AB57" s="362"/>
      <c r="AC57" s="362"/>
      <c r="AD57" s="367"/>
      <c r="AE57" s="367"/>
      <c r="AF57" s="367"/>
      <c r="AG57" s="367"/>
      <c r="AH57" s="367"/>
      <c r="AI57" s="367"/>
      <c r="AJ57" s="367"/>
      <c r="AK57" s="367"/>
      <c r="AL57" s="367"/>
      <c r="AM57" s="367"/>
      <c r="AN57" s="398"/>
      <c r="AO57" s="398"/>
      <c r="AP57" s="398"/>
      <c r="AQ57" s="398"/>
      <c r="AR57" s="398"/>
      <c r="AS57" s="398"/>
      <c r="AT57" s="398"/>
      <c r="AU57" s="398"/>
      <c r="AV57" s="398"/>
      <c r="AW57" s="398"/>
      <c r="AX57" s="398"/>
    </row>
    <row r="58" spans="1:50">
      <c r="A58" s="163" t="s">
        <v>59</v>
      </c>
      <c r="B58" s="395">
        <v>43.6</v>
      </c>
      <c r="C58" s="386">
        <v>43.8</v>
      </c>
      <c r="D58" s="386">
        <v>39.6</v>
      </c>
      <c r="E58" s="386">
        <v>38.799999999999997</v>
      </c>
      <c r="F58" s="386">
        <v>47.2</v>
      </c>
      <c r="G58" s="386">
        <v>31.5</v>
      </c>
      <c r="H58" s="386">
        <v>47.1</v>
      </c>
      <c r="I58" s="386">
        <v>49.9</v>
      </c>
      <c r="J58" s="385">
        <v>47</v>
      </c>
      <c r="K58" s="385">
        <v>47.040151245867648</v>
      </c>
      <c r="L58" s="385">
        <v>38.299999999999997</v>
      </c>
      <c r="M58" s="385">
        <v>30.809976361619</v>
      </c>
      <c r="N58" s="385">
        <v>40.81995431824955</v>
      </c>
      <c r="O58" s="386">
        <v>51.629683636355374</v>
      </c>
      <c r="P58" s="386">
        <v>31.7</v>
      </c>
      <c r="Q58" s="386">
        <v>44.5</v>
      </c>
      <c r="R58" s="386">
        <v>44.1</v>
      </c>
      <c r="S58" s="386">
        <v>45.8</v>
      </c>
      <c r="T58" s="386">
        <v>54.1</v>
      </c>
      <c r="U58" s="451">
        <v>49.37</v>
      </c>
      <c r="V58" s="386">
        <v>43.9</v>
      </c>
      <c r="W58" s="386">
        <v>50.8</v>
      </c>
      <c r="X58" s="386">
        <v>45.6</v>
      </c>
      <c r="Y58" s="385">
        <v>48.64</v>
      </c>
      <c r="Z58" s="385">
        <v>40.17</v>
      </c>
      <c r="AA58" s="385">
        <v>49.08</v>
      </c>
      <c r="AB58" s="385">
        <v>48.31</v>
      </c>
      <c r="AC58" s="385">
        <v>47.43</v>
      </c>
      <c r="AD58" s="392">
        <v>45</v>
      </c>
      <c r="AE58" s="392">
        <v>39.29</v>
      </c>
      <c r="AF58" s="392">
        <v>43.41</v>
      </c>
      <c r="AG58" s="392">
        <v>46.473235939845388</v>
      </c>
      <c r="AH58" s="392">
        <v>36.577419113360051</v>
      </c>
      <c r="AI58" s="392">
        <v>47.799117374756548</v>
      </c>
      <c r="AJ58" s="392">
        <v>55.85840976266941</v>
      </c>
      <c r="AK58" s="392">
        <v>51.752656760109232</v>
      </c>
      <c r="AL58" s="392">
        <v>50.173347380247442</v>
      </c>
      <c r="AM58" s="392">
        <v>49.769530223955577</v>
      </c>
      <c r="AN58" s="442">
        <v>50.5</v>
      </c>
      <c r="AO58" s="442">
        <v>53.6</v>
      </c>
      <c r="AP58" s="442">
        <v>45.3</v>
      </c>
      <c r="AQ58" s="442">
        <v>45.4</v>
      </c>
      <c r="AR58" s="442">
        <v>50.3</v>
      </c>
      <c r="AS58" s="442">
        <v>46.8</v>
      </c>
      <c r="AT58" s="442">
        <v>51.5</v>
      </c>
      <c r="AU58" s="442">
        <v>51.5</v>
      </c>
      <c r="AV58" s="442">
        <v>36.6</v>
      </c>
      <c r="AW58" s="442">
        <v>50</v>
      </c>
      <c r="AX58" s="442">
        <v>45.5</v>
      </c>
    </row>
    <row r="59" spans="1:50">
      <c r="A59" s="169" t="s">
        <v>131</v>
      </c>
      <c r="B59" s="232"/>
      <c r="C59" s="232"/>
      <c r="D59" s="232"/>
      <c r="E59" s="232"/>
      <c r="F59" s="232"/>
      <c r="G59" s="232"/>
      <c r="H59" s="232"/>
      <c r="I59" s="232"/>
      <c r="J59" s="232"/>
      <c r="K59" s="232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  <c r="AA59" s="232"/>
      <c r="AB59" s="232"/>
      <c r="AC59" s="232"/>
      <c r="AD59" s="232"/>
      <c r="AE59" s="232"/>
      <c r="AF59" s="232"/>
      <c r="AG59" s="232"/>
      <c r="AH59" s="232"/>
      <c r="AI59" s="232"/>
      <c r="AJ59" s="232"/>
      <c r="AK59" s="232"/>
      <c r="AL59" s="232"/>
      <c r="AM59" s="232"/>
      <c r="AN59" s="367"/>
      <c r="AO59" s="367"/>
      <c r="AP59" s="367"/>
      <c r="AQ59" s="367"/>
      <c r="AR59" s="398"/>
      <c r="AS59" s="367"/>
      <c r="AT59" s="367"/>
      <c r="AU59" s="398"/>
      <c r="AV59" s="367"/>
      <c r="AW59" s="367"/>
      <c r="AX59" s="367"/>
    </row>
    <row r="60" spans="1:50">
      <c r="A60" s="130" t="s">
        <v>70</v>
      </c>
      <c r="B60" s="409">
        <v>44.2</v>
      </c>
      <c r="C60" s="232">
        <v>46.9</v>
      </c>
      <c r="D60" s="232">
        <v>43.3</v>
      </c>
      <c r="E60" s="232">
        <v>42.4</v>
      </c>
      <c r="F60" s="232">
        <v>51.1</v>
      </c>
      <c r="G60" s="232">
        <v>40.6</v>
      </c>
      <c r="H60" s="232">
        <v>49</v>
      </c>
      <c r="I60" s="232">
        <v>54.8</v>
      </c>
      <c r="J60" s="362">
        <v>56.8</v>
      </c>
      <c r="K60" s="362" t="s">
        <v>15</v>
      </c>
      <c r="L60" s="362" t="s">
        <v>15</v>
      </c>
      <c r="M60" s="362">
        <v>35.104389358621816</v>
      </c>
      <c r="N60" s="362" t="s">
        <v>15</v>
      </c>
      <c r="O60" s="232">
        <v>51.629680637833303</v>
      </c>
      <c r="P60" s="232" t="s">
        <v>125</v>
      </c>
      <c r="Q60" s="232">
        <v>45</v>
      </c>
      <c r="R60" s="445" t="s">
        <v>125</v>
      </c>
      <c r="S60" s="413" t="s">
        <v>125</v>
      </c>
      <c r="T60" s="446" t="s">
        <v>125</v>
      </c>
      <c r="U60" s="447" t="s">
        <v>124</v>
      </c>
      <c r="V60" s="447" t="s">
        <v>124</v>
      </c>
      <c r="W60" s="409" t="s">
        <v>124</v>
      </c>
      <c r="X60" s="409" t="s">
        <v>124</v>
      </c>
      <c r="Y60" s="366" t="s">
        <v>124</v>
      </c>
      <c r="Z60" s="366" t="s">
        <v>124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366" t="s">
        <v>68</v>
      </c>
      <c r="AG60" s="366" t="s">
        <v>68</v>
      </c>
      <c r="AH60" s="366" t="s">
        <v>68</v>
      </c>
      <c r="AI60" s="366" t="s">
        <v>68</v>
      </c>
      <c r="AJ60" s="366" t="s">
        <v>68</v>
      </c>
      <c r="AK60" s="366" t="s">
        <v>68</v>
      </c>
      <c r="AL60" s="366" t="s">
        <v>68</v>
      </c>
      <c r="AM60" s="366" t="s">
        <v>68</v>
      </c>
      <c r="AN60" s="366" t="s">
        <v>68</v>
      </c>
      <c r="AO60" s="366" t="s">
        <v>68</v>
      </c>
      <c r="AP60" s="366" t="s">
        <v>68</v>
      </c>
      <c r="AQ60" s="366" t="s">
        <v>68</v>
      </c>
      <c r="AR60" s="409" t="s">
        <v>68</v>
      </c>
      <c r="AS60" s="366" t="s">
        <v>68</v>
      </c>
      <c r="AT60" s="366" t="s">
        <v>68</v>
      </c>
      <c r="AU60" s="409" t="s">
        <v>68</v>
      </c>
      <c r="AV60" s="366" t="s">
        <v>68</v>
      </c>
      <c r="AW60" s="366" t="s">
        <v>68</v>
      </c>
      <c r="AX60" s="366" t="s">
        <v>68</v>
      </c>
    </row>
    <row r="61" spans="1:50">
      <c r="A61" s="120"/>
    </row>
    <row r="62" spans="1:50">
      <c r="A62" s="171"/>
    </row>
    <row r="63" spans="1:50">
      <c r="A63" s="177" t="s">
        <v>206</v>
      </c>
    </row>
    <row r="64" spans="1:50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50875-432F-4E18-8B95-666BB4C6BCB7}">
  <dimension ref="A1:AM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39" ht="14.25">
      <c r="A1" s="345" t="str">
        <f>HYPERLINK("#'Verzeichnis_der_Fruchtarten'!A1", "Gehe zum Verzeichnis_der_Fruchtarten")</f>
        <v>Gehe zum Verzeichnis_der_Fruchtarten</v>
      </c>
    </row>
    <row r="3" spans="1:39" ht="22.5">
      <c r="A3" s="301" t="s">
        <v>81</v>
      </c>
      <c r="B3" s="348" t="s">
        <v>226</v>
      </c>
      <c r="C3" s="201" t="s">
        <v>226</v>
      </c>
      <c r="D3" s="201" t="s">
        <v>226</v>
      </c>
      <c r="E3" s="201" t="s">
        <v>226</v>
      </c>
      <c r="F3" s="201" t="s">
        <v>226</v>
      </c>
      <c r="G3" s="201" t="s">
        <v>226</v>
      </c>
      <c r="H3" s="201" t="s">
        <v>226</v>
      </c>
      <c r="I3" s="201" t="s">
        <v>226</v>
      </c>
      <c r="J3" s="201" t="s">
        <v>226</v>
      </c>
      <c r="K3" s="201" t="s">
        <v>226</v>
      </c>
      <c r="L3" s="201" t="s">
        <v>226</v>
      </c>
      <c r="M3" s="201" t="s">
        <v>226</v>
      </c>
      <c r="N3" s="201" t="s">
        <v>226</v>
      </c>
      <c r="O3" s="201" t="s">
        <v>226</v>
      </c>
      <c r="P3" s="201" t="s">
        <v>226</v>
      </c>
      <c r="Q3" s="201" t="s">
        <v>226</v>
      </c>
      <c r="R3" s="201" t="s">
        <v>226</v>
      </c>
      <c r="S3" s="201" t="s">
        <v>226</v>
      </c>
      <c r="T3" s="201" t="s">
        <v>226</v>
      </c>
      <c r="U3" s="201" t="s">
        <v>226</v>
      </c>
      <c r="V3" s="201" t="s">
        <v>226</v>
      </c>
      <c r="W3" s="201" t="s">
        <v>226</v>
      </c>
      <c r="X3" s="201" t="s">
        <v>226</v>
      </c>
      <c r="Y3" s="201" t="s">
        <v>226</v>
      </c>
      <c r="Z3" s="201" t="s">
        <v>226</v>
      </c>
      <c r="AA3" s="201" t="s">
        <v>226</v>
      </c>
      <c r="AB3" s="201" t="s">
        <v>226</v>
      </c>
      <c r="AC3" s="201" t="s">
        <v>226</v>
      </c>
      <c r="AD3" s="201" t="s">
        <v>226</v>
      </c>
      <c r="AE3" s="201" t="s">
        <v>226</v>
      </c>
      <c r="AF3" s="201" t="s">
        <v>226</v>
      </c>
      <c r="AG3" s="201" t="s">
        <v>226</v>
      </c>
      <c r="AH3" s="201" t="s">
        <v>226</v>
      </c>
      <c r="AI3" s="201" t="s">
        <v>226</v>
      </c>
      <c r="AJ3" s="201" t="s">
        <v>226</v>
      </c>
      <c r="AK3" s="201" t="s">
        <v>226</v>
      </c>
      <c r="AL3" s="201" t="s">
        <v>226</v>
      </c>
      <c r="AM3" s="201" t="s">
        <v>226</v>
      </c>
    </row>
    <row r="4" spans="1:39">
      <c r="A4" s="552" t="s">
        <v>205</v>
      </c>
      <c r="B4" s="211">
        <v>1988</v>
      </c>
      <c r="C4" s="200">
        <v>1989</v>
      </c>
      <c r="D4" s="200">
        <v>1990</v>
      </c>
      <c r="E4" s="200">
        <v>1991</v>
      </c>
      <c r="F4" s="200">
        <v>1992</v>
      </c>
      <c r="G4" s="200">
        <v>1993</v>
      </c>
      <c r="H4" s="200">
        <v>1994</v>
      </c>
      <c r="I4" s="200">
        <v>1995</v>
      </c>
      <c r="J4" s="200">
        <v>1996</v>
      </c>
      <c r="K4" s="200">
        <v>1997</v>
      </c>
      <c r="L4" s="200">
        <v>1998</v>
      </c>
      <c r="M4" s="200">
        <v>1999</v>
      </c>
      <c r="N4" s="200">
        <v>2000</v>
      </c>
      <c r="O4" s="200">
        <v>2001</v>
      </c>
      <c r="P4" s="200">
        <v>2002</v>
      </c>
      <c r="Q4" s="200">
        <v>2003</v>
      </c>
      <c r="R4" s="200">
        <v>2004</v>
      </c>
      <c r="S4" s="200">
        <v>2005</v>
      </c>
      <c r="T4" s="200">
        <v>2006</v>
      </c>
      <c r="U4" s="200">
        <v>2007</v>
      </c>
      <c r="V4" s="200">
        <v>2008</v>
      </c>
      <c r="W4" s="200">
        <v>2009</v>
      </c>
      <c r="X4" s="200">
        <v>2010</v>
      </c>
      <c r="Y4" s="200">
        <v>2011</v>
      </c>
      <c r="Z4" s="200">
        <v>2012</v>
      </c>
      <c r="AA4" s="200">
        <v>2013</v>
      </c>
      <c r="AB4" s="200">
        <v>2014</v>
      </c>
      <c r="AC4" s="200">
        <v>2015</v>
      </c>
      <c r="AD4" s="200">
        <v>2016</v>
      </c>
      <c r="AE4" s="200">
        <v>2017</v>
      </c>
      <c r="AF4" s="200">
        <v>2018</v>
      </c>
      <c r="AG4" s="200">
        <v>2019</v>
      </c>
      <c r="AH4" s="200">
        <v>2020</v>
      </c>
      <c r="AI4" s="200">
        <v>2021</v>
      </c>
      <c r="AJ4" s="200">
        <v>2022</v>
      </c>
      <c r="AK4" s="200">
        <v>2023</v>
      </c>
      <c r="AL4" s="200">
        <v>2024</v>
      </c>
      <c r="AM4" s="200">
        <v>2025</v>
      </c>
    </row>
    <row r="5" spans="1:39" ht="12.75" thickBot="1">
      <c r="A5" s="553"/>
      <c r="B5" s="193" t="s">
        <v>77</v>
      </c>
      <c r="C5" s="129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129" t="s">
        <v>77</v>
      </c>
      <c r="AD5" s="129" t="s">
        <v>77</v>
      </c>
      <c r="AE5" s="129" t="s">
        <v>77</v>
      </c>
      <c r="AF5" s="129" t="s">
        <v>77</v>
      </c>
      <c r="AG5" s="129" t="s">
        <v>77</v>
      </c>
      <c r="AH5" s="129" t="s">
        <v>77</v>
      </c>
      <c r="AI5" s="129" t="s">
        <v>77</v>
      </c>
      <c r="AJ5" s="129" t="s">
        <v>77</v>
      </c>
      <c r="AK5" s="129" t="s">
        <v>77</v>
      </c>
      <c r="AL5" s="129" t="s">
        <v>77</v>
      </c>
      <c r="AM5" s="129" t="s">
        <v>77</v>
      </c>
    </row>
    <row r="6" spans="1:39" ht="12.75" thickTop="1">
      <c r="A6" s="130" t="s">
        <v>14</v>
      </c>
      <c r="B6" s="362">
        <v>40.5</v>
      </c>
      <c r="C6" s="362">
        <v>35.4</v>
      </c>
      <c r="D6" s="362" t="s">
        <v>15</v>
      </c>
      <c r="E6" s="362" t="s">
        <v>15</v>
      </c>
      <c r="F6" s="362" t="s">
        <v>15</v>
      </c>
      <c r="G6" s="362" t="s">
        <v>15</v>
      </c>
      <c r="H6" s="362" t="s">
        <v>15</v>
      </c>
      <c r="I6" s="413" t="s">
        <v>160</v>
      </c>
      <c r="J6" s="447" t="s">
        <v>160</v>
      </c>
      <c r="K6" s="447" t="s">
        <v>15</v>
      </c>
      <c r="L6" s="447" t="s">
        <v>15</v>
      </c>
      <c r="M6" s="357" t="s">
        <v>15</v>
      </c>
      <c r="N6" s="357" t="s">
        <v>15</v>
      </c>
      <c r="O6" s="357" t="s">
        <v>15</v>
      </c>
      <c r="P6" s="357" t="s">
        <v>15</v>
      </c>
      <c r="Q6" s="357" t="s">
        <v>15</v>
      </c>
      <c r="R6" s="357" t="s">
        <v>15</v>
      </c>
      <c r="S6" s="357" t="s">
        <v>15</v>
      </c>
      <c r="T6" s="357" t="s">
        <v>15</v>
      </c>
      <c r="U6" s="357" t="s">
        <v>15</v>
      </c>
      <c r="V6" s="357" t="s">
        <v>15</v>
      </c>
      <c r="W6" s="357" t="s">
        <v>15</v>
      </c>
      <c r="X6" s="357">
        <v>20.233629354327139</v>
      </c>
      <c r="Y6" s="357">
        <v>39.108849476521669</v>
      </c>
      <c r="Z6" s="357">
        <v>58.839819846551485</v>
      </c>
      <c r="AA6" s="357">
        <v>47.296034392584609</v>
      </c>
      <c r="AB6" s="357" t="s">
        <v>16</v>
      </c>
      <c r="AC6" s="357">
        <v>49.730394693865712</v>
      </c>
      <c r="AD6" s="357" t="s">
        <v>160</v>
      </c>
      <c r="AE6" s="357" t="s">
        <v>66</v>
      </c>
      <c r="AF6" s="357" t="s">
        <v>16</v>
      </c>
      <c r="AG6" s="357" t="s">
        <v>16</v>
      </c>
      <c r="AH6" s="357" t="s">
        <v>16</v>
      </c>
      <c r="AI6" s="357" t="s">
        <v>16</v>
      </c>
      <c r="AJ6" s="357" t="s">
        <v>16</v>
      </c>
      <c r="AK6" s="357" t="s">
        <v>16</v>
      </c>
      <c r="AL6" s="398" t="s">
        <v>68</v>
      </c>
      <c r="AM6" s="398" t="s">
        <v>68</v>
      </c>
    </row>
    <row r="7" spans="1:39">
      <c r="A7" s="130" t="s">
        <v>17</v>
      </c>
      <c r="B7" s="362" t="s">
        <v>15</v>
      </c>
      <c r="C7" s="362" t="s">
        <v>15</v>
      </c>
      <c r="D7" s="362" t="s">
        <v>15</v>
      </c>
      <c r="E7" s="232" t="s">
        <v>68</v>
      </c>
      <c r="F7" s="232" t="s">
        <v>68</v>
      </c>
      <c r="G7" s="362" t="s">
        <v>15</v>
      </c>
      <c r="H7" s="362" t="s">
        <v>15</v>
      </c>
      <c r="I7" s="413" t="s">
        <v>69</v>
      </c>
      <c r="J7" s="447" t="s">
        <v>68</v>
      </c>
      <c r="K7" s="447" t="s">
        <v>16</v>
      </c>
      <c r="L7" s="447" t="s">
        <v>16</v>
      </c>
      <c r="M7" s="357" t="s">
        <v>16</v>
      </c>
      <c r="N7" s="357" t="s">
        <v>16</v>
      </c>
      <c r="O7" s="357" t="s">
        <v>16</v>
      </c>
      <c r="P7" s="357" t="s">
        <v>16</v>
      </c>
      <c r="Q7" s="357" t="s">
        <v>15</v>
      </c>
      <c r="R7" s="357" t="s">
        <v>15</v>
      </c>
      <c r="S7" s="357" t="s">
        <v>15</v>
      </c>
      <c r="T7" s="357" t="s">
        <v>15</v>
      </c>
      <c r="U7" s="357" t="s">
        <v>16</v>
      </c>
      <c r="V7" s="357" t="s">
        <v>16</v>
      </c>
      <c r="W7" s="357" t="s">
        <v>16</v>
      </c>
      <c r="X7" s="357" t="s">
        <v>16</v>
      </c>
      <c r="Y7" s="357" t="s">
        <v>16</v>
      </c>
      <c r="Z7" s="357" t="s">
        <v>16</v>
      </c>
      <c r="AA7" s="357" t="s">
        <v>160</v>
      </c>
      <c r="AB7" s="357" t="s">
        <v>16</v>
      </c>
      <c r="AC7" s="357" t="s">
        <v>16</v>
      </c>
      <c r="AD7" s="357" t="s">
        <v>160</v>
      </c>
      <c r="AE7" s="357" t="s">
        <v>66</v>
      </c>
      <c r="AF7" s="357" t="s">
        <v>16</v>
      </c>
      <c r="AG7" s="357" t="s">
        <v>16</v>
      </c>
      <c r="AH7" s="357" t="s">
        <v>16</v>
      </c>
      <c r="AI7" s="357" t="s">
        <v>16</v>
      </c>
      <c r="AJ7" s="357" t="s">
        <v>16</v>
      </c>
      <c r="AK7" s="357" t="s">
        <v>16</v>
      </c>
      <c r="AL7" s="398" t="s">
        <v>68</v>
      </c>
      <c r="AM7" s="398" t="s">
        <v>68</v>
      </c>
    </row>
    <row r="8" spans="1:39">
      <c r="A8" s="130" t="s">
        <v>18</v>
      </c>
      <c r="B8" s="362">
        <v>32.4</v>
      </c>
      <c r="C8" s="362" t="s">
        <v>15</v>
      </c>
      <c r="D8" s="362" t="s">
        <v>15</v>
      </c>
      <c r="E8" s="362" t="s">
        <v>15</v>
      </c>
      <c r="F8" s="362" t="s">
        <v>15</v>
      </c>
      <c r="G8" s="362" t="s">
        <v>15</v>
      </c>
      <c r="H8" s="362" t="s">
        <v>15</v>
      </c>
      <c r="I8" s="413" t="s">
        <v>160</v>
      </c>
      <c r="J8" s="447" t="s">
        <v>160</v>
      </c>
      <c r="K8" s="447" t="s">
        <v>15</v>
      </c>
      <c r="L8" s="447" t="s">
        <v>15</v>
      </c>
      <c r="M8" s="357" t="s">
        <v>15</v>
      </c>
      <c r="N8" s="357" t="s">
        <v>15</v>
      </c>
      <c r="O8" s="357" t="s">
        <v>15</v>
      </c>
      <c r="P8" s="357" t="s">
        <v>15</v>
      </c>
      <c r="Q8" s="357" t="s">
        <v>16</v>
      </c>
      <c r="R8" s="357" t="s">
        <v>16</v>
      </c>
      <c r="S8" s="357" t="s">
        <v>16</v>
      </c>
      <c r="T8" s="357" t="s">
        <v>16</v>
      </c>
      <c r="U8" s="357" t="s">
        <v>16</v>
      </c>
      <c r="V8" s="357" t="s">
        <v>16</v>
      </c>
      <c r="W8" s="357" t="s">
        <v>16</v>
      </c>
      <c r="X8" s="357" t="s">
        <v>16</v>
      </c>
      <c r="Y8" s="357" t="s">
        <v>16</v>
      </c>
      <c r="Z8" s="357" t="s">
        <v>16</v>
      </c>
      <c r="AA8" s="357" t="s">
        <v>160</v>
      </c>
      <c r="AB8" s="357" t="s">
        <v>16</v>
      </c>
      <c r="AC8" s="357" t="s">
        <v>16</v>
      </c>
      <c r="AD8" s="357" t="s">
        <v>160</v>
      </c>
      <c r="AE8" s="357" t="s">
        <v>66</v>
      </c>
      <c r="AF8" s="357" t="s">
        <v>16</v>
      </c>
      <c r="AG8" s="357" t="s">
        <v>16</v>
      </c>
      <c r="AH8" s="357" t="s">
        <v>16</v>
      </c>
      <c r="AI8" s="357" t="s">
        <v>16</v>
      </c>
      <c r="AJ8" s="357" t="s">
        <v>16</v>
      </c>
      <c r="AK8" s="357" t="s">
        <v>16</v>
      </c>
      <c r="AL8" s="398" t="s">
        <v>68</v>
      </c>
      <c r="AM8" s="398" t="s">
        <v>68</v>
      </c>
    </row>
    <row r="9" spans="1:39">
      <c r="A9" s="130" t="s">
        <v>19</v>
      </c>
      <c r="B9" s="362">
        <v>35.799999999999997</v>
      </c>
      <c r="C9" s="362">
        <v>31.2</v>
      </c>
      <c r="D9" s="362">
        <v>35.200000000000003</v>
      </c>
      <c r="E9" s="232">
        <v>44.57201969616775</v>
      </c>
      <c r="F9" s="232">
        <v>40.018985484343091</v>
      </c>
      <c r="G9" s="232">
        <v>37.868792627200435</v>
      </c>
      <c r="H9" s="362" t="s">
        <v>15</v>
      </c>
      <c r="I9" s="413">
        <v>42.609579315931782</v>
      </c>
      <c r="J9" s="447" t="s">
        <v>160</v>
      </c>
      <c r="K9" s="447" t="s">
        <v>15</v>
      </c>
      <c r="L9" s="447">
        <v>41.077560278120124</v>
      </c>
      <c r="M9" s="357">
        <v>56.44072472543926</v>
      </c>
      <c r="N9" s="357">
        <v>45.451098396760933</v>
      </c>
      <c r="O9" s="357" t="s">
        <v>15</v>
      </c>
      <c r="P9" s="357" t="s">
        <v>15</v>
      </c>
      <c r="Q9" s="357">
        <v>48.814373097308973</v>
      </c>
      <c r="R9" s="357" t="s">
        <v>15</v>
      </c>
      <c r="S9" s="357" t="s">
        <v>15</v>
      </c>
      <c r="T9" s="357" t="s">
        <v>15</v>
      </c>
      <c r="U9" s="357" t="s">
        <v>15</v>
      </c>
      <c r="V9" s="357" t="s">
        <v>15</v>
      </c>
      <c r="W9" s="357" t="s">
        <v>15</v>
      </c>
      <c r="X9" s="357">
        <v>29.928266321905443</v>
      </c>
      <c r="Y9" s="357">
        <v>23.538595493448177</v>
      </c>
      <c r="Z9" s="357">
        <v>32.72530070317832</v>
      </c>
      <c r="AA9" s="357">
        <v>48.993311636973289</v>
      </c>
      <c r="AB9" s="357">
        <v>48.039905243102098</v>
      </c>
      <c r="AC9" s="357">
        <v>50.754721680956401</v>
      </c>
      <c r="AD9" s="357" t="s">
        <v>160</v>
      </c>
      <c r="AE9" s="357" t="s">
        <v>66</v>
      </c>
      <c r="AF9" s="357" t="s">
        <v>160</v>
      </c>
      <c r="AG9" s="357" t="s">
        <v>160</v>
      </c>
      <c r="AH9" s="357" t="s">
        <v>160</v>
      </c>
      <c r="AI9" s="357"/>
      <c r="AJ9" s="357" t="s">
        <v>160</v>
      </c>
      <c r="AK9" s="357" t="s">
        <v>160</v>
      </c>
      <c r="AL9" s="357" t="s">
        <v>160</v>
      </c>
      <c r="AM9" s="357" t="s">
        <v>160</v>
      </c>
    </row>
    <row r="10" spans="1:39">
      <c r="A10" s="150" t="s">
        <v>225</v>
      </c>
      <c r="B10" s="362">
        <v>39.799999999999997</v>
      </c>
      <c r="C10" s="362">
        <v>34.700000000000003</v>
      </c>
      <c r="D10" s="362">
        <v>43.9</v>
      </c>
      <c r="E10" s="232">
        <v>50.235707544608104</v>
      </c>
      <c r="F10" s="232">
        <v>41.206055906515928</v>
      </c>
      <c r="G10" s="232">
        <v>48.370898452847221</v>
      </c>
      <c r="H10" s="445">
        <v>43.261257989043138</v>
      </c>
      <c r="I10" s="413" t="s">
        <v>160</v>
      </c>
      <c r="J10" s="447">
        <v>51.054850957337017</v>
      </c>
      <c r="K10" s="447">
        <v>47.910173607672562</v>
      </c>
      <c r="L10" s="447" t="s">
        <v>15</v>
      </c>
      <c r="M10" s="357" t="s">
        <v>15</v>
      </c>
      <c r="N10" s="357" t="s">
        <v>15</v>
      </c>
      <c r="O10" s="357" t="s">
        <v>15</v>
      </c>
      <c r="P10" s="357" t="s">
        <v>15</v>
      </c>
      <c r="Q10" s="357" t="s">
        <v>15</v>
      </c>
      <c r="R10" s="357" t="s">
        <v>15</v>
      </c>
      <c r="S10" s="357" t="s">
        <v>15</v>
      </c>
      <c r="T10" s="357" t="s">
        <v>15</v>
      </c>
      <c r="U10" s="357" t="s">
        <v>15</v>
      </c>
      <c r="V10" s="357" t="s">
        <v>15</v>
      </c>
      <c r="W10" s="357" t="s">
        <v>15</v>
      </c>
      <c r="X10" s="357">
        <v>26.261063777289817</v>
      </c>
      <c r="Y10" s="357">
        <v>68.141258241281108</v>
      </c>
      <c r="Z10" s="357">
        <v>70.436601866636053</v>
      </c>
      <c r="AA10" s="357">
        <v>47.296034392584623</v>
      </c>
      <c r="AB10" s="357">
        <v>61.737079704695176</v>
      </c>
      <c r="AC10" s="357">
        <v>49.730394693865719</v>
      </c>
      <c r="AD10" s="357" t="s">
        <v>160</v>
      </c>
      <c r="AE10" s="357" t="s">
        <v>66</v>
      </c>
      <c r="AF10" s="357" t="s">
        <v>160</v>
      </c>
      <c r="AG10" s="357" t="s">
        <v>16</v>
      </c>
      <c r="AH10" s="357" t="s">
        <v>160</v>
      </c>
      <c r="AI10" s="357" t="s">
        <v>16</v>
      </c>
      <c r="AJ10" s="357" t="s">
        <v>160</v>
      </c>
      <c r="AK10" s="357" t="s">
        <v>16</v>
      </c>
      <c r="AL10" s="357" t="s">
        <v>160</v>
      </c>
      <c r="AM10" s="357" t="s">
        <v>160</v>
      </c>
    </row>
    <row r="11" spans="1:39">
      <c r="A11" s="130" t="s">
        <v>21</v>
      </c>
      <c r="B11" s="362" t="s">
        <v>15</v>
      </c>
      <c r="C11" s="362" t="s">
        <v>15</v>
      </c>
      <c r="D11" s="362" t="s">
        <v>15</v>
      </c>
      <c r="E11" s="362" t="s">
        <v>15</v>
      </c>
      <c r="F11" s="362" t="s">
        <v>15</v>
      </c>
      <c r="G11" s="362" t="s">
        <v>15</v>
      </c>
      <c r="H11" s="362" t="s">
        <v>15</v>
      </c>
      <c r="I11" s="413" t="s">
        <v>160</v>
      </c>
      <c r="J11" s="447" t="s">
        <v>160</v>
      </c>
      <c r="K11" s="447" t="s">
        <v>15</v>
      </c>
      <c r="L11" s="447" t="s">
        <v>15</v>
      </c>
      <c r="M11" s="357" t="s">
        <v>15</v>
      </c>
      <c r="N11" s="357" t="s">
        <v>15</v>
      </c>
      <c r="O11" s="357" t="s">
        <v>15</v>
      </c>
      <c r="P11" s="357" t="s">
        <v>15</v>
      </c>
      <c r="Q11" s="357" t="s">
        <v>15</v>
      </c>
      <c r="R11" s="357" t="s">
        <v>15</v>
      </c>
      <c r="S11" s="357" t="s">
        <v>15</v>
      </c>
      <c r="T11" s="357" t="s">
        <v>15</v>
      </c>
      <c r="U11" s="357" t="s">
        <v>15</v>
      </c>
      <c r="V11" s="357" t="s">
        <v>15</v>
      </c>
      <c r="W11" s="357" t="s">
        <v>15</v>
      </c>
      <c r="X11" s="357">
        <v>26.231059357709558</v>
      </c>
      <c r="Y11" s="357">
        <v>39.108849476521669</v>
      </c>
      <c r="Z11" s="357">
        <v>58.839819846551499</v>
      </c>
      <c r="AA11" s="357">
        <v>47.296034392584616</v>
      </c>
      <c r="AB11" s="357">
        <v>51.119735429982732</v>
      </c>
      <c r="AC11" s="357" t="s">
        <v>16</v>
      </c>
      <c r="AD11" s="357" t="s">
        <v>160</v>
      </c>
      <c r="AE11" s="357" t="s">
        <v>66</v>
      </c>
      <c r="AF11" s="357" t="s">
        <v>160</v>
      </c>
      <c r="AG11" s="357" t="s">
        <v>16</v>
      </c>
      <c r="AH11" s="357" t="s">
        <v>160</v>
      </c>
      <c r="AI11" s="357" t="s">
        <v>16</v>
      </c>
      <c r="AJ11" s="357" t="s">
        <v>16</v>
      </c>
      <c r="AK11" s="357" t="s">
        <v>16</v>
      </c>
      <c r="AL11" s="398" t="s">
        <v>68</v>
      </c>
      <c r="AM11" s="398" t="s">
        <v>160</v>
      </c>
    </row>
    <row r="12" spans="1:39">
      <c r="A12" s="130" t="s">
        <v>22</v>
      </c>
      <c r="B12" s="362">
        <v>30.7</v>
      </c>
      <c r="C12" s="362">
        <v>20.7</v>
      </c>
      <c r="D12" s="362">
        <v>37.700000000000003</v>
      </c>
      <c r="E12" s="362">
        <v>53.504714537619932</v>
      </c>
      <c r="F12" s="232">
        <v>34.765378695872471</v>
      </c>
      <c r="G12" s="232">
        <v>50.904721890252496</v>
      </c>
      <c r="H12" s="362" t="s">
        <v>15</v>
      </c>
      <c r="I12" s="413">
        <v>46.147537157168472</v>
      </c>
      <c r="J12" s="447" t="s">
        <v>160</v>
      </c>
      <c r="K12" s="447">
        <v>49.630742694056465</v>
      </c>
      <c r="L12" s="447" t="s">
        <v>15</v>
      </c>
      <c r="M12" s="357" t="s">
        <v>15</v>
      </c>
      <c r="N12" s="357" t="s">
        <v>15</v>
      </c>
      <c r="O12" s="357" t="s">
        <v>15</v>
      </c>
      <c r="P12" s="357" t="s">
        <v>15</v>
      </c>
      <c r="Q12" s="357" t="s">
        <v>15</v>
      </c>
      <c r="R12" s="357" t="s">
        <v>15</v>
      </c>
      <c r="S12" s="357" t="s">
        <v>15</v>
      </c>
      <c r="T12" s="357" t="s">
        <v>15</v>
      </c>
      <c r="U12" s="357" t="s">
        <v>15</v>
      </c>
      <c r="V12" s="357" t="s">
        <v>15</v>
      </c>
      <c r="W12" s="357" t="s">
        <v>15</v>
      </c>
      <c r="X12" s="357">
        <v>24.314947535542647</v>
      </c>
      <c r="Y12" s="357">
        <v>39.108849476521669</v>
      </c>
      <c r="Z12" s="357" t="s">
        <v>16</v>
      </c>
      <c r="AA12" s="357">
        <v>47.296034392584609</v>
      </c>
      <c r="AB12" s="357" t="s">
        <v>16</v>
      </c>
      <c r="AC12" s="357">
        <v>49.730394693865698</v>
      </c>
      <c r="AD12" s="357" t="s">
        <v>160</v>
      </c>
      <c r="AE12" s="357" t="s">
        <v>66</v>
      </c>
      <c r="AF12" s="357" t="s">
        <v>160</v>
      </c>
      <c r="AG12" s="357" t="s">
        <v>16</v>
      </c>
      <c r="AH12" s="357" t="s">
        <v>160</v>
      </c>
      <c r="AI12" s="357" t="s">
        <v>16</v>
      </c>
      <c r="AJ12" s="357" t="s">
        <v>160</v>
      </c>
      <c r="AK12" s="357" t="s">
        <v>16</v>
      </c>
      <c r="AL12" s="357" t="s">
        <v>160</v>
      </c>
      <c r="AM12" s="357" t="s">
        <v>68</v>
      </c>
    </row>
    <row r="13" spans="1:39">
      <c r="A13" s="130" t="s">
        <v>23</v>
      </c>
      <c r="B13" s="362">
        <v>38.6</v>
      </c>
      <c r="C13" s="362">
        <v>32.4</v>
      </c>
      <c r="D13" s="362">
        <v>42.6</v>
      </c>
      <c r="E13" s="232">
        <v>43.812147143141317</v>
      </c>
      <c r="F13" s="232">
        <v>41.915468297742883</v>
      </c>
      <c r="G13" s="232">
        <v>50.859932161526217</v>
      </c>
      <c r="H13" s="445">
        <v>44.226252069574116</v>
      </c>
      <c r="I13" s="413">
        <v>44.936832322174091</v>
      </c>
      <c r="J13" s="447">
        <v>50.129427760913643</v>
      </c>
      <c r="K13" s="447">
        <v>45.81314415962909</v>
      </c>
      <c r="L13" s="447">
        <v>45.144627978911529</v>
      </c>
      <c r="M13" s="357">
        <v>50.861980302967353</v>
      </c>
      <c r="N13" s="357">
        <v>50.980159582091972</v>
      </c>
      <c r="O13" s="357">
        <v>50.43023652000258</v>
      </c>
      <c r="P13" s="357">
        <v>41.406181344217543</v>
      </c>
      <c r="Q13" s="357">
        <v>47.961099252661015</v>
      </c>
      <c r="R13" s="357" t="s">
        <v>15</v>
      </c>
      <c r="S13" s="357" t="s">
        <v>15</v>
      </c>
      <c r="T13" s="357" t="s">
        <v>15</v>
      </c>
      <c r="U13" s="357" t="s">
        <v>15</v>
      </c>
      <c r="V13" s="357" t="s">
        <v>15</v>
      </c>
      <c r="W13" s="357" t="s">
        <v>15</v>
      </c>
      <c r="X13" s="357">
        <v>26.6362397732487</v>
      </c>
      <c r="Y13" s="357">
        <v>71.304786990630234</v>
      </c>
      <c r="Z13" s="357">
        <v>71.700250143902124</v>
      </c>
      <c r="AA13" s="357">
        <v>47.296034392584623</v>
      </c>
      <c r="AB13" s="357">
        <v>62.894003132129178</v>
      </c>
      <c r="AC13" s="357">
        <v>49.730394693865712</v>
      </c>
      <c r="AD13" s="357" t="s">
        <v>160</v>
      </c>
      <c r="AE13" s="357" t="s">
        <v>66</v>
      </c>
      <c r="AF13" s="357" t="s">
        <v>160</v>
      </c>
      <c r="AG13" s="357" t="s">
        <v>160</v>
      </c>
      <c r="AH13" s="357" t="s">
        <v>160</v>
      </c>
      <c r="AI13" s="357" t="s">
        <v>16</v>
      </c>
      <c r="AJ13" s="357" t="s">
        <v>160</v>
      </c>
      <c r="AK13" s="357" t="s">
        <v>16</v>
      </c>
      <c r="AL13" s="398" t="s">
        <v>68</v>
      </c>
      <c r="AM13" s="398" t="s">
        <v>68</v>
      </c>
    </row>
    <row r="14" spans="1:39">
      <c r="A14" s="130" t="s">
        <v>224</v>
      </c>
      <c r="B14" s="362">
        <v>35</v>
      </c>
      <c r="C14" s="362">
        <v>26.7</v>
      </c>
      <c r="D14" s="362">
        <v>40.700000000000003</v>
      </c>
      <c r="E14" s="232">
        <v>57.534904528301908</v>
      </c>
      <c r="F14" s="232">
        <v>38.529219957015378</v>
      </c>
      <c r="G14" s="232">
        <v>49.090782560130251</v>
      </c>
      <c r="H14" s="445">
        <v>45.928825788238804</v>
      </c>
      <c r="I14" s="413">
        <v>43.817880410750476</v>
      </c>
      <c r="J14" s="447">
        <v>48.103500585667469</v>
      </c>
      <c r="K14" s="447" t="s">
        <v>15</v>
      </c>
      <c r="L14" s="447" t="s">
        <v>15</v>
      </c>
      <c r="M14" s="357">
        <v>60.978091757225613</v>
      </c>
      <c r="N14" s="357">
        <v>57.34677883686664</v>
      </c>
      <c r="O14" s="357" t="s">
        <v>15</v>
      </c>
      <c r="P14" s="357" t="s">
        <v>15</v>
      </c>
      <c r="Q14" s="357" t="s">
        <v>15</v>
      </c>
      <c r="R14" s="357" t="s">
        <v>15</v>
      </c>
      <c r="S14" s="357" t="s">
        <v>15</v>
      </c>
      <c r="T14" s="357" t="s">
        <v>15</v>
      </c>
      <c r="U14" s="357" t="s">
        <v>15</v>
      </c>
      <c r="V14" s="357" t="s">
        <v>15</v>
      </c>
      <c r="W14" s="357" t="s">
        <v>15</v>
      </c>
      <c r="X14" s="357">
        <v>26.231059357709558</v>
      </c>
      <c r="Y14" s="357">
        <v>39.108849476521662</v>
      </c>
      <c r="Z14" s="357">
        <v>58.839819846551499</v>
      </c>
      <c r="AA14" s="357">
        <v>47.296034392584609</v>
      </c>
      <c r="AB14" s="357">
        <v>51.119735429982732</v>
      </c>
      <c r="AC14" s="357">
        <v>49.730394693865698</v>
      </c>
      <c r="AD14" s="357" t="s">
        <v>160</v>
      </c>
      <c r="AE14" s="357" t="s">
        <v>66</v>
      </c>
      <c r="AF14" s="357"/>
      <c r="AG14" s="357"/>
      <c r="AH14" s="357"/>
      <c r="AI14" s="357"/>
      <c r="AJ14" s="357"/>
      <c r="AK14" s="357"/>
      <c r="AL14" s="357"/>
      <c r="AM14" s="357"/>
    </row>
    <row r="15" spans="1:39">
      <c r="A15" s="130" t="s">
        <v>25</v>
      </c>
      <c r="B15" s="362" t="s">
        <v>15</v>
      </c>
      <c r="C15" s="362" t="s">
        <v>15</v>
      </c>
      <c r="D15" s="362" t="s">
        <v>15</v>
      </c>
      <c r="E15" s="362" t="s">
        <v>15</v>
      </c>
      <c r="F15" s="232" t="s">
        <v>160</v>
      </c>
      <c r="G15" s="232">
        <v>37.47338178353489</v>
      </c>
      <c r="H15" s="232" t="s">
        <v>160</v>
      </c>
      <c r="I15" s="413" t="s">
        <v>160</v>
      </c>
      <c r="J15" s="447" t="s">
        <v>160</v>
      </c>
      <c r="K15" s="447" t="s">
        <v>15</v>
      </c>
      <c r="L15" s="447" t="s">
        <v>15</v>
      </c>
      <c r="M15" s="357" t="s">
        <v>15</v>
      </c>
      <c r="N15" s="357" t="s">
        <v>15</v>
      </c>
      <c r="O15" s="357" t="s">
        <v>15</v>
      </c>
      <c r="P15" s="357" t="s">
        <v>15</v>
      </c>
      <c r="Q15" s="357" t="s">
        <v>15</v>
      </c>
      <c r="R15" s="357" t="s">
        <v>15</v>
      </c>
      <c r="S15" s="357" t="s">
        <v>15</v>
      </c>
      <c r="T15" s="357" t="s">
        <v>15</v>
      </c>
      <c r="U15" s="357" t="s">
        <v>15</v>
      </c>
      <c r="V15" s="357" t="s">
        <v>15</v>
      </c>
      <c r="W15" s="357" t="s">
        <v>15</v>
      </c>
      <c r="X15" s="357">
        <v>21.022764881087983</v>
      </c>
      <c r="Y15" s="357">
        <v>39.108849476521662</v>
      </c>
      <c r="Z15" s="357">
        <v>58.839819846551485</v>
      </c>
      <c r="AA15" s="357" t="s">
        <v>160</v>
      </c>
      <c r="AB15" s="357" t="s">
        <v>16</v>
      </c>
      <c r="AC15" s="357" t="s">
        <v>16</v>
      </c>
      <c r="AD15" s="357" t="s">
        <v>160</v>
      </c>
      <c r="AE15" s="357" t="s">
        <v>66</v>
      </c>
      <c r="AF15" s="357" t="s">
        <v>16</v>
      </c>
      <c r="AG15" s="357" t="s">
        <v>160</v>
      </c>
      <c r="AH15" s="357" t="s">
        <v>16</v>
      </c>
      <c r="AI15" s="357" t="s">
        <v>16</v>
      </c>
      <c r="AJ15" s="357" t="s">
        <v>16</v>
      </c>
      <c r="AK15" s="357" t="s">
        <v>16</v>
      </c>
      <c r="AL15" s="398" t="s">
        <v>68</v>
      </c>
      <c r="AM15" s="398" t="s">
        <v>68</v>
      </c>
    </row>
    <row r="16" spans="1:39">
      <c r="A16" s="130" t="s">
        <v>26</v>
      </c>
      <c r="B16" s="362" t="s">
        <v>15</v>
      </c>
      <c r="C16" s="362" t="s">
        <v>15</v>
      </c>
      <c r="D16" s="362" t="s">
        <v>15</v>
      </c>
      <c r="E16" s="362" t="s">
        <v>15</v>
      </c>
      <c r="F16" s="232" t="s">
        <v>160</v>
      </c>
      <c r="G16" s="232" t="s">
        <v>160</v>
      </c>
      <c r="H16" s="232" t="s">
        <v>160</v>
      </c>
      <c r="I16" s="413" t="s">
        <v>160</v>
      </c>
      <c r="J16" s="447" t="s">
        <v>160</v>
      </c>
      <c r="K16" s="447" t="s">
        <v>15</v>
      </c>
      <c r="L16" s="447" t="s">
        <v>15</v>
      </c>
      <c r="M16" s="357" t="s">
        <v>15</v>
      </c>
      <c r="N16" s="357" t="s">
        <v>15</v>
      </c>
      <c r="O16" s="357" t="s">
        <v>15</v>
      </c>
      <c r="P16" s="357" t="s">
        <v>15</v>
      </c>
      <c r="Q16" s="357" t="s">
        <v>16</v>
      </c>
      <c r="R16" s="357" t="s">
        <v>16</v>
      </c>
      <c r="S16" s="357" t="s">
        <v>16</v>
      </c>
      <c r="T16" s="357" t="s">
        <v>16</v>
      </c>
      <c r="U16" s="357" t="s">
        <v>16</v>
      </c>
      <c r="V16" s="357" t="s">
        <v>16</v>
      </c>
      <c r="W16" s="357" t="s">
        <v>16</v>
      </c>
      <c r="X16" s="357" t="s">
        <v>16</v>
      </c>
      <c r="Y16" s="357" t="s">
        <v>16</v>
      </c>
      <c r="Z16" s="357" t="s">
        <v>16</v>
      </c>
      <c r="AA16" s="357" t="s">
        <v>160</v>
      </c>
      <c r="AB16" s="357" t="s">
        <v>16</v>
      </c>
      <c r="AC16" s="357">
        <v>49.730394693865755</v>
      </c>
      <c r="AD16" s="357" t="s">
        <v>160</v>
      </c>
      <c r="AE16" s="357" t="s">
        <v>66</v>
      </c>
      <c r="AF16" s="357" t="s">
        <v>16</v>
      </c>
      <c r="AG16" s="357" t="s">
        <v>16</v>
      </c>
      <c r="AH16" s="357" t="s">
        <v>16</v>
      </c>
      <c r="AI16" s="357" t="s">
        <v>16</v>
      </c>
      <c r="AJ16" s="357" t="s">
        <v>16</v>
      </c>
      <c r="AK16" s="357" t="s">
        <v>16</v>
      </c>
      <c r="AL16" s="398" t="s">
        <v>68</v>
      </c>
      <c r="AM16" s="398" t="s">
        <v>160</v>
      </c>
    </row>
    <row r="17" spans="1:39">
      <c r="A17" s="130" t="s">
        <v>207</v>
      </c>
      <c r="B17" s="362">
        <v>33.799999999999997</v>
      </c>
      <c r="C17" s="362">
        <v>24.4</v>
      </c>
      <c r="D17" s="362">
        <v>34.200000000000003</v>
      </c>
      <c r="E17" s="232">
        <v>43.289894536510623</v>
      </c>
      <c r="F17" s="232">
        <v>31.763016181018532</v>
      </c>
      <c r="G17" s="232">
        <v>40.041925231909353</v>
      </c>
      <c r="H17" s="445">
        <v>41.359725917285026</v>
      </c>
      <c r="I17" s="413">
        <v>41.57022027173192</v>
      </c>
      <c r="J17" s="447" t="s">
        <v>160</v>
      </c>
      <c r="K17" s="447" t="s">
        <v>15</v>
      </c>
      <c r="L17" s="447" t="s">
        <v>15</v>
      </c>
      <c r="M17" s="357">
        <v>50.149355740128705</v>
      </c>
      <c r="N17" s="357">
        <v>47.118510090220127</v>
      </c>
      <c r="O17" s="357" t="s">
        <v>15</v>
      </c>
      <c r="P17" s="357" t="s">
        <v>15</v>
      </c>
      <c r="Q17" s="357" t="s">
        <v>15</v>
      </c>
      <c r="R17" s="357">
        <v>45.067014736294126</v>
      </c>
      <c r="S17" s="357">
        <v>42.949901841127001</v>
      </c>
      <c r="T17" s="357" t="s">
        <v>15</v>
      </c>
      <c r="U17" s="357">
        <v>36.875360879617411</v>
      </c>
      <c r="V17" s="357" t="s">
        <v>15</v>
      </c>
      <c r="W17" s="357" t="s">
        <v>15</v>
      </c>
      <c r="X17" s="357">
        <v>21.95315089474164</v>
      </c>
      <c r="Y17" s="357">
        <v>45.789610417812376</v>
      </c>
      <c r="Z17" s="357">
        <v>48.73403437795622</v>
      </c>
      <c r="AA17" s="357">
        <v>46.549287806278571</v>
      </c>
      <c r="AB17" s="357">
        <v>52.431237173440344</v>
      </c>
      <c r="AC17" s="357">
        <v>49.705135952877569</v>
      </c>
      <c r="AD17" s="357" t="s">
        <v>160</v>
      </c>
      <c r="AE17" s="357" t="s">
        <v>66</v>
      </c>
      <c r="AF17" s="357" t="s">
        <v>160</v>
      </c>
      <c r="AG17" s="357" t="s">
        <v>160</v>
      </c>
      <c r="AH17" s="357" t="s">
        <v>160</v>
      </c>
      <c r="AI17" s="357" t="s">
        <v>16</v>
      </c>
      <c r="AJ17" s="357" t="s">
        <v>16</v>
      </c>
      <c r="AK17" s="357" t="s">
        <v>160</v>
      </c>
      <c r="AL17" s="357" t="s">
        <v>160</v>
      </c>
      <c r="AM17" s="357" t="s">
        <v>160</v>
      </c>
    </row>
    <row r="18" spans="1:39">
      <c r="A18" s="130" t="s">
        <v>27</v>
      </c>
      <c r="B18" s="362">
        <v>38.200000000000003</v>
      </c>
      <c r="C18" s="362">
        <v>32.200000000000003</v>
      </c>
      <c r="D18" s="362">
        <v>35.9</v>
      </c>
      <c r="E18" s="232">
        <v>46.535465276014541</v>
      </c>
      <c r="F18" s="232">
        <v>31.934438556964878</v>
      </c>
      <c r="G18" s="232" t="s">
        <v>160</v>
      </c>
      <c r="H18" s="232" t="s">
        <v>160</v>
      </c>
      <c r="I18" s="413">
        <v>40.535103927194008</v>
      </c>
      <c r="J18" s="447">
        <v>46.683993123184401</v>
      </c>
      <c r="K18" s="447">
        <v>46.014134142167208</v>
      </c>
      <c r="L18" s="447">
        <v>43.217678385238273</v>
      </c>
      <c r="M18" s="357">
        <v>47.568429499988383</v>
      </c>
      <c r="N18" s="357">
        <v>42.272316867393151</v>
      </c>
      <c r="O18" s="357">
        <v>43.565644463347382</v>
      </c>
      <c r="P18" s="357">
        <v>37.206281804811368</v>
      </c>
      <c r="Q18" s="357">
        <v>45.276421371575616</v>
      </c>
      <c r="R18" s="357">
        <v>45.879635361968447</v>
      </c>
      <c r="S18" s="357">
        <v>41.586284156172283</v>
      </c>
      <c r="T18" s="357">
        <v>42.530219489420418</v>
      </c>
      <c r="U18" s="357">
        <v>33.269987813039783</v>
      </c>
      <c r="V18" s="357">
        <v>38.9</v>
      </c>
      <c r="W18" s="357" t="s">
        <v>15</v>
      </c>
      <c r="X18" s="357">
        <v>29.060548180108654</v>
      </c>
      <c r="Y18" s="357">
        <v>50.878044555791192</v>
      </c>
      <c r="Z18" s="357">
        <v>53.231768917615973</v>
      </c>
      <c r="AA18" s="357">
        <v>44.71458161020373</v>
      </c>
      <c r="AB18" s="357">
        <v>46.453981367174585</v>
      </c>
      <c r="AC18" s="357">
        <v>43.962417380795998</v>
      </c>
      <c r="AD18" s="357" t="s">
        <v>160</v>
      </c>
      <c r="AE18" s="357" t="s">
        <v>66</v>
      </c>
      <c r="AF18" s="357" t="s">
        <v>160</v>
      </c>
      <c r="AG18" s="357" t="s">
        <v>160</v>
      </c>
      <c r="AH18" s="357" t="s">
        <v>160</v>
      </c>
      <c r="AI18" s="357" t="s">
        <v>16</v>
      </c>
      <c r="AJ18" s="357" t="s">
        <v>16</v>
      </c>
      <c r="AK18" s="357" t="s">
        <v>16</v>
      </c>
      <c r="AL18" s="357" t="s">
        <v>160</v>
      </c>
      <c r="AM18" s="357" t="s">
        <v>160</v>
      </c>
    </row>
    <row r="19" spans="1:39">
      <c r="A19" s="130" t="s">
        <v>28</v>
      </c>
      <c r="B19" s="362">
        <v>33.6</v>
      </c>
      <c r="C19" s="362">
        <v>31.6</v>
      </c>
      <c r="D19" s="362">
        <v>43.8</v>
      </c>
      <c r="E19" s="232">
        <v>32.378483378360706</v>
      </c>
      <c r="F19" s="232" t="s">
        <v>160</v>
      </c>
      <c r="G19" s="232">
        <v>42.182696822255672</v>
      </c>
      <c r="H19" s="445">
        <v>41.465749399765706</v>
      </c>
      <c r="I19" s="413" t="s">
        <v>160</v>
      </c>
      <c r="J19" s="447" t="s">
        <v>160</v>
      </c>
      <c r="K19" s="447" t="s">
        <v>15</v>
      </c>
      <c r="L19" s="447" t="s">
        <v>15</v>
      </c>
      <c r="M19" s="357" t="s">
        <v>15</v>
      </c>
      <c r="N19" s="357" t="s">
        <v>15</v>
      </c>
      <c r="O19" s="357" t="s">
        <v>15</v>
      </c>
      <c r="P19" s="357" t="s">
        <v>15</v>
      </c>
      <c r="Q19" s="357" t="s">
        <v>15</v>
      </c>
      <c r="R19" s="357" t="s">
        <v>15</v>
      </c>
      <c r="S19" s="357" t="s">
        <v>15</v>
      </c>
      <c r="T19" s="357" t="s">
        <v>15</v>
      </c>
      <c r="U19" s="357" t="s">
        <v>15</v>
      </c>
      <c r="V19" s="357" t="s">
        <v>15</v>
      </c>
      <c r="W19" s="357" t="s">
        <v>15</v>
      </c>
      <c r="X19" s="357">
        <v>26.698294276201771</v>
      </c>
      <c r="Y19" s="357">
        <v>84.88220182907051</v>
      </c>
      <c r="Z19" s="357">
        <v>77.123648579541978</v>
      </c>
      <c r="AA19" s="357" t="s">
        <v>160</v>
      </c>
      <c r="AB19" s="357" t="s">
        <v>16</v>
      </c>
      <c r="AC19" s="357">
        <v>49.730394693865712</v>
      </c>
      <c r="AD19" s="357" t="s">
        <v>160</v>
      </c>
      <c r="AE19" s="357" t="s">
        <v>66</v>
      </c>
      <c r="AF19" s="357" t="s">
        <v>160</v>
      </c>
      <c r="AG19" s="357" t="s">
        <v>16</v>
      </c>
      <c r="AH19" s="357" t="s">
        <v>16</v>
      </c>
      <c r="AI19" s="357" t="s">
        <v>16</v>
      </c>
      <c r="AJ19" s="357" t="s">
        <v>16</v>
      </c>
      <c r="AK19" s="357" t="s">
        <v>16</v>
      </c>
      <c r="AL19" s="398" t="s">
        <v>68</v>
      </c>
      <c r="AM19" s="398" t="s">
        <v>68</v>
      </c>
    </row>
    <row r="20" spans="1:39">
      <c r="A20" s="130" t="s">
        <v>29</v>
      </c>
      <c r="B20" s="362">
        <v>44.1</v>
      </c>
      <c r="C20" s="362">
        <v>30.6</v>
      </c>
      <c r="D20" s="362">
        <v>42.2</v>
      </c>
      <c r="E20" s="232">
        <v>53.964138963934488</v>
      </c>
      <c r="F20" s="232">
        <v>43.120896919215049</v>
      </c>
      <c r="G20" s="232" t="s">
        <v>160</v>
      </c>
      <c r="H20" s="232" t="s">
        <v>160</v>
      </c>
      <c r="I20" s="413" t="s">
        <v>160</v>
      </c>
      <c r="J20" s="447" t="s">
        <v>160</v>
      </c>
      <c r="K20" s="447" t="s">
        <v>15</v>
      </c>
      <c r="L20" s="447" t="s">
        <v>15</v>
      </c>
      <c r="M20" s="353">
        <v>58.437034923799267</v>
      </c>
      <c r="N20" s="357" t="s">
        <v>15</v>
      </c>
      <c r="O20" s="357" t="s">
        <v>15</v>
      </c>
      <c r="P20" s="357" t="s">
        <v>15</v>
      </c>
      <c r="Q20" s="357" t="s">
        <v>15</v>
      </c>
      <c r="R20" s="357" t="s">
        <v>15</v>
      </c>
      <c r="S20" s="357" t="s">
        <v>15</v>
      </c>
      <c r="T20" s="357" t="s">
        <v>15</v>
      </c>
      <c r="U20" s="357" t="s">
        <v>15</v>
      </c>
      <c r="V20" s="357" t="s">
        <v>15</v>
      </c>
      <c r="W20" s="357" t="s">
        <v>15</v>
      </c>
      <c r="X20" s="357">
        <v>26.412718199969277</v>
      </c>
      <c r="Y20" s="357">
        <v>39.108849476521669</v>
      </c>
      <c r="Z20" s="357">
        <v>58.839819846551478</v>
      </c>
      <c r="AA20" s="357">
        <v>47.296034392584609</v>
      </c>
      <c r="AB20" s="357">
        <v>51.11973542998274</v>
      </c>
      <c r="AC20" s="357">
        <v>49.730394693865705</v>
      </c>
      <c r="AD20" s="357" t="s">
        <v>160</v>
      </c>
      <c r="AE20" s="357" t="s">
        <v>66</v>
      </c>
      <c r="AF20" s="357" t="s">
        <v>16</v>
      </c>
      <c r="AG20" s="357" t="s">
        <v>16</v>
      </c>
      <c r="AH20" s="357" t="s">
        <v>160</v>
      </c>
      <c r="AI20" s="357" t="s">
        <v>16</v>
      </c>
      <c r="AJ20" s="357" t="s">
        <v>16</v>
      </c>
      <c r="AK20" s="357" t="s">
        <v>160</v>
      </c>
      <c r="AL20" s="398" t="s">
        <v>68</v>
      </c>
      <c r="AM20" s="398" t="s">
        <v>68</v>
      </c>
    </row>
    <row r="21" spans="1:39">
      <c r="A21" s="130" t="s">
        <v>30</v>
      </c>
      <c r="B21" s="362">
        <v>36.700000000000003</v>
      </c>
      <c r="C21" s="362">
        <v>28.9</v>
      </c>
      <c r="D21" s="362">
        <v>40</v>
      </c>
      <c r="E21" s="232">
        <v>47.27297222579223</v>
      </c>
      <c r="F21" s="232">
        <v>41.744688831405867</v>
      </c>
      <c r="G21" s="232">
        <v>46.00011828076245</v>
      </c>
      <c r="H21" s="445">
        <v>43.081073554201048</v>
      </c>
      <c r="I21" s="413" t="s">
        <v>160</v>
      </c>
      <c r="J21" s="447" t="s">
        <v>160</v>
      </c>
      <c r="K21" s="447" t="s">
        <v>15</v>
      </c>
      <c r="L21" s="447" t="s">
        <v>15</v>
      </c>
      <c r="M21" s="353" t="s">
        <v>15</v>
      </c>
      <c r="N21" s="357" t="s">
        <v>15</v>
      </c>
      <c r="O21" s="357" t="s">
        <v>15</v>
      </c>
      <c r="P21" s="357" t="s">
        <v>15</v>
      </c>
      <c r="Q21" s="357">
        <v>54.190126390169887</v>
      </c>
      <c r="R21" s="357">
        <v>50.946818315175349</v>
      </c>
      <c r="S21" s="357" t="s">
        <v>15</v>
      </c>
      <c r="T21" s="357" t="s">
        <v>15</v>
      </c>
      <c r="U21" s="357" t="s">
        <v>15</v>
      </c>
      <c r="V21" s="357" t="s">
        <v>15</v>
      </c>
      <c r="W21" s="357" t="s">
        <v>15</v>
      </c>
      <c r="X21" s="357">
        <v>22.829104181729495</v>
      </c>
      <c r="Y21" s="357">
        <v>39.108849476521669</v>
      </c>
      <c r="Z21" s="357">
        <v>58.839819846551492</v>
      </c>
      <c r="AA21" s="357">
        <v>47.296034392584623</v>
      </c>
      <c r="AB21" s="357">
        <v>51.119735429982747</v>
      </c>
      <c r="AC21" s="357">
        <v>49.730394693865719</v>
      </c>
      <c r="AD21" s="357" t="s">
        <v>160</v>
      </c>
      <c r="AE21" s="357" t="s">
        <v>66</v>
      </c>
      <c r="AF21" s="357" t="s">
        <v>160</v>
      </c>
      <c r="AG21" s="357" t="s">
        <v>16</v>
      </c>
      <c r="AH21" s="357" t="s">
        <v>160</v>
      </c>
      <c r="AI21" s="357" t="s">
        <v>160</v>
      </c>
      <c r="AJ21" s="357" t="s">
        <v>16</v>
      </c>
      <c r="AK21" s="357" t="s">
        <v>16</v>
      </c>
      <c r="AL21" s="398" t="s">
        <v>68</v>
      </c>
      <c r="AM21" s="398" t="s">
        <v>68</v>
      </c>
    </row>
    <row r="22" spans="1:39">
      <c r="A22" s="130" t="s">
        <v>31</v>
      </c>
      <c r="B22" s="362">
        <v>37.1</v>
      </c>
      <c r="C22" s="362">
        <v>29.9</v>
      </c>
      <c r="D22" s="362">
        <v>34.9</v>
      </c>
      <c r="E22" s="232">
        <v>41.209161557693434</v>
      </c>
      <c r="F22" s="232">
        <v>34.367804289111099</v>
      </c>
      <c r="G22" s="232">
        <v>42.073235784248737</v>
      </c>
      <c r="H22" s="445">
        <v>41.233569024043227</v>
      </c>
      <c r="I22" s="413">
        <v>41.337808305245204</v>
      </c>
      <c r="J22" s="447">
        <v>48.529724432021439</v>
      </c>
      <c r="K22" s="447">
        <v>41.881290372714282</v>
      </c>
      <c r="L22" s="447">
        <v>43.123666787735047</v>
      </c>
      <c r="M22" s="353">
        <v>53.695416439490046</v>
      </c>
      <c r="N22" s="357">
        <v>48.721751241550287</v>
      </c>
      <c r="O22" s="357">
        <v>49.091699605425312</v>
      </c>
      <c r="P22" s="357">
        <v>38.329969837906781</v>
      </c>
      <c r="Q22" s="357">
        <v>48.136851273752562</v>
      </c>
      <c r="R22" s="357">
        <v>49.566930973354602</v>
      </c>
      <c r="S22" s="357">
        <v>43.676119406954278</v>
      </c>
      <c r="T22" s="357" t="s">
        <v>15</v>
      </c>
      <c r="U22" s="357">
        <v>38.329286057352164</v>
      </c>
      <c r="V22" s="357">
        <v>40.299999999999997</v>
      </c>
      <c r="W22" s="357" t="s">
        <v>15</v>
      </c>
      <c r="X22" s="357">
        <v>29.95616432215283</v>
      </c>
      <c r="Y22" s="357">
        <v>44.819699405712171</v>
      </c>
      <c r="Z22" s="357">
        <v>52.20713242613715</v>
      </c>
      <c r="AA22" s="357">
        <v>44.470320207274</v>
      </c>
      <c r="AB22" s="357">
        <v>46.941382442185585</v>
      </c>
      <c r="AC22" s="357">
        <v>45.988420733670253</v>
      </c>
      <c r="AD22" s="357" t="s">
        <v>160</v>
      </c>
      <c r="AE22" s="357" t="s">
        <v>66</v>
      </c>
      <c r="AF22" s="357" t="s">
        <v>160</v>
      </c>
      <c r="AG22" s="357" t="s">
        <v>160</v>
      </c>
      <c r="AH22" s="357" t="s">
        <v>160</v>
      </c>
      <c r="AI22" s="357" t="s">
        <v>160</v>
      </c>
      <c r="AJ22" s="357" t="s">
        <v>160</v>
      </c>
      <c r="AK22" s="357" t="s">
        <v>160</v>
      </c>
      <c r="AL22" s="357" t="s">
        <v>160</v>
      </c>
      <c r="AM22" s="357" t="s">
        <v>160</v>
      </c>
    </row>
    <row r="23" spans="1:39">
      <c r="A23" s="130" t="s">
        <v>32</v>
      </c>
      <c r="B23" s="362">
        <v>37.799999999999997</v>
      </c>
      <c r="C23" s="362">
        <v>38.6</v>
      </c>
      <c r="D23" s="362">
        <v>53.9</v>
      </c>
      <c r="E23" s="232">
        <v>62.612602287365057</v>
      </c>
      <c r="F23" s="232">
        <v>44.780895786348836</v>
      </c>
      <c r="G23" s="232">
        <v>51.284514085742593</v>
      </c>
      <c r="H23" s="445">
        <v>45.066487589101662</v>
      </c>
      <c r="I23" s="413">
        <v>46.968831933671495</v>
      </c>
      <c r="J23" s="447">
        <v>55.185134237132182</v>
      </c>
      <c r="K23" s="447" t="s">
        <v>15</v>
      </c>
      <c r="L23" s="447">
        <v>44.880508721696913</v>
      </c>
      <c r="M23" s="353" t="s">
        <v>15</v>
      </c>
      <c r="N23" s="357">
        <v>52.950802047931006</v>
      </c>
      <c r="O23" s="357">
        <v>51.078801918578186</v>
      </c>
      <c r="P23" s="357">
        <v>41.306689204305712</v>
      </c>
      <c r="Q23" s="357">
        <v>54.383582741324538</v>
      </c>
      <c r="R23" s="357" t="s">
        <v>15</v>
      </c>
      <c r="S23" s="357" t="s">
        <v>15</v>
      </c>
      <c r="T23" s="357" t="s">
        <v>15</v>
      </c>
      <c r="U23" s="357" t="s">
        <v>15</v>
      </c>
      <c r="V23" s="357">
        <v>48.4</v>
      </c>
      <c r="W23" s="357" t="s">
        <v>15</v>
      </c>
      <c r="X23" s="357">
        <v>26.573375486420126</v>
      </c>
      <c r="Y23" s="357">
        <v>78.186533642743285</v>
      </c>
      <c r="Z23" s="357">
        <v>74.449113198588563</v>
      </c>
      <c r="AA23" s="357">
        <v>47.29603439258463</v>
      </c>
      <c r="AB23" s="357">
        <v>65.410703486166767</v>
      </c>
      <c r="AC23" s="357">
        <v>49.730394693865733</v>
      </c>
      <c r="AD23" s="357" t="s">
        <v>160</v>
      </c>
      <c r="AE23" s="357" t="s">
        <v>66</v>
      </c>
      <c r="AF23" s="357" t="s">
        <v>160</v>
      </c>
      <c r="AG23" s="357" t="s">
        <v>160</v>
      </c>
      <c r="AH23" s="357" t="s">
        <v>160</v>
      </c>
      <c r="AI23" s="357" t="s">
        <v>16</v>
      </c>
      <c r="AJ23" s="357" t="s">
        <v>16</v>
      </c>
      <c r="AK23" s="357" t="s">
        <v>160</v>
      </c>
      <c r="AL23" s="398" t="s">
        <v>68</v>
      </c>
      <c r="AM23" s="398" t="s">
        <v>68</v>
      </c>
    </row>
    <row r="24" spans="1:39">
      <c r="A24" s="130" t="s">
        <v>33</v>
      </c>
      <c r="B24" s="362">
        <v>36.200000000000003</v>
      </c>
      <c r="C24" s="362">
        <v>25.4</v>
      </c>
      <c r="D24" s="362">
        <v>43.7</v>
      </c>
      <c r="E24" s="232">
        <v>45.399975199889788</v>
      </c>
      <c r="F24" s="232">
        <v>30.748908615486755</v>
      </c>
      <c r="G24" s="232">
        <v>40.610541984961358</v>
      </c>
      <c r="H24" s="445">
        <v>41.867255530524325</v>
      </c>
      <c r="I24" s="413">
        <v>40.203662417476203</v>
      </c>
      <c r="J24" s="447">
        <v>49.086540942160688</v>
      </c>
      <c r="K24" s="447" t="s">
        <v>15</v>
      </c>
      <c r="L24" s="447" t="s">
        <v>15</v>
      </c>
      <c r="M24" s="353" t="s">
        <v>15</v>
      </c>
      <c r="N24" s="357" t="s">
        <v>15</v>
      </c>
      <c r="O24" s="357">
        <v>51.7698656430223</v>
      </c>
      <c r="P24" s="357" t="s">
        <v>15</v>
      </c>
      <c r="Q24" s="357" t="s">
        <v>15</v>
      </c>
      <c r="R24" s="357" t="s">
        <v>15</v>
      </c>
      <c r="S24" s="357" t="s">
        <v>15</v>
      </c>
      <c r="T24" s="357" t="s">
        <v>15</v>
      </c>
      <c r="U24" s="357" t="s">
        <v>15</v>
      </c>
      <c r="V24" s="357" t="s">
        <v>15</v>
      </c>
      <c r="W24" s="357" t="s">
        <v>15</v>
      </c>
      <c r="X24" s="357">
        <v>35.494178024745331</v>
      </c>
      <c r="Y24" s="357">
        <v>29.090999482852013</v>
      </c>
      <c r="Z24" s="357">
        <v>38.889053801084636</v>
      </c>
      <c r="AA24" s="357">
        <v>48.637876416981115</v>
      </c>
      <c r="AB24" s="357">
        <v>49.050189775558877</v>
      </c>
      <c r="AC24" s="357">
        <v>50.399615731982486</v>
      </c>
      <c r="AD24" s="357" t="s">
        <v>160</v>
      </c>
      <c r="AE24" s="357" t="s">
        <v>66</v>
      </c>
      <c r="AF24" s="357" t="s">
        <v>160</v>
      </c>
      <c r="AG24" s="357" t="s">
        <v>160</v>
      </c>
      <c r="AH24" s="357" t="s">
        <v>160</v>
      </c>
      <c r="AI24" s="357" t="s">
        <v>160</v>
      </c>
      <c r="AJ24" s="357" t="s">
        <v>160</v>
      </c>
      <c r="AK24" s="357" t="s">
        <v>160</v>
      </c>
      <c r="AL24" s="357" t="s">
        <v>160</v>
      </c>
      <c r="AM24" s="357" t="s">
        <v>160</v>
      </c>
    </row>
    <row r="25" spans="1:39">
      <c r="A25" s="130" t="s">
        <v>34</v>
      </c>
      <c r="B25" s="362">
        <v>37.299999999999997</v>
      </c>
      <c r="C25" s="362">
        <v>32.1</v>
      </c>
      <c r="D25" s="362">
        <v>40.200000000000003</v>
      </c>
      <c r="E25" s="232">
        <v>43.164351382506432</v>
      </c>
      <c r="F25" s="232">
        <v>28.407882970232315</v>
      </c>
      <c r="G25" s="232">
        <v>38.828788956265953</v>
      </c>
      <c r="H25" s="445">
        <v>43.216172551238451</v>
      </c>
      <c r="I25" s="413">
        <v>41.296987069143256</v>
      </c>
      <c r="J25" s="447">
        <v>48.10426107235206</v>
      </c>
      <c r="K25" s="447">
        <v>45.725602648102296</v>
      </c>
      <c r="L25" s="447">
        <v>41.701700047917612</v>
      </c>
      <c r="M25" s="353">
        <v>49.305656490506166</v>
      </c>
      <c r="N25" s="357">
        <v>41.930652434749888</v>
      </c>
      <c r="O25" s="357">
        <v>47.597776082974718</v>
      </c>
      <c r="P25" s="357">
        <v>37.803918150880079</v>
      </c>
      <c r="Q25" s="357">
        <v>43.587098835593487</v>
      </c>
      <c r="R25" s="357">
        <v>43.026597213629316</v>
      </c>
      <c r="S25" s="357">
        <v>46.542056643347983</v>
      </c>
      <c r="T25" s="357">
        <v>40.431711564278004</v>
      </c>
      <c r="U25" s="357">
        <v>37.249154261901573</v>
      </c>
      <c r="V25" s="357">
        <v>35.1</v>
      </c>
      <c r="W25" s="357" t="s">
        <v>15</v>
      </c>
      <c r="X25" s="357">
        <v>32.920250192187929</v>
      </c>
      <c r="Y25" s="357">
        <v>27.389991004177805</v>
      </c>
      <c r="Z25" s="357">
        <v>35.928507239633369</v>
      </c>
      <c r="AA25" s="357">
        <v>48.463347472532767</v>
      </c>
      <c r="AB25" s="357">
        <v>48.651267815743921</v>
      </c>
      <c r="AC25" s="357">
        <v>50.518741251868427</v>
      </c>
      <c r="AD25" s="357" t="s">
        <v>160</v>
      </c>
      <c r="AE25" s="357" t="s">
        <v>66</v>
      </c>
      <c r="AF25" s="357" t="s">
        <v>160</v>
      </c>
      <c r="AG25" s="357" t="s">
        <v>160</v>
      </c>
      <c r="AH25" s="357" t="s">
        <v>160</v>
      </c>
      <c r="AI25" s="357" t="s">
        <v>160</v>
      </c>
      <c r="AJ25" s="357" t="s">
        <v>160</v>
      </c>
      <c r="AK25" s="357" t="s">
        <v>16</v>
      </c>
      <c r="AL25" s="398" t="s">
        <v>68</v>
      </c>
      <c r="AM25" s="398" t="s">
        <v>160</v>
      </c>
    </row>
    <row r="26" spans="1:39">
      <c r="A26" s="130" t="s">
        <v>35</v>
      </c>
      <c r="B26" s="362">
        <v>36.700000000000003</v>
      </c>
      <c r="C26" s="362">
        <v>26.4</v>
      </c>
      <c r="D26" s="362">
        <v>37.700000000000003</v>
      </c>
      <c r="E26" s="232">
        <v>41.651457235748651</v>
      </c>
      <c r="F26" s="232">
        <v>28.39874093365583</v>
      </c>
      <c r="G26" s="232" t="s">
        <v>160</v>
      </c>
      <c r="H26" s="445">
        <v>41.499729892457118</v>
      </c>
      <c r="I26" s="413" t="s">
        <v>160</v>
      </c>
      <c r="J26" s="447" t="s">
        <v>160</v>
      </c>
      <c r="K26" s="447">
        <v>46.492571356028925</v>
      </c>
      <c r="L26" s="447" t="s">
        <v>15</v>
      </c>
      <c r="M26" s="353" t="s">
        <v>15</v>
      </c>
      <c r="N26" s="357">
        <v>38.56461042105385</v>
      </c>
      <c r="O26" s="357" t="s">
        <v>15</v>
      </c>
      <c r="P26" s="357">
        <v>36.736287909313376</v>
      </c>
      <c r="Q26" s="357" t="s">
        <v>15</v>
      </c>
      <c r="R26" s="357" t="s">
        <v>15</v>
      </c>
      <c r="S26" s="357" t="s">
        <v>15</v>
      </c>
      <c r="T26" s="357" t="s">
        <v>15</v>
      </c>
      <c r="U26" s="357" t="s">
        <v>15</v>
      </c>
      <c r="V26" s="357" t="s">
        <v>160</v>
      </c>
      <c r="W26" s="357" t="s">
        <v>15</v>
      </c>
      <c r="X26" s="357">
        <v>28.754553147338054</v>
      </c>
      <c r="Y26" s="357">
        <v>27.151788481466252</v>
      </c>
      <c r="Z26" s="357">
        <v>34.580349517363231</v>
      </c>
      <c r="AA26" s="357">
        <v>48.400166693604881</v>
      </c>
      <c r="AB26" s="357">
        <v>48.517552574185373</v>
      </c>
      <c r="AC26" s="357">
        <v>50.544423172806681</v>
      </c>
      <c r="AD26" s="357" t="s">
        <v>160</v>
      </c>
      <c r="AE26" s="357" t="s">
        <v>66</v>
      </c>
      <c r="AF26" s="357" t="s">
        <v>160</v>
      </c>
      <c r="AG26" s="357" t="s">
        <v>160</v>
      </c>
      <c r="AH26" s="357" t="s">
        <v>160</v>
      </c>
      <c r="AI26" s="357" t="s">
        <v>160</v>
      </c>
      <c r="AJ26" s="357" t="s">
        <v>160</v>
      </c>
      <c r="AK26" s="357" t="s">
        <v>16</v>
      </c>
      <c r="AL26" s="357" t="s">
        <v>160</v>
      </c>
      <c r="AM26" s="357" t="s">
        <v>68</v>
      </c>
    </row>
    <row r="27" spans="1:39">
      <c r="A27" s="130" t="s">
        <v>213</v>
      </c>
      <c r="B27" s="362">
        <v>34.1</v>
      </c>
      <c r="C27" s="362">
        <v>22.6</v>
      </c>
      <c r="D27" s="362">
        <v>33.799999999999997</v>
      </c>
      <c r="E27" s="232">
        <v>44.446114087829955</v>
      </c>
      <c r="F27" s="232">
        <v>29.895672098237537</v>
      </c>
      <c r="G27" s="232">
        <v>41.950928523025759</v>
      </c>
      <c r="H27" s="445">
        <v>41.425027350696361</v>
      </c>
      <c r="I27" s="413">
        <v>42.23071600870724</v>
      </c>
      <c r="J27" s="447" t="s">
        <v>160</v>
      </c>
      <c r="K27" s="447">
        <v>45.26956642074618</v>
      </c>
      <c r="L27" s="447">
        <v>41.482827105610127</v>
      </c>
      <c r="M27" s="353" t="s">
        <v>15</v>
      </c>
      <c r="N27" s="357">
        <v>39.338067729542367</v>
      </c>
      <c r="O27" s="357">
        <v>48.443719298163145</v>
      </c>
      <c r="P27" s="357">
        <v>37.33782631452813</v>
      </c>
      <c r="Q27" s="357">
        <v>41.999547504666133</v>
      </c>
      <c r="R27" s="357">
        <v>41.703090906353182</v>
      </c>
      <c r="S27" s="357" t="s">
        <v>15</v>
      </c>
      <c r="T27" s="357" t="s">
        <v>15</v>
      </c>
      <c r="U27" s="357" t="s">
        <v>15</v>
      </c>
      <c r="V27" s="357" t="s">
        <v>15</v>
      </c>
      <c r="W27" s="357" t="s">
        <v>15</v>
      </c>
      <c r="X27" s="357">
        <v>27.245848969979978</v>
      </c>
      <c r="Y27" s="357">
        <v>32.423010403615741</v>
      </c>
      <c r="Z27" s="357">
        <v>37.392064509737203</v>
      </c>
      <c r="AA27" s="357">
        <v>47.651574990392469</v>
      </c>
      <c r="AB27" s="357">
        <v>49.169424366038299</v>
      </c>
      <c r="AC27" s="357">
        <v>49.966150123919263</v>
      </c>
      <c r="AD27" s="357" t="s">
        <v>160</v>
      </c>
      <c r="AE27" s="357" t="s">
        <v>66</v>
      </c>
      <c r="AF27" s="357" t="s">
        <v>160</v>
      </c>
      <c r="AG27" s="357" t="s">
        <v>160</v>
      </c>
      <c r="AH27" s="357" t="s">
        <v>160</v>
      </c>
      <c r="AI27" s="357" t="s">
        <v>160</v>
      </c>
      <c r="AJ27" s="357" t="s">
        <v>160</v>
      </c>
      <c r="AK27" s="357" t="s">
        <v>160</v>
      </c>
      <c r="AL27" s="357" t="s">
        <v>160</v>
      </c>
      <c r="AM27" s="357" t="s">
        <v>160</v>
      </c>
    </row>
    <row r="28" spans="1:39">
      <c r="A28" s="130" t="s">
        <v>36</v>
      </c>
      <c r="B28" s="362">
        <v>35.200000000000003</v>
      </c>
      <c r="C28" s="362">
        <v>27.4</v>
      </c>
      <c r="D28" s="362">
        <v>37.5</v>
      </c>
      <c r="E28" s="232">
        <v>53.873422642122321</v>
      </c>
      <c r="F28" s="232" t="s">
        <v>160</v>
      </c>
      <c r="G28" s="232">
        <v>41.56774777572992</v>
      </c>
      <c r="H28" s="445">
        <v>41.974863530410786</v>
      </c>
      <c r="I28" s="413">
        <v>41.938576813478164</v>
      </c>
      <c r="J28" s="447" t="s">
        <v>160</v>
      </c>
      <c r="K28" s="447">
        <v>45.492237480252541</v>
      </c>
      <c r="L28" s="447">
        <v>40.53516407259648</v>
      </c>
      <c r="M28" s="353">
        <v>51.694536417989823</v>
      </c>
      <c r="N28" s="357" t="s">
        <v>15</v>
      </c>
      <c r="O28" s="357" t="s">
        <v>15</v>
      </c>
      <c r="P28" s="357" t="s">
        <v>15</v>
      </c>
      <c r="Q28" s="357" t="s">
        <v>15</v>
      </c>
      <c r="R28" s="357" t="s">
        <v>15</v>
      </c>
      <c r="S28" s="357">
        <v>45.188007960834035</v>
      </c>
      <c r="T28" s="357" t="s">
        <v>15</v>
      </c>
      <c r="U28" s="357" t="s">
        <v>15</v>
      </c>
      <c r="V28" s="357" t="s">
        <v>15</v>
      </c>
      <c r="W28" s="357" t="s">
        <v>15</v>
      </c>
      <c r="X28" s="357">
        <v>31.859370815683473</v>
      </c>
      <c r="Y28" s="357">
        <v>38.165995722577499</v>
      </c>
      <c r="Z28" s="357">
        <v>40.299649450691327</v>
      </c>
      <c r="AA28" s="357">
        <v>46.696332582718505</v>
      </c>
      <c r="AB28" s="357">
        <v>49.973579614578952</v>
      </c>
      <c r="AC28" s="357">
        <v>49.903363766641959</v>
      </c>
      <c r="AD28" s="357" t="s">
        <v>160</v>
      </c>
      <c r="AE28" s="357" t="s">
        <v>66</v>
      </c>
      <c r="AF28" s="357" t="s">
        <v>160</v>
      </c>
      <c r="AG28" s="357" t="s">
        <v>160</v>
      </c>
      <c r="AH28" s="357" t="s">
        <v>160</v>
      </c>
      <c r="AI28" s="357" t="s">
        <v>160</v>
      </c>
      <c r="AJ28" s="357" t="s">
        <v>160</v>
      </c>
      <c r="AK28" s="357" t="s">
        <v>160</v>
      </c>
      <c r="AL28" s="357" t="s">
        <v>160</v>
      </c>
      <c r="AM28" s="357" t="s">
        <v>160</v>
      </c>
    </row>
    <row r="29" spans="1:39">
      <c r="A29" s="130" t="s">
        <v>37</v>
      </c>
      <c r="B29" s="362">
        <v>44.1</v>
      </c>
      <c r="C29" s="362">
        <v>33</v>
      </c>
      <c r="D29" s="362">
        <v>38.5</v>
      </c>
      <c r="E29" s="232">
        <v>43.693240042527435</v>
      </c>
      <c r="F29" s="232">
        <v>28.296374020861453</v>
      </c>
      <c r="G29" s="232">
        <v>40.587183032666793</v>
      </c>
      <c r="H29" s="445">
        <v>41.796963857110363</v>
      </c>
      <c r="I29" s="413">
        <v>42.004549492561473</v>
      </c>
      <c r="J29" s="447">
        <v>49.759774507508602</v>
      </c>
      <c r="K29" s="447" t="s">
        <v>15</v>
      </c>
      <c r="L29" s="447" t="s">
        <v>15</v>
      </c>
      <c r="M29" s="353">
        <v>50.434124590717872</v>
      </c>
      <c r="N29" s="357" t="s">
        <v>15</v>
      </c>
      <c r="O29" s="357">
        <v>48.297329825280549</v>
      </c>
      <c r="P29" s="357" t="s">
        <v>15</v>
      </c>
      <c r="Q29" s="357" t="s">
        <v>15</v>
      </c>
      <c r="R29" s="357" t="s">
        <v>15</v>
      </c>
      <c r="S29" s="357" t="s">
        <v>15</v>
      </c>
      <c r="T29" s="357" t="s">
        <v>15</v>
      </c>
      <c r="U29" s="357" t="s">
        <v>15</v>
      </c>
      <c r="V29" s="357" t="s">
        <v>15</v>
      </c>
      <c r="W29" s="357" t="s">
        <v>15</v>
      </c>
      <c r="X29" s="357">
        <v>32.278915034757837</v>
      </c>
      <c r="Y29" s="357">
        <v>25.397176248163134</v>
      </c>
      <c r="Z29" s="357">
        <v>33.147129475895731</v>
      </c>
      <c r="AA29" s="357">
        <v>47.532264405689048</v>
      </c>
      <c r="AB29" s="357">
        <v>48.357576578449077</v>
      </c>
      <c r="AC29" s="357">
        <v>50.614857384522722</v>
      </c>
      <c r="AD29" s="357" t="s">
        <v>160</v>
      </c>
      <c r="AE29" s="357" t="s">
        <v>66</v>
      </c>
      <c r="AF29" s="357" t="s">
        <v>160</v>
      </c>
      <c r="AG29" s="357" t="s">
        <v>160</v>
      </c>
      <c r="AH29" s="357" t="s">
        <v>160</v>
      </c>
      <c r="AI29" s="357" t="s">
        <v>68</v>
      </c>
      <c r="AJ29" s="357" t="s">
        <v>160</v>
      </c>
      <c r="AK29" s="357" t="s">
        <v>16</v>
      </c>
      <c r="AL29" s="398" t="s">
        <v>68</v>
      </c>
      <c r="AM29" s="398" t="s">
        <v>160</v>
      </c>
    </row>
    <row r="30" spans="1:39">
      <c r="A30" s="130" t="s">
        <v>38</v>
      </c>
      <c r="B30" s="362">
        <v>35.799999999999997</v>
      </c>
      <c r="C30" s="362">
        <v>29.3</v>
      </c>
      <c r="D30" s="362">
        <v>38.9</v>
      </c>
      <c r="E30" s="232">
        <v>44.680330604841082</v>
      </c>
      <c r="F30" s="232">
        <v>29.975884405236805</v>
      </c>
      <c r="G30" s="232">
        <v>39.886665857284179</v>
      </c>
      <c r="H30" s="445">
        <v>41.804351042688978</v>
      </c>
      <c r="I30" s="413">
        <v>40.844724809958819</v>
      </c>
      <c r="J30" s="447">
        <v>48.397111931157667</v>
      </c>
      <c r="K30" s="447">
        <v>45.222629816661943</v>
      </c>
      <c r="L30" s="447">
        <v>43.767361262128489</v>
      </c>
      <c r="M30" s="353">
        <v>49.154630508728573</v>
      </c>
      <c r="N30" s="357">
        <v>38.932567629785865</v>
      </c>
      <c r="O30" s="357">
        <v>49.799545954298381</v>
      </c>
      <c r="P30" s="357" t="s">
        <v>15</v>
      </c>
      <c r="Q30" s="357">
        <v>40.62533248872122</v>
      </c>
      <c r="R30" s="357">
        <v>42.434649363257527</v>
      </c>
      <c r="S30" s="357">
        <v>46.268646351719852</v>
      </c>
      <c r="T30" s="357">
        <v>38.722058508012005</v>
      </c>
      <c r="U30" s="357">
        <v>36.094814047745963</v>
      </c>
      <c r="V30" s="357">
        <v>32.6</v>
      </c>
      <c r="W30" s="357" t="s">
        <v>15</v>
      </c>
      <c r="X30" s="357">
        <v>35.494178024745352</v>
      </c>
      <c r="Y30" s="357">
        <v>23.812684520357831</v>
      </c>
      <c r="Z30" s="357">
        <v>32.725300703178299</v>
      </c>
      <c r="AA30" s="357">
        <v>48.993311636973274</v>
      </c>
      <c r="AB30" s="357">
        <v>48.039905243102098</v>
      </c>
      <c r="AC30" s="357">
        <v>50.906747000250249</v>
      </c>
      <c r="AD30" s="357" t="s">
        <v>160</v>
      </c>
      <c r="AE30" s="357" t="s">
        <v>66</v>
      </c>
      <c r="AF30" s="357" t="s">
        <v>160</v>
      </c>
      <c r="AG30" s="357" t="s">
        <v>16</v>
      </c>
      <c r="AH30" s="357" t="s">
        <v>160</v>
      </c>
      <c r="AI30" s="357" t="s">
        <v>160</v>
      </c>
      <c r="AJ30" s="357" t="s">
        <v>160</v>
      </c>
      <c r="AK30" s="357" t="s">
        <v>160</v>
      </c>
      <c r="AL30" s="357" t="s">
        <v>160</v>
      </c>
      <c r="AM30" s="357" t="s">
        <v>160</v>
      </c>
    </row>
    <row r="31" spans="1:39">
      <c r="A31" s="130" t="s">
        <v>208</v>
      </c>
      <c r="B31" s="362">
        <v>34.6</v>
      </c>
      <c r="C31" s="362">
        <v>22.2</v>
      </c>
      <c r="D31" s="362">
        <v>35.200000000000003</v>
      </c>
      <c r="E31" s="232">
        <v>43.573181518987568</v>
      </c>
      <c r="F31" s="232">
        <v>27.034016259843977</v>
      </c>
      <c r="G31" s="232">
        <v>40.45852294954328</v>
      </c>
      <c r="H31" s="445">
        <v>40.688616026200933</v>
      </c>
      <c r="I31" s="413">
        <v>40.478775365814343</v>
      </c>
      <c r="J31" s="447">
        <v>45.838625743706146</v>
      </c>
      <c r="K31" s="447">
        <v>41.935806083868208</v>
      </c>
      <c r="L31" s="447">
        <v>40.281192179824856</v>
      </c>
      <c r="M31" s="353">
        <v>48.828105918823184</v>
      </c>
      <c r="N31" s="357">
        <v>39.782068156380355</v>
      </c>
      <c r="O31" s="357">
        <v>47.735387182490179</v>
      </c>
      <c r="P31" s="357">
        <v>36.727846831178006</v>
      </c>
      <c r="Q31" s="357">
        <v>41.273435047578275</v>
      </c>
      <c r="R31" s="357">
        <v>42.434424596099191</v>
      </c>
      <c r="S31" s="357">
        <v>44.273344258247228</v>
      </c>
      <c r="T31" s="357">
        <v>39.701760704093303</v>
      </c>
      <c r="U31" s="357">
        <v>36.031410345557923</v>
      </c>
      <c r="V31" s="357">
        <v>33.9</v>
      </c>
      <c r="W31" s="357" t="s">
        <v>15</v>
      </c>
      <c r="X31" s="357">
        <v>33.923855386822481</v>
      </c>
      <c r="Y31" s="357">
        <v>24.984581657548635</v>
      </c>
      <c r="Z31" s="357">
        <v>33.467684220454458</v>
      </c>
      <c r="AA31" s="357">
        <v>48.766244633975262</v>
      </c>
      <c r="AB31" s="357">
        <v>48.290442670036484</v>
      </c>
      <c r="AC31" s="357">
        <v>50.455440732397442</v>
      </c>
      <c r="AD31" s="357" t="s">
        <v>160</v>
      </c>
      <c r="AE31" s="357" t="s">
        <v>66</v>
      </c>
      <c r="AF31" s="357" t="s">
        <v>160</v>
      </c>
      <c r="AG31" s="357" t="s">
        <v>16</v>
      </c>
      <c r="AH31" s="357" t="s">
        <v>160</v>
      </c>
      <c r="AI31" s="357" t="s">
        <v>160</v>
      </c>
      <c r="AJ31" s="357" t="s">
        <v>160</v>
      </c>
      <c r="AK31" s="357" t="s">
        <v>16</v>
      </c>
      <c r="AL31" s="357" t="s">
        <v>160</v>
      </c>
      <c r="AM31" s="357" t="s">
        <v>160</v>
      </c>
    </row>
    <row r="32" spans="1:39">
      <c r="A32" s="130" t="s">
        <v>39</v>
      </c>
      <c r="B32" s="362">
        <v>43.1</v>
      </c>
      <c r="C32" s="362">
        <v>34.5</v>
      </c>
      <c r="D32" s="362">
        <v>47.5</v>
      </c>
      <c r="E32" s="232">
        <v>46.409159508983677</v>
      </c>
      <c r="F32" s="232" t="s">
        <v>160</v>
      </c>
      <c r="G32" s="232" t="s">
        <v>160</v>
      </c>
      <c r="H32" s="232" t="s">
        <v>160</v>
      </c>
      <c r="I32" s="413" t="s">
        <v>160</v>
      </c>
      <c r="J32" s="447" t="s">
        <v>160</v>
      </c>
      <c r="K32" s="447" t="s">
        <v>15</v>
      </c>
      <c r="L32" s="447" t="s">
        <v>15</v>
      </c>
      <c r="M32" s="353" t="s">
        <v>15</v>
      </c>
      <c r="N32" s="357" t="s">
        <v>15</v>
      </c>
      <c r="O32" s="357" t="s">
        <v>15</v>
      </c>
      <c r="P32" s="357" t="s">
        <v>15</v>
      </c>
      <c r="Q32" s="357" t="s">
        <v>15</v>
      </c>
      <c r="R32" s="357" t="s">
        <v>15</v>
      </c>
      <c r="S32" s="357" t="s">
        <v>15</v>
      </c>
      <c r="T32" s="357" t="s">
        <v>15</v>
      </c>
      <c r="U32" s="357" t="s">
        <v>15</v>
      </c>
      <c r="V32" s="357" t="s">
        <v>160</v>
      </c>
      <c r="W32" s="357" t="s">
        <v>15</v>
      </c>
      <c r="X32" s="357">
        <v>32.509134226383992</v>
      </c>
      <c r="Y32" s="357">
        <v>23.538595493448167</v>
      </c>
      <c r="Z32" s="357">
        <v>32.725300703178299</v>
      </c>
      <c r="AA32" s="357">
        <v>48.993311636973331</v>
      </c>
      <c r="AB32" s="357">
        <v>48.039905243102091</v>
      </c>
      <c r="AC32" s="357">
        <v>50.754721680956422</v>
      </c>
      <c r="AD32" s="357" t="s">
        <v>160</v>
      </c>
      <c r="AE32" s="357" t="s">
        <v>66</v>
      </c>
      <c r="AF32" s="357" t="s">
        <v>160</v>
      </c>
      <c r="AG32" s="357" t="s">
        <v>160</v>
      </c>
      <c r="AH32" s="357" t="s">
        <v>160</v>
      </c>
      <c r="AI32" s="357" t="s">
        <v>160</v>
      </c>
      <c r="AJ32" s="357" t="s">
        <v>160</v>
      </c>
      <c r="AK32" s="357" t="s">
        <v>160</v>
      </c>
      <c r="AL32" s="357" t="s">
        <v>160</v>
      </c>
      <c r="AM32" s="357" t="s">
        <v>160</v>
      </c>
    </row>
    <row r="33" spans="1:39">
      <c r="A33" s="130" t="s">
        <v>40</v>
      </c>
      <c r="B33" s="362">
        <v>40.6</v>
      </c>
      <c r="C33" s="362">
        <v>37.9</v>
      </c>
      <c r="D33" s="362">
        <v>47</v>
      </c>
      <c r="E33" s="232">
        <v>60.322885493245145</v>
      </c>
      <c r="F33" s="232">
        <v>35.993747844944913</v>
      </c>
      <c r="G33" s="232">
        <v>45.252956640710167</v>
      </c>
      <c r="H33" s="445">
        <v>42.799459946520017</v>
      </c>
      <c r="I33" s="413">
        <v>45.933141467711152</v>
      </c>
      <c r="J33" s="447">
        <v>51.7039098745121</v>
      </c>
      <c r="K33" s="447">
        <v>44.497545753989435</v>
      </c>
      <c r="L33" s="447">
        <v>41.157319326548667</v>
      </c>
      <c r="M33" s="353">
        <v>49.728746185286163</v>
      </c>
      <c r="N33" s="357">
        <v>40.204811258815504</v>
      </c>
      <c r="O33" s="357" t="s">
        <v>15</v>
      </c>
      <c r="P33" s="357">
        <v>37.657631528365776</v>
      </c>
      <c r="Q33" s="357">
        <v>41.359940943516563</v>
      </c>
      <c r="R33" s="357" t="s">
        <v>15</v>
      </c>
      <c r="S33" s="357" t="s">
        <v>15</v>
      </c>
      <c r="T33" s="357" t="s">
        <v>15</v>
      </c>
      <c r="U33" s="357" t="s">
        <v>15</v>
      </c>
      <c r="V33" s="357">
        <v>35</v>
      </c>
      <c r="W33" s="357" t="s">
        <v>15</v>
      </c>
      <c r="X33" s="357">
        <v>34.327398754713343</v>
      </c>
      <c r="Y33" s="357">
        <v>35.430576132999484</v>
      </c>
      <c r="Z33" s="357">
        <v>39.522891897858251</v>
      </c>
      <c r="AA33" s="357">
        <v>47.043569782278624</v>
      </c>
      <c r="AB33" s="357">
        <v>49.254727160320471</v>
      </c>
      <c r="AC33" s="357">
        <v>50.062573269361415</v>
      </c>
      <c r="AD33" s="357" t="s">
        <v>160</v>
      </c>
      <c r="AE33" s="357" t="s">
        <v>66</v>
      </c>
      <c r="AF33" s="357" t="s">
        <v>160</v>
      </c>
      <c r="AG33" s="357" t="s">
        <v>160</v>
      </c>
      <c r="AH33" s="357" t="s">
        <v>160</v>
      </c>
      <c r="AI33" s="357" t="s">
        <v>160</v>
      </c>
      <c r="AJ33" s="357" t="s">
        <v>160</v>
      </c>
      <c r="AK33" s="357" t="s">
        <v>160</v>
      </c>
      <c r="AL33" s="357" t="s">
        <v>160</v>
      </c>
      <c r="AM33" s="357" t="s">
        <v>160</v>
      </c>
    </row>
    <row r="34" spans="1:39">
      <c r="A34" s="130" t="s">
        <v>41</v>
      </c>
      <c r="B34" s="362">
        <v>33.799999999999997</v>
      </c>
      <c r="C34" s="362">
        <v>21.7</v>
      </c>
      <c r="D34" s="362">
        <v>32.9</v>
      </c>
      <c r="E34" s="232">
        <v>48.146742397334549</v>
      </c>
      <c r="F34" s="232">
        <v>26.873409367159148</v>
      </c>
      <c r="G34" s="232">
        <v>41.197722920749108</v>
      </c>
      <c r="H34" s="445">
        <v>41.730106468612064</v>
      </c>
      <c r="I34" s="413">
        <v>43.269980758368263</v>
      </c>
      <c r="J34" s="447">
        <v>47.561480182709765</v>
      </c>
      <c r="K34" s="447">
        <v>45.281208437288768</v>
      </c>
      <c r="L34" s="447">
        <v>42.567619749679189</v>
      </c>
      <c r="M34" s="353" t="s">
        <v>15</v>
      </c>
      <c r="N34" s="357">
        <v>40.574203468068063</v>
      </c>
      <c r="O34" s="357">
        <v>50.301324367056857</v>
      </c>
      <c r="P34" s="357" t="s">
        <v>15</v>
      </c>
      <c r="Q34" s="357">
        <v>41.33794504187523</v>
      </c>
      <c r="R34" s="357" t="s">
        <v>15</v>
      </c>
      <c r="S34" s="357">
        <v>50.122904110933469</v>
      </c>
      <c r="T34" s="357" t="s">
        <v>15</v>
      </c>
      <c r="U34" s="357" t="s">
        <v>15</v>
      </c>
      <c r="V34" s="357" t="s">
        <v>15</v>
      </c>
      <c r="W34" s="357" t="s">
        <v>15</v>
      </c>
      <c r="X34" s="357">
        <v>34.609773334149956</v>
      </c>
      <c r="Y34" s="357">
        <v>30.27051645907299</v>
      </c>
      <c r="Z34" s="357">
        <v>42.498952790452179</v>
      </c>
      <c r="AA34" s="357">
        <v>48.259480558919009</v>
      </c>
      <c r="AB34" s="357">
        <v>49.371493888230496</v>
      </c>
      <c r="AC34" s="357">
        <v>50.311845904649402</v>
      </c>
      <c r="AD34" s="357" t="s">
        <v>160</v>
      </c>
      <c r="AE34" s="357" t="s">
        <v>66</v>
      </c>
      <c r="AF34" s="357" t="s">
        <v>16</v>
      </c>
      <c r="AG34" s="357" t="s">
        <v>160</v>
      </c>
      <c r="AH34" s="357" t="s">
        <v>160</v>
      </c>
      <c r="AI34" s="357" t="s">
        <v>160</v>
      </c>
      <c r="AJ34" s="357" t="s">
        <v>160</v>
      </c>
      <c r="AK34" s="357" t="s">
        <v>160</v>
      </c>
      <c r="AL34" s="357" t="s">
        <v>160</v>
      </c>
      <c r="AM34" s="357" t="s">
        <v>68</v>
      </c>
    </row>
    <row r="35" spans="1:39">
      <c r="A35" s="130" t="s">
        <v>42</v>
      </c>
      <c r="B35" s="362">
        <v>38.4</v>
      </c>
      <c r="C35" s="362">
        <v>35.200000000000003</v>
      </c>
      <c r="D35" s="362">
        <v>36.200000000000003</v>
      </c>
      <c r="E35" s="232" t="s">
        <v>160</v>
      </c>
      <c r="F35" s="232" t="s">
        <v>160</v>
      </c>
      <c r="G35" s="232" t="s">
        <v>160</v>
      </c>
      <c r="H35" s="232" t="s">
        <v>160</v>
      </c>
      <c r="I35" s="413" t="s">
        <v>160</v>
      </c>
      <c r="J35" s="447" t="s">
        <v>160</v>
      </c>
      <c r="K35" s="447" t="s">
        <v>15</v>
      </c>
      <c r="L35" s="447" t="s">
        <v>15</v>
      </c>
      <c r="M35" s="353" t="s">
        <v>16</v>
      </c>
      <c r="N35" s="357" t="s">
        <v>16</v>
      </c>
      <c r="O35" s="357" t="s">
        <v>16</v>
      </c>
      <c r="P35" s="357" t="s">
        <v>16</v>
      </c>
      <c r="Q35" s="357" t="s">
        <v>16</v>
      </c>
      <c r="R35" s="357" t="s">
        <v>16</v>
      </c>
      <c r="S35" s="357" t="s">
        <v>16</v>
      </c>
      <c r="T35" s="357" t="s">
        <v>16</v>
      </c>
      <c r="U35" s="357" t="s">
        <v>15</v>
      </c>
      <c r="V35" s="357" t="s">
        <v>15</v>
      </c>
      <c r="W35" s="357" t="s">
        <v>15</v>
      </c>
      <c r="X35" s="357" t="s">
        <v>16</v>
      </c>
      <c r="Y35" s="357" t="s">
        <v>16</v>
      </c>
      <c r="Z35" s="357" t="s">
        <v>16</v>
      </c>
      <c r="AA35" s="357" t="s">
        <v>160</v>
      </c>
      <c r="AB35" s="357" t="s">
        <v>16</v>
      </c>
      <c r="AC35" s="357" t="s">
        <v>16</v>
      </c>
      <c r="AD35" s="357" t="s">
        <v>160</v>
      </c>
      <c r="AE35" s="357" t="s">
        <v>66</v>
      </c>
      <c r="AF35" s="357" t="s">
        <v>16</v>
      </c>
      <c r="AG35" s="357" t="s">
        <v>16</v>
      </c>
      <c r="AH35" s="357" t="s">
        <v>16</v>
      </c>
      <c r="AI35" s="357" t="s">
        <v>16</v>
      </c>
      <c r="AJ35" s="357" t="s">
        <v>16</v>
      </c>
      <c r="AK35" s="357" t="s">
        <v>16</v>
      </c>
      <c r="AL35" s="398" t="s">
        <v>68</v>
      </c>
      <c r="AM35" s="398" t="s">
        <v>68</v>
      </c>
    </row>
    <row r="36" spans="1:39">
      <c r="A36" s="130" t="s">
        <v>43</v>
      </c>
      <c r="B36" s="362" t="s">
        <v>68</v>
      </c>
      <c r="C36" s="362" t="s">
        <v>68</v>
      </c>
      <c r="D36" s="362" t="s">
        <v>68</v>
      </c>
      <c r="E36" s="232" t="s">
        <v>160</v>
      </c>
      <c r="F36" s="232" t="s">
        <v>160</v>
      </c>
      <c r="G36" s="232" t="s">
        <v>160</v>
      </c>
      <c r="H36" s="232" t="s">
        <v>160</v>
      </c>
      <c r="I36" s="413" t="s">
        <v>160</v>
      </c>
      <c r="J36" s="447" t="s">
        <v>160</v>
      </c>
      <c r="K36" s="447" t="s">
        <v>15</v>
      </c>
      <c r="L36" s="447" t="s">
        <v>15</v>
      </c>
      <c r="M36" s="353" t="s">
        <v>16</v>
      </c>
      <c r="N36" s="357" t="s">
        <v>16</v>
      </c>
      <c r="O36" s="357" t="s">
        <v>16</v>
      </c>
      <c r="P36" s="357" t="s">
        <v>16</v>
      </c>
      <c r="Q36" s="357" t="s">
        <v>15</v>
      </c>
      <c r="R36" s="357" t="s">
        <v>15</v>
      </c>
      <c r="S36" s="357" t="s">
        <v>15</v>
      </c>
      <c r="T36" s="357" t="s">
        <v>15</v>
      </c>
      <c r="U36" s="357" t="s">
        <v>16</v>
      </c>
      <c r="V36" s="357" t="s">
        <v>16</v>
      </c>
      <c r="W36" s="357" t="s">
        <v>16</v>
      </c>
      <c r="X36" s="357" t="s">
        <v>16</v>
      </c>
      <c r="Y36" s="357" t="s">
        <v>16</v>
      </c>
      <c r="Z36" s="357" t="s">
        <v>15</v>
      </c>
      <c r="AA36" s="357" t="s">
        <v>160</v>
      </c>
      <c r="AB36" s="357" t="s">
        <v>16</v>
      </c>
      <c r="AC36" s="357" t="s">
        <v>16</v>
      </c>
      <c r="AD36" s="357" t="s">
        <v>160</v>
      </c>
      <c r="AE36" s="357" t="s">
        <v>66</v>
      </c>
      <c r="AF36" s="357" t="s">
        <v>16</v>
      </c>
      <c r="AG36" s="357" t="s">
        <v>16</v>
      </c>
      <c r="AH36" s="357" t="s">
        <v>16</v>
      </c>
      <c r="AI36" s="357" t="s">
        <v>16</v>
      </c>
      <c r="AJ36" s="357" t="s">
        <v>16</v>
      </c>
      <c r="AK36" s="357" t="s">
        <v>16</v>
      </c>
      <c r="AL36" s="398" t="s">
        <v>68</v>
      </c>
      <c r="AM36" s="398" t="s">
        <v>68</v>
      </c>
    </row>
    <row r="37" spans="1:39">
      <c r="A37" s="130" t="s">
        <v>44</v>
      </c>
      <c r="B37" s="362">
        <v>38.4</v>
      </c>
      <c r="C37" s="362">
        <v>35.200000000000003</v>
      </c>
      <c r="D37" s="362">
        <v>36.200000000000003</v>
      </c>
      <c r="E37" s="362" t="s">
        <v>68</v>
      </c>
      <c r="F37" s="232" t="s">
        <v>68</v>
      </c>
      <c r="G37" s="232" t="s">
        <v>68</v>
      </c>
      <c r="H37" s="445" t="s">
        <v>68</v>
      </c>
      <c r="I37" s="413" t="s">
        <v>160</v>
      </c>
      <c r="J37" s="447" t="s">
        <v>160</v>
      </c>
      <c r="K37" s="447" t="s">
        <v>15</v>
      </c>
      <c r="L37" s="447" t="s">
        <v>15</v>
      </c>
      <c r="M37" s="353" t="s">
        <v>16</v>
      </c>
      <c r="N37" s="357" t="s">
        <v>16</v>
      </c>
      <c r="O37" s="357" t="s">
        <v>16</v>
      </c>
      <c r="P37" s="357" t="s">
        <v>16</v>
      </c>
      <c r="Q37" s="357" t="s">
        <v>16</v>
      </c>
      <c r="R37" s="357" t="s">
        <v>16</v>
      </c>
      <c r="S37" s="357" t="s">
        <v>16</v>
      </c>
      <c r="T37" s="357" t="s">
        <v>16</v>
      </c>
      <c r="U37" s="357" t="s">
        <v>16</v>
      </c>
      <c r="V37" s="357" t="s">
        <v>16</v>
      </c>
      <c r="W37" s="357" t="s">
        <v>16</v>
      </c>
      <c r="X37" s="357" t="s">
        <v>16</v>
      </c>
      <c r="Y37" s="357" t="s">
        <v>16</v>
      </c>
      <c r="Z37" s="357" t="s">
        <v>16</v>
      </c>
      <c r="AA37" s="357" t="s">
        <v>160</v>
      </c>
      <c r="AB37" s="357" t="s">
        <v>16</v>
      </c>
      <c r="AC37" s="357" t="s">
        <v>16</v>
      </c>
      <c r="AD37" s="357" t="s">
        <v>160</v>
      </c>
      <c r="AE37" s="357" t="s">
        <v>66</v>
      </c>
      <c r="AF37" s="357" t="s">
        <v>16</v>
      </c>
      <c r="AG37" s="357" t="s">
        <v>16</v>
      </c>
      <c r="AH37" s="357" t="s">
        <v>16</v>
      </c>
      <c r="AI37" s="357" t="s">
        <v>16</v>
      </c>
      <c r="AJ37" s="357" t="s">
        <v>16</v>
      </c>
      <c r="AK37" s="357" t="s">
        <v>16</v>
      </c>
      <c r="AL37" s="398" t="s">
        <v>68</v>
      </c>
      <c r="AM37" s="398" t="s">
        <v>68</v>
      </c>
    </row>
    <row r="38" spans="1:39">
      <c r="A38" s="130" t="s">
        <v>45</v>
      </c>
      <c r="B38" s="362" t="s">
        <v>15</v>
      </c>
      <c r="C38" s="362" t="s">
        <v>15</v>
      </c>
      <c r="D38" s="362" t="s">
        <v>15</v>
      </c>
      <c r="E38" s="232">
        <v>43.171311171147593</v>
      </c>
      <c r="F38" s="232" t="s">
        <v>160</v>
      </c>
      <c r="G38" s="232" t="s">
        <v>160</v>
      </c>
      <c r="H38" s="232" t="s">
        <v>160</v>
      </c>
      <c r="I38" s="413" t="s">
        <v>160</v>
      </c>
      <c r="J38" s="447" t="s">
        <v>68</v>
      </c>
      <c r="K38" s="447" t="s">
        <v>16</v>
      </c>
      <c r="L38" s="447" t="s">
        <v>16</v>
      </c>
      <c r="M38" s="353" t="s">
        <v>16</v>
      </c>
      <c r="N38" s="357" t="s">
        <v>16</v>
      </c>
      <c r="O38" s="357" t="s">
        <v>16</v>
      </c>
      <c r="P38" s="357" t="s">
        <v>16</v>
      </c>
      <c r="Q38" s="357" t="s">
        <v>16</v>
      </c>
      <c r="R38" s="357" t="s">
        <v>16</v>
      </c>
      <c r="S38" s="357" t="s">
        <v>16</v>
      </c>
      <c r="T38" s="357" t="s">
        <v>16</v>
      </c>
      <c r="U38" s="357" t="s">
        <v>16</v>
      </c>
      <c r="V38" s="357" t="s">
        <v>16</v>
      </c>
      <c r="W38" s="357" t="s">
        <v>16</v>
      </c>
      <c r="X38" s="357">
        <v>22.803956498633891</v>
      </c>
      <c r="Y38" s="357">
        <v>39.108849476521669</v>
      </c>
      <c r="Z38" s="357" t="s">
        <v>16</v>
      </c>
      <c r="AA38" s="357" t="s">
        <v>160</v>
      </c>
      <c r="AB38" s="357" t="s">
        <v>16</v>
      </c>
      <c r="AC38" s="357" t="s">
        <v>16</v>
      </c>
      <c r="AD38" s="357" t="s">
        <v>160</v>
      </c>
      <c r="AE38" s="357" t="s">
        <v>66</v>
      </c>
      <c r="AF38" s="357" t="s">
        <v>16</v>
      </c>
      <c r="AG38" s="357" t="s">
        <v>16</v>
      </c>
      <c r="AH38" s="357" t="s">
        <v>16</v>
      </c>
      <c r="AI38" s="357" t="s">
        <v>16</v>
      </c>
      <c r="AJ38" s="357" t="s">
        <v>16</v>
      </c>
      <c r="AK38" s="357" t="s">
        <v>16</v>
      </c>
      <c r="AL38" s="398" t="s">
        <v>68</v>
      </c>
      <c r="AM38" s="398" t="s">
        <v>68</v>
      </c>
    </row>
    <row r="39" spans="1:39">
      <c r="A39" s="130" t="s">
        <v>46</v>
      </c>
      <c r="B39" s="362" t="s">
        <v>68</v>
      </c>
      <c r="C39" s="362" t="s">
        <v>68</v>
      </c>
      <c r="D39" s="362" t="s">
        <v>68</v>
      </c>
      <c r="E39" s="232" t="s">
        <v>68</v>
      </c>
      <c r="F39" s="232" t="s">
        <v>68</v>
      </c>
      <c r="G39" s="232" t="s">
        <v>68</v>
      </c>
      <c r="H39" s="445" t="s">
        <v>68</v>
      </c>
      <c r="I39" s="413" t="s">
        <v>69</v>
      </c>
      <c r="J39" s="447" t="s">
        <v>68</v>
      </c>
      <c r="K39" s="447" t="s">
        <v>16</v>
      </c>
      <c r="L39" s="447" t="s">
        <v>16</v>
      </c>
      <c r="M39" s="353" t="s">
        <v>16</v>
      </c>
      <c r="N39" s="357" t="s">
        <v>16</v>
      </c>
      <c r="O39" s="357" t="s">
        <v>16</v>
      </c>
      <c r="P39" s="357" t="s">
        <v>16</v>
      </c>
      <c r="Q39" s="357" t="s">
        <v>16</v>
      </c>
      <c r="R39" s="357" t="s">
        <v>16</v>
      </c>
      <c r="S39" s="357" t="s">
        <v>16</v>
      </c>
      <c r="T39" s="357" t="s">
        <v>16</v>
      </c>
      <c r="U39" s="357" t="s">
        <v>16</v>
      </c>
      <c r="V39" s="357" t="s">
        <v>16</v>
      </c>
      <c r="W39" s="357" t="s">
        <v>16</v>
      </c>
      <c r="X39" s="357" t="s">
        <v>16</v>
      </c>
      <c r="Y39" s="357" t="s">
        <v>16</v>
      </c>
      <c r="Z39" s="357" t="s">
        <v>16</v>
      </c>
      <c r="AA39" s="357" t="s">
        <v>160</v>
      </c>
      <c r="AB39" s="357" t="s">
        <v>16</v>
      </c>
      <c r="AC39" s="357" t="s">
        <v>16</v>
      </c>
      <c r="AD39" s="357" t="s">
        <v>160</v>
      </c>
      <c r="AE39" s="357" t="s">
        <v>66</v>
      </c>
      <c r="AF39" s="357" t="s">
        <v>16</v>
      </c>
      <c r="AG39" s="357" t="s">
        <v>16</v>
      </c>
      <c r="AH39" s="357" t="s">
        <v>16</v>
      </c>
      <c r="AI39" s="357" t="s">
        <v>16</v>
      </c>
      <c r="AJ39" s="357" t="s">
        <v>16</v>
      </c>
      <c r="AK39" s="357" t="s">
        <v>16</v>
      </c>
      <c r="AL39" s="398" t="s">
        <v>68</v>
      </c>
      <c r="AM39" s="398" t="s">
        <v>68</v>
      </c>
    </row>
    <row r="40" spans="1:39">
      <c r="A40" s="130" t="s">
        <v>47</v>
      </c>
      <c r="B40" s="362">
        <v>37.6</v>
      </c>
      <c r="C40" s="362">
        <v>34.6</v>
      </c>
      <c r="D40" s="362">
        <v>40.9</v>
      </c>
      <c r="E40" s="232">
        <v>47.901282695636716</v>
      </c>
      <c r="F40" s="232" t="s">
        <v>160</v>
      </c>
      <c r="G40" s="232" t="s">
        <v>160</v>
      </c>
      <c r="H40" s="232" t="s">
        <v>160</v>
      </c>
      <c r="I40" s="413" t="s">
        <v>160</v>
      </c>
      <c r="J40" s="447" t="s">
        <v>160</v>
      </c>
      <c r="K40" s="447" t="s">
        <v>15</v>
      </c>
      <c r="L40" s="447" t="s">
        <v>15</v>
      </c>
      <c r="M40" s="353" t="s">
        <v>15</v>
      </c>
      <c r="N40" s="357" t="s">
        <v>15</v>
      </c>
      <c r="O40" s="357" t="s">
        <v>15</v>
      </c>
      <c r="P40" s="357" t="s">
        <v>15</v>
      </c>
      <c r="Q40" s="357" t="s">
        <v>15</v>
      </c>
      <c r="R40" s="357" t="s">
        <v>15</v>
      </c>
      <c r="S40" s="357" t="s">
        <v>15</v>
      </c>
      <c r="T40" s="357" t="s">
        <v>15</v>
      </c>
      <c r="U40" s="357">
        <v>37.345106195384638</v>
      </c>
      <c r="V40" s="357" t="s">
        <v>15</v>
      </c>
      <c r="W40" s="357" t="s">
        <v>15</v>
      </c>
      <c r="X40" s="357">
        <v>35.494178024745317</v>
      </c>
      <c r="Y40" s="357">
        <v>54.883816988627601</v>
      </c>
      <c r="Z40" s="357">
        <v>57.946113780208549</v>
      </c>
      <c r="AA40" s="357">
        <v>46.377265923002625</v>
      </c>
      <c r="AB40" s="357">
        <v>48.023616848467206</v>
      </c>
      <c r="AC40" s="357">
        <v>42.139107675614063</v>
      </c>
      <c r="AD40" s="357" t="s">
        <v>160</v>
      </c>
      <c r="AE40" s="357" t="s">
        <v>66</v>
      </c>
      <c r="AF40" s="357" t="s">
        <v>16</v>
      </c>
      <c r="AG40" s="357" t="s">
        <v>160</v>
      </c>
      <c r="AH40" s="357" t="s">
        <v>160</v>
      </c>
      <c r="AI40" s="357" t="s">
        <v>160</v>
      </c>
      <c r="AJ40" s="357" t="s">
        <v>160</v>
      </c>
      <c r="AK40" s="357" t="s">
        <v>16</v>
      </c>
      <c r="AL40" s="357" t="s">
        <v>160</v>
      </c>
      <c r="AM40" s="357" t="s">
        <v>68</v>
      </c>
    </row>
    <row r="41" spans="1:39">
      <c r="A41" s="130" t="s">
        <v>48</v>
      </c>
      <c r="B41" s="362">
        <v>34.9</v>
      </c>
      <c r="C41" s="362">
        <v>32.200000000000003</v>
      </c>
      <c r="D41" s="362">
        <v>31.1</v>
      </c>
      <c r="E41" s="232">
        <v>43.454165223104681</v>
      </c>
      <c r="F41" s="232">
        <v>33.391961664064304</v>
      </c>
      <c r="G41" s="232">
        <v>37.901995754873653</v>
      </c>
      <c r="H41" s="445">
        <v>39.062502280530708</v>
      </c>
      <c r="I41" s="413">
        <v>38.930444229412721</v>
      </c>
      <c r="J41" s="447">
        <v>47.092091395880757</v>
      </c>
      <c r="K41" s="447">
        <v>42.388618927665895</v>
      </c>
      <c r="L41" s="447">
        <v>37.413262110105542</v>
      </c>
      <c r="M41" s="353">
        <v>43.229839321677964</v>
      </c>
      <c r="N41" s="357">
        <v>45.604499821658905</v>
      </c>
      <c r="O41" s="357">
        <v>43.474672662231228</v>
      </c>
      <c r="P41" s="357">
        <v>38.705037694250372</v>
      </c>
      <c r="Q41" s="357">
        <v>45.839036160763541</v>
      </c>
      <c r="R41" s="357">
        <v>43.033402996755783</v>
      </c>
      <c r="S41" s="357">
        <v>43.734632239824002</v>
      </c>
      <c r="T41" s="357">
        <v>41.405675394286078</v>
      </c>
      <c r="U41" s="357">
        <v>39.747267832067095</v>
      </c>
      <c r="V41" s="357">
        <v>45.3</v>
      </c>
      <c r="W41" s="357" t="s">
        <v>15</v>
      </c>
      <c r="X41" s="357">
        <v>30.74337777144973</v>
      </c>
      <c r="Y41" s="357">
        <v>50.169546876060963</v>
      </c>
      <c r="Z41" s="357">
        <v>54.67305963556597</v>
      </c>
      <c r="AA41" s="357">
        <v>45.547659232299232</v>
      </c>
      <c r="AB41" s="357">
        <v>47.232676962849773</v>
      </c>
      <c r="AC41" s="357">
        <v>44.022303244550443</v>
      </c>
      <c r="AD41" s="357" t="s">
        <v>160</v>
      </c>
      <c r="AE41" s="357" t="s">
        <v>66</v>
      </c>
      <c r="AF41" s="357" t="s">
        <v>160</v>
      </c>
      <c r="AG41" s="357" t="s">
        <v>160</v>
      </c>
      <c r="AH41" s="357" t="s">
        <v>160</v>
      </c>
      <c r="AI41" s="357" t="s">
        <v>16</v>
      </c>
      <c r="AJ41" s="357" t="s">
        <v>160</v>
      </c>
      <c r="AK41" s="357" t="s">
        <v>160</v>
      </c>
      <c r="AL41" s="357" t="s">
        <v>160</v>
      </c>
      <c r="AM41" s="357" t="s">
        <v>160</v>
      </c>
    </row>
    <row r="42" spans="1:39">
      <c r="A42" s="130" t="s">
        <v>49</v>
      </c>
      <c r="B42" s="362">
        <v>37.700000000000003</v>
      </c>
      <c r="C42" s="362">
        <v>34.200000000000003</v>
      </c>
      <c r="D42" s="362">
        <v>32.200000000000003</v>
      </c>
      <c r="E42" s="232">
        <v>55.209789692255285</v>
      </c>
      <c r="F42" s="232">
        <v>30.976990361445829</v>
      </c>
      <c r="G42" s="232">
        <v>38.896265541581826</v>
      </c>
      <c r="H42" s="445">
        <v>40.488975207928604</v>
      </c>
      <c r="I42" s="413">
        <v>41.243530843060476</v>
      </c>
      <c r="J42" s="447">
        <v>43.000596536877154</v>
      </c>
      <c r="K42" s="447">
        <v>43.949588085692554</v>
      </c>
      <c r="L42" s="447">
        <v>36.933810263788025</v>
      </c>
      <c r="M42" s="353">
        <v>47.125718494592142</v>
      </c>
      <c r="N42" s="357">
        <v>43.656979867135227</v>
      </c>
      <c r="O42" s="357">
        <v>45.726470268719467</v>
      </c>
      <c r="P42" s="357">
        <v>37.984244134666696</v>
      </c>
      <c r="Q42" s="357" t="s">
        <v>15</v>
      </c>
      <c r="R42" s="357" t="s">
        <v>15</v>
      </c>
      <c r="S42" s="357" t="s">
        <v>15</v>
      </c>
      <c r="T42" s="357" t="s">
        <v>15</v>
      </c>
      <c r="U42" s="357" t="s">
        <v>15</v>
      </c>
      <c r="V42" s="357">
        <v>38.9</v>
      </c>
      <c r="W42" s="357" t="s">
        <v>15</v>
      </c>
      <c r="X42" s="357">
        <v>35.494178024745288</v>
      </c>
      <c r="Y42" s="357">
        <v>54.929208949505522</v>
      </c>
      <c r="Z42" s="357">
        <v>58.220810350923649</v>
      </c>
      <c r="AA42" s="357">
        <v>46.488503691359575</v>
      </c>
      <c r="AB42" s="357">
        <v>48.023616848467192</v>
      </c>
      <c r="AC42" s="357">
        <v>42.139107675614071</v>
      </c>
      <c r="AD42" s="357" t="s">
        <v>160</v>
      </c>
      <c r="AE42" s="357" t="s">
        <v>66</v>
      </c>
      <c r="AF42" s="357" t="s">
        <v>160</v>
      </c>
      <c r="AG42" s="357" t="s">
        <v>160</v>
      </c>
      <c r="AH42" s="357" t="s">
        <v>160</v>
      </c>
      <c r="AI42" s="357" t="s">
        <v>68</v>
      </c>
      <c r="AJ42" s="357" t="s">
        <v>16</v>
      </c>
      <c r="AK42" s="357" t="s">
        <v>160</v>
      </c>
      <c r="AL42" s="357" t="s">
        <v>160</v>
      </c>
      <c r="AM42" s="357" t="s">
        <v>160</v>
      </c>
    </row>
    <row r="43" spans="1:39">
      <c r="A43" s="130" t="s">
        <v>50</v>
      </c>
      <c r="B43" s="362">
        <v>35.200000000000003</v>
      </c>
      <c r="C43" s="362">
        <v>33.6</v>
      </c>
      <c r="D43" s="362">
        <v>32.1</v>
      </c>
      <c r="E43" s="232">
        <v>43.758556048793018</v>
      </c>
      <c r="F43" s="232">
        <v>31.700498690101423</v>
      </c>
      <c r="G43" s="232">
        <v>40.770265046225632</v>
      </c>
      <c r="H43" s="445">
        <v>42.593649380811932</v>
      </c>
      <c r="I43" s="413">
        <v>41.921581487336738</v>
      </c>
      <c r="J43" s="447">
        <v>46.972222365802565</v>
      </c>
      <c r="K43" s="447">
        <v>45.266654050221788</v>
      </c>
      <c r="L43" s="447">
        <v>37.547921723631362</v>
      </c>
      <c r="M43" s="353">
        <v>47.520943313941508</v>
      </c>
      <c r="N43" s="357">
        <v>41.379064009456663</v>
      </c>
      <c r="O43" s="357">
        <v>45.337536961779215</v>
      </c>
      <c r="P43" s="357">
        <v>37.700236298738737</v>
      </c>
      <c r="Q43" s="357">
        <v>47.403620116006998</v>
      </c>
      <c r="R43" s="357">
        <v>44.38092552814603</v>
      </c>
      <c r="S43" s="357">
        <v>43.475998923641725</v>
      </c>
      <c r="T43" s="357">
        <v>37.149301506437659</v>
      </c>
      <c r="U43" s="357">
        <v>37.270186480825565</v>
      </c>
      <c r="V43" s="357">
        <v>42.7</v>
      </c>
      <c r="W43" s="357">
        <v>37.5</v>
      </c>
      <c r="X43" s="357">
        <v>35.448721255142878</v>
      </c>
      <c r="Y43" s="357">
        <v>54.755394982798073</v>
      </c>
      <c r="Z43" s="357">
        <v>57.791138491884617</v>
      </c>
      <c r="AA43" s="357">
        <v>46.318229335772791</v>
      </c>
      <c r="AB43" s="357">
        <v>47.973407959650146</v>
      </c>
      <c r="AC43" s="357">
        <v>42.139107675614071</v>
      </c>
      <c r="AD43" s="357" t="s">
        <v>160</v>
      </c>
      <c r="AE43" s="357" t="s">
        <v>66</v>
      </c>
      <c r="AF43" s="357" t="s">
        <v>160</v>
      </c>
      <c r="AG43" s="357" t="s">
        <v>160</v>
      </c>
      <c r="AH43" s="357" t="s">
        <v>160</v>
      </c>
      <c r="AI43" s="357" t="s">
        <v>160</v>
      </c>
      <c r="AJ43" s="357" t="s">
        <v>160</v>
      </c>
      <c r="AK43" s="357" t="s">
        <v>160</v>
      </c>
      <c r="AL43" s="357" t="s">
        <v>160</v>
      </c>
      <c r="AM43" s="357" t="s">
        <v>160</v>
      </c>
    </row>
    <row r="44" spans="1:39">
      <c r="A44" s="130" t="s">
        <v>122</v>
      </c>
      <c r="B44" s="362">
        <v>34.700000000000003</v>
      </c>
      <c r="C44" s="362">
        <v>38.1</v>
      </c>
      <c r="D44" s="362">
        <v>37.799999999999997</v>
      </c>
      <c r="E44" s="232">
        <v>49.647007846819747</v>
      </c>
      <c r="F44" s="232">
        <v>26.737086636278924</v>
      </c>
      <c r="G44" s="232">
        <v>40.4924202239133</v>
      </c>
      <c r="H44" s="445">
        <v>40.835169960643483</v>
      </c>
      <c r="I44" s="413">
        <v>42.831592833899315</v>
      </c>
      <c r="J44" s="447" t="s">
        <v>160</v>
      </c>
      <c r="K44" s="447" t="s">
        <v>15</v>
      </c>
      <c r="L44" s="447" t="s">
        <v>15</v>
      </c>
      <c r="M44" s="353" t="s">
        <v>15</v>
      </c>
      <c r="N44" s="357" t="s">
        <v>15</v>
      </c>
      <c r="O44" s="357" t="s">
        <v>15</v>
      </c>
      <c r="P44" s="357" t="s">
        <v>15</v>
      </c>
      <c r="Q44" s="357" t="s">
        <v>15</v>
      </c>
      <c r="R44" s="357" t="s">
        <v>15</v>
      </c>
      <c r="S44" s="357" t="s">
        <v>15</v>
      </c>
      <c r="T44" s="357" t="s">
        <v>15</v>
      </c>
      <c r="U44" s="357" t="s">
        <v>15</v>
      </c>
      <c r="V44" s="357" t="s">
        <v>160</v>
      </c>
      <c r="W44" s="357" t="s">
        <v>15</v>
      </c>
      <c r="X44" s="357">
        <v>26.638381633272253</v>
      </c>
      <c r="Y44" s="357">
        <v>39.108849476521669</v>
      </c>
      <c r="Z44" s="357">
        <v>58.839819846551492</v>
      </c>
      <c r="AA44" s="357">
        <v>47.342059660408403</v>
      </c>
      <c r="AB44" s="357">
        <v>51.11973542998274</v>
      </c>
      <c r="AC44" s="357">
        <v>47.90426876080749</v>
      </c>
      <c r="AD44" s="357" t="s">
        <v>160</v>
      </c>
      <c r="AE44" s="357" t="s">
        <v>66</v>
      </c>
      <c r="AF44" s="357" t="s">
        <v>16</v>
      </c>
      <c r="AG44" s="357" t="s">
        <v>160</v>
      </c>
      <c r="AH44" s="357" t="s">
        <v>160</v>
      </c>
      <c r="AI44" s="357" t="s">
        <v>16</v>
      </c>
      <c r="AJ44" s="357" t="s">
        <v>160</v>
      </c>
      <c r="AK44" s="357" t="s">
        <v>16</v>
      </c>
      <c r="AL44" s="398" t="s">
        <v>68</v>
      </c>
      <c r="AM44" s="398" t="s">
        <v>160</v>
      </c>
    </row>
    <row r="45" spans="1:39">
      <c r="A45" s="130" t="s">
        <v>51</v>
      </c>
      <c r="B45" s="362">
        <v>37.1</v>
      </c>
      <c r="C45" s="362">
        <v>36.299999999999997</v>
      </c>
      <c r="D45" s="362">
        <v>36.299999999999997</v>
      </c>
      <c r="E45" s="232">
        <v>45.901367421528185</v>
      </c>
      <c r="F45" s="232">
        <v>33.821578946104751</v>
      </c>
      <c r="G45" s="232">
        <v>42.619543628584132</v>
      </c>
      <c r="H45" s="445">
        <v>46.025873646264756</v>
      </c>
      <c r="I45" s="413">
        <v>43.27615274939</v>
      </c>
      <c r="J45" s="447">
        <v>49.414675762679444</v>
      </c>
      <c r="K45" s="447">
        <v>45.650474910408967</v>
      </c>
      <c r="L45" s="447">
        <v>38.725102205396524</v>
      </c>
      <c r="M45" s="353">
        <v>48.748018864548499</v>
      </c>
      <c r="N45" s="357">
        <v>44.407727783776821</v>
      </c>
      <c r="O45" s="357">
        <v>43.965682445123818</v>
      </c>
      <c r="P45" s="357">
        <v>37.555342913498961</v>
      </c>
      <c r="Q45" s="357">
        <v>45.378347850773693</v>
      </c>
      <c r="R45" s="357">
        <v>42.526869168479678</v>
      </c>
      <c r="S45" s="357">
        <v>45.572327880472066</v>
      </c>
      <c r="T45" s="357">
        <v>37.595803737971352</v>
      </c>
      <c r="U45" s="357">
        <v>36.894460488816982</v>
      </c>
      <c r="V45" s="357">
        <v>42.5</v>
      </c>
      <c r="W45" s="357" t="s">
        <v>15</v>
      </c>
      <c r="X45" s="357">
        <v>35.23984922049663</v>
      </c>
      <c r="Y45" s="357">
        <v>54.883816988627586</v>
      </c>
      <c r="Z45" s="357">
        <v>57.946113780208542</v>
      </c>
      <c r="AA45" s="357">
        <v>46.377265923002611</v>
      </c>
      <c r="AB45" s="357">
        <v>48.023616848467213</v>
      </c>
      <c r="AC45" s="357">
        <v>42.139107675614071</v>
      </c>
      <c r="AD45" s="357" t="s">
        <v>160</v>
      </c>
      <c r="AE45" s="357" t="s">
        <v>66</v>
      </c>
      <c r="AF45" s="357" t="s">
        <v>160</v>
      </c>
      <c r="AG45" s="357" t="s">
        <v>160</v>
      </c>
      <c r="AH45" s="357" t="s">
        <v>160</v>
      </c>
      <c r="AI45" s="357" t="s">
        <v>160</v>
      </c>
      <c r="AJ45" s="357" t="s">
        <v>160</v>
      </c>
      <c r="AK45" s="357" t="s">
        <v>160</v>
      </c>
      <c r="AL45" s="357" t="s">
        <v>160</v>
      </c>
      <c r="AM45" s="357" t="s">
        <v>68</v>
      </c>
    </row>
    <row r="46" spans="1:39">
      <c r="A46" s="130" t="s">
        <v>52</v>
      </c>
      <c r="B46" s="362">
        <v>35</v>
      </c>
      <c r="C46" s="362">
        <v>31.5</v>
      </c>
      <c r="D46" s="362">
        <v>32.6</v>
      </c>
      <c r="E46" s="232">
        <v>45.911640573755889</v>
      </c>
      <c r="F46" s="232">
        <v>31.027410977637054</v>
      </c>
      <c r="G46" s="232">
        <v>41.785523078388188</v>
      </c>
      <c r="H46" s="445">
        <v>42.689544783003953</v>
      </c>
      <c r="I46" s="413">
        <v>42.506266350943235</v>
      </c>
      <c r="J46" s="447">
        <v>49.889763472621233</v>
      </c>
      <c r="K46" s="447">
        <v>43.829125831205346</v>
      </c>
      <c r="L46" s="447">
        <v>37.483867998850698</v>
      </c>
      <c r="M46" s="353">
        <v>47.478897451210941</v>
      </c>
      <c r="N46" s="357">
        <v>45.009401784863137</v>
      </c>
      <c r="O46" s="357">
        <v>46.581443069032595</v>
      </c>
      <c r="P46" s="357">
        <v>38.131543939344589</v>
      </c>
      <c r="Q46" s="357">
        <v>46.064659988433569</v>
      </c>
      <c r="R46" s="357">
        <v>43.584771890668861</v>
      </c>
      <c r="S46" s="357">
        <v>48.536010713717729</v>
      </c>
      <c r="T46" s="357">
        <v>39.70705679753452</v>
      </c>
      <c r="U46" s="357">
        <v>37.391614431538819</v>
      </c>
      <c r="V46" s="357" t="s">
        <v>15</v>
      </c>
      <c r="W46" s="357" t="s">
        <v>15</v>
      </c>
      <c r="X46" s="357">
        <v>33.144782852658224</v>
      </c>
      <c r="Y46" s="357">
        <v>54.883816988627636</v>
      </c>
      <c r="Z46" s="357">
        <v>57.946113780208599</v>
      </c>
      <c r="AA46" s="357">
        <v>46.377265923002668</v>
      </c>
      <c r="AB46" s="357">
        <v>48.023616848467235</v>
      </c>
      <c r="AC46" s="357">
        <v>42.139107675614071</v>
      </c>
      <c r="AD46" s="357" t="s">
        <v>160</v>
      </c>
      <c r="AE46" s="357" t="s">
        <v>66</v>
      </c>
      <c r="AF46" s="357" t="s">
        <v>160</v>
      </c>
      <c r="AG46" s="357" t="s">
        <v>160</v>
      </c>
      <c r="AH46" s="357" t="s">
        <v>160</v>
      </c>
      <c r="AI46" s="357" t="s">
        <v>160</v>
      </c>
      <c r="AJ46" s="357" t="s">
        <v>160</v>
      </c>
      <c r="AK46" s="357" t="s">
        <v>160</v>
      </c>
      <c r="AL46" s="357" t="s">
        <v>160</v>
      </c>
      <c r="AM46" s="357" t="s">
        <v>160</v>
      </c>
    </row>
    <row r="47" spans="1:39">
      <c r="A47" s="130" t="s">
        <v>53</v>
      </c>
      <c r="B47" s="362">
        <v>38.4</v>
      </c>
      <c r="C47" s="362">
        <v>35.200000000000003</v>
      </c>
      <c r="D47" s="362">
        <v>36.200000000000003</v>
      </c>
      <c r="E47" s="232">
        <v>47.567414198941286</v>
      </c>
      <c r="F47" s="232" t="s">
        <v>160</v>
      </c>
      <c r="G47" s="232" t="s">
        <v>160</v>
      </c>
      <c r="H47" s="445">
        <v>43.393638457021275</v>
      </c>
      <c r="I47" s="413">
        <v>41.840367026325723</v>
      </c>
      <c r="J47" s="447" t="s">
        <v>160</v>
      </c>
      <c r="K47" s="447" t="s">
        <v>15</v>
      </c>
      <c r="L47" s="447" t="s">
        <v>15</v>
      </c>
      <c r="M47" s="353">
        <v>47.913922503559483</v>
      </c>
      <c r="N47" s="357">
        <v>42.895335255778889</v>
      </c>
      <c r="O47" s="357" t="s">
        <v>15</v>
      </c>
      <c r="P47" s="357" t="s">
        <v>15</v>
      </c>
      <c r="Q47" s="357" t="s">
        <v>15</v>
      </c>
      <c r="R47" s="357" t="s">
        <v>15</v>
      </c>
      <c r="S47" s="357" t="s">
        <v>15</v>
      </c>
      <c r="T47" s="357" t="s">
        <v>15</v>
      </c>
      <c r="U47" s="357" t="s">
        <v>15</v>
      </c>
      <c r="V47" s="357" t="s">
        <v>15</v>
      </c>
      <c r="W47" s="357" t="s">
        <v>15</v>
      </c>
      <c r="X47" s="357">
        <v>35.494178024745302</v>
      </c>
      <c r="Y47" s="357">
        <v>54.883816988627586</v>
      </c>
      <c r="Z47" s="357">
        <v>57.946113780208549</v>
      </c>
      <c r="AA47" s="357">
        <v>46.377265923002639</v>
      </c>
      <c r="AB47" s="357">
        <v>48.023616848467206</v>
      </c>
      <c r="AC47" s="357">
        <v>42.139107675614063</v>
      </c>
      <c r="AD47" s="357" t="s">
        <v>160</v>
      </c>
      <c r="AE47" s="357" t="s">
        <v>66</v>
      </c>
      <c r="AF47" s="357" t="s">
        <v>16</v>
      </c>
      <c r="AG47" s="357" t="s">
        <v>160</v>
      </c>
      <c r="AH47" s="357" t="s">
        <v>160</v>
      </c>
      <c r="AI47" s="357" t="s">
        <v>160</v>
      </c>
      <c r="AJ47" s="357" t="s">
        <v>16</v>
      </c>
      <c r="AK47" s="357" t="s">
        <v>160</v>
      </c>
      <c r="AL47" s="357" t="s">
        <v>160</v>
      </c>
      <c r="AM47" s="357" t="s">
        <v>160</v>
      </c>
    </row>
    <row r="48" spans="1:39">
      <c r="A48" s="130" t="s">
        <v>54</v>
      </c>
      <c r="B48" s="362">
        <v>39.1</v>
      </c>
      <c r="C48" s="362">
        <v>34.299999999999997</v>
      </c>
      <c r="D48" s="362">
        <v>34.700000000000003</v>
      </c>
      <c r="E48" s="232">
        <v>45.080746730224988</v>
      </c>
      <c r="F48" s="232">
        <v>33.530732542786005</v>
      </c>
      <c r="G48" s="232">
        <v>41.777963712237145</v>
      </c>
      <c r="H48" s="445">
        <v>42.443088201402887</v>
      </c>
      <c r="I48" s="413">
        <v>42.386253549040752</v>
      </c>
      <c r="J48" s="447">
        <v>50.972662867874142</v>
      </c>
      <c r="K48" s="447">
        <v>45.848373173270815</v>
      </c>
      <c r="L48" s="447">
        <v>40.044761264770706</v>
      </c>
      <c r="M48" s="353">
        <v>47.051322857737006</v>
      </c>
      <c r="N48" s="357">
        <v>43.137932617315286</v>
      </c>
      <c r="O48" s="357">
        <v>43.954858588062372</v>
      </c>
      <c r="P48" s="357">
        <v>37.852203631435231</v>
      </c>
      <c r="Q48" s="357">
        <v>46.374507628863491</v>
      </c>
      <c r="R48" s="357">
        <v>43.065346440083566</v>
      </c>
      <c r="S48" s="357">
        <v>43.96761598832574</v>
      </c>
      <c r="T48" s="357">
        <v>41.262455792775171</v>
      </c>
      <c r="U48" s="357">
        <v>37.155190982135274</v>
      </c>
      <c r="V48" s="357" t="s">
        <v>15</v>
      </c>
      <c r="W48" s="357" t="s">
        <v>15</v>
      </c>
      <c r="X48" s="357">
        <v>31.272945685418613</v>
      </c>
      <c r="Y48" s="357">
        <v>42.843935592896472</v>
      </c>
      <c r="Z48" s="357">
        <v>55.54762792177047</v>
      </c>
      <c r="AA48" s="357">
        <v>45.886939066759112</v>
      </c>
      <c r="AB48" s="357">
        <v>48.925354850760563</v>
      </c>
      <c r="AC48" s="357">
        <v>46.124716577392874</v>
      </c>
      <c r="AD48" s="357" t="s">
        <v>160</v>
      </c>
      <c r="AE48" s="357" t="s">
        <v>66</v>
      </c>
      <c r="AF48" s="357" t="s">
        <v>160</v>
      </c>
      <c r="AG48" s="357" t="s">
        <v>160</v>
      </c>
      <c r="AH48" s="357" t="s">
        <v>160</v>
      </c>
      <c r="AI48" s="357" t="s">
        <v>160</v>
      </c>
      <c r="AJ48" s="357" t="s">
        <v>160</v>
      </c>
      <c r="AK48" s="357" t="s">
        <v>160</v>
      </c>
      <c r="AL48" s="357" t="s">
        <v>160</v>
      </c>
      <c r="AM48" s="357" t="s">
        <v>160</v>
      </c>
    </row>
    <row r="49" spans="1:39">
      <c r="A49" s="130" t="s">
        <v>55</v>
      </c>
      <c r="B49" s="362" t="s">
        <v>15</v>
      </c>
      <c r="C49" s="362" t="s">
        <v>15</v>
      </c>
      <c r="D49" s="362" t="s">
        <v>15</v>
      </c>
      <c r="E49" s="232">
        <v>44.250593950426293</v>
      </c>
      <c r="F49" s="232" t="s">
        <v>160</v>
      </c>
      <c r="G49" s="232" t="s">
        <v>160</v>
      </c>
      <c r="H49" s="232" t="s">
        <v>160</v>
      </c>
      <c r="I49" s="413" t="s">
        <v>160</v>
      </c>
      <c r="J49" s="447" t="s">
        <v>160</v>
      </c>
      <c r="K49" s="447">
        <v>46.350121917668922</v>
      </c>
      <c r="L49" s="447">
        <v>40.282873037583528</v>
      </c>
      <c r="M49" s="353">
        <v>47.466885402473629</v>
      </c>
      <c r="N49" s="357">
        <v>43.818224418858712</v>
      </c>
      <c r="O49" s="357" t="s">
        <v>15</v>
      </c>
      <c r="P49" s="357" t="s">
        <v>15</v>
      </c>
      <c r="Q49" s="357" t="s">
        <v>15</v>
      </c>
      <c r="R49" s="357" t="s">
        <v>15</v>
      </c>
      <c r="S49" s="357" t="s">
        <v>15</v>
      </c>
      <c r="T49" s="357" t="s">
        <v>15</v>
      </c>
      <c r="U49" s="357" t="s">
        <v>15</v>
      </c>
      <c r="V49" s="357" t="s">
        <v>15</v>
      </c>
      <c r="W49" s="357" t="s">
        <v>15</v>
      </c>
      <c r="X49" s="357">
        <v>30.263902258630811</v>
      </c>
      <c r="Y49" s="357">
        <v>45.410882108563989</v>
      </c>
      <c r="Z49" s="357">
        <v>45.776850092525876</v>
      </c>
      <c r="AA49" s="357">
        <v>41.877602480181046</v>
      </c>
      <c r="AB49" s="357" t="s">
        <v>16</v>
      </c>
      <c r="AC49" s="357">
        <v>46.697707718662279</v>
      </c>
      <c r="AD49" s="357" t="s">
        <v>160</v>
      </c>
      <c r="AE49" s="357" t="s">
        <v>66</v>
      </c>
      <c r="AF49" s="357" t="s">
        <v>160</v>
      </c>
      <c r="AG49" s="357" t="s">
        <v>16</v>
      </c>
      <c r="AH49" s="357" t="s">
        <v>160</v>
      </c>
      <c r="AI49" s="357" t="s">
        <v>160</v>
      </c>
      <c r="AJ49" s="357" t="s">
        <v>160</v>
      </c>
      <c r="AK49" s="357" t="s">
        <v>160</v>
      </c>
      <c r="AL49" s="398" t="s">
        <v>68</v>
      </c>
      <c r="AM49" s="398" t="s">
        <v>68</v>
      </c>
    </row>
    <row r="50" spans="1:39">
      <c r="A50" s="130" t="s">
        <v>56</v>
      </c>
      <c r="B50" s="362" t="s">
        <v>15</v>
      </c>
      <c r="C50" s="362" t="s">
        <v>15</v>
      </c>
      <c r="D50" s="362" t="s">
        <v>15</v>
      </c>
      <c r="E50" s="232" t="s">
        <v>160</v>
      </c>
      <c r="F50" s="232" t="s">
        <v>160</v>
      </c>
      <c r="G50" s="232" t="s">
        <v>160</v>
      </c>
      <c r="H50" s="445">
        <v>38.414235421244946</v>
      </c>
      <c r="I50" s="413" t="s">
        <v>160</v>
      </c>
      <c r="J50" s="447" t="s">
        <v>160</v>
      </c>
      <c r="K50" s="447" t="s">
        <v>15</v>
      </c>
      <c r="L50" s="447" t="s">
        <v>15</v>
      </c>
      <c r="M50" s="353" t="s">
        <v>15</v>
      </c>
      <c r="N50" s="357" t="s">
        <v>15</v>
      </c>
      <c r="O50" s="357" t="s">
        <v>15</v>
      </c>
      <c r="P50" s="357" t="s">
        <v>15</v>
      </c>
      <c r="Q50" s="357" t="s">
        <v>15</v>
      </c>
      <c r="R50" s="357" t="s">
        <v>15</v>
      </c>
      <c r="S50" s="357" t="s">
        <v>15</v>
      </c>
      <c r="T50" s="357" t="s">
        <v>15</v>
      </c>
      <c r="U50" s="357" t="s">
        <v>15</v>
      </c>
      <c r="V50" s="357" t="s">
        <v>15</v>
      </c>
      <c r="W50" s="357" t="s">
        <v>15</v>
      </c>
      <c r="X50" s="357">
        <v>27.530417416754556</v>
      </c>
      <c r="Y50" s="357">
        <v>39.108849476521669</v>
      </c>
      <c r="Z50" s="357" t="s">
        <v>16</v>
      </c>
      <c r="AA50" s="357" t="s">
        <v>160</v>
      </c>
      <c r="AB50" s="357" t="s">
        <v>16</v>
      </c>
      <c r="AC50" s="357" t="s">
        <v>16</v>
      </c>
      <c r="AD50" s="357" t="s">
        <v>160</v>
      </c>
      <c r="AE50" s="357" t="s">
        <v>66</v>
      </c>
      <c r="AF50" s="357" t="s">
        <v>16</v>
      </c>
      <c r="AG50" s="357" t="s">
        <v>160</v>
      </c>
      <c r="AH50" s="357" t="s">
        <v>16</v>
      </c>
      <c r="AI50" s="357" t="s">
        <v>16</v>
      </c>
      <c r="AJ50" s="357" t="s">
        <v>16</v>
      </c>
      <c r="AK50" s="357" t="s">
        <v>16</v>
      </c>
      <c r="AL50" s="398" t="s">
        <v>68</v>
      </c>
      <c r="AM50" s="398" t="s">
        <v>160</v>
      </c>
    </row>
    <row r="51" spans="1:39">
      <c r="A51" s="130" t="s">
        <v>123</v>
      </c>
      <c r="B51" s="362">
        <v>37.299999999999997</v>
      </c>
      <c r="C51" s="362">
        <v>34.799999999999997</v>
      </c>
      <c r="D51" s="362">
        <v>40.1</v>
      </c>
      <c r="E51" s="232">
        <v>44.143567848324849</v>
      </c>
      <c r="F51" s="232">
        <v>34.767205345039656</v>
      </c>
      <c r="G51" s="232">
        <v>40.830531779704458</v>
      </c>
      <c r="H51" s="445">
        <v>41.289932255792287</v>
      </c>
      <c r="I51" s="413">
        <v>41.371334951614102</v>
      </c>
      <c r="J51" s="447">
        <v>50.567943923471248</v>
      </c>
      <c r="K51" s="447">
        <v>45.34111869641702</v>
      </c>
      <c r="L51" s="447">
        <v>39.244539737156934</v>
      </c>
      <c r="M51" s="353">
        <v>47.38324105169302</v>
      </c>
      <c r="N51" s="357">
        <v>45.304949322955153</v>
      </c>
      <c r="O51" s="357">
        <v>46.244972192690128</v>
      </c>
      <c r="P51" s="357">
        <v>38.409366402564871</v>
      </c>
      <c r="Q51" s="357">
        <v>46.808070403059318</v>
      </c>
      <c r="R51" s="357" t="s">
        <v>15</v>
      </c>
      <c r="S51" s="357">
        <v>47.431023325692315</v>
      </c>
      <c r="T51" s="357">
        <v>39.649004866108598</v>
      </c>
      <c r="U51" s="357">
        <v>37.662774325003113</v>
      </c>
      <c r="V51" s="357">
        <v>42.4</v>
      </c>
      <c r="W51" s="357" t="s">
        <v>15</v>
      </c>
      <c r="X51" s="357">
        <v>34.179296885006735</v>
      </c>
      <c r="Y51" s="357">
        <v>47.665921073390159</v>
      </c>
      <c r="Z51" s="357">
        <v>53.818431108567992</v>
      </c>
      <c r="AA51" s="357">
        <v>44.916660645414467</v>
      </c>
      <c r="AB51" s="357">
        <v>47.240986857966455</v>
      </c>
      <c r="AC51" s="357">
        <v>45.260778934948483</v>
      </c>
      <c r="AD51" s="357" t="s">
        <v>160</v>
      </c>
      <c r="AE51" s="357"/>
      <c r="AF51" s="357" t="s">
        <v>160</v>
      </c>
      <c r="AG51" s="357" t="s">
        <v>160</v>
      </c>
      <c r="AH51" s="357" t="s">
        <v>160</v>
      </c>
      <c r="AI51" s="357" t="s">
        <v>160</v>
      </c>
      <c r="AJ51" s="357" t="s">
        <v>160</v>
      </c>
      <c r="AK51" s="357" t="s">
        <v>160</v>
      </c>
      <c r="AL51" s="357" t="s">
        <v>160</v>
      </c>
      <c r="AM51" s="357" t="s">
        <v>160</v>
      </c>
    </row>
    <row r="52" spans="1:39">
      <c r="A52" s="130"/>
      <c r="B52" s="362"/>
      <c r="C52" s="362"/>
      <c r="D52" s="362"/>
      <c r="E52" s="232"/>
      <c r="F52" s="354"/>
      <c r="G52" s="354"/>
      <c r="H52" s="354"/>
      <c r="I52" s="354"/>
      <c r="J52" s="354"/>
      <c r="K52" s="354"/>
      <c r="L52" s="354"/>
      <c r="M52" s="358"/>
      <c r="N52" s="357"/>
      <c r="O52" s="357"/>
      <c r="P52" s="357"/>
      <c r="Q52" s="357"/>
      <c r="R52" s="357"/>
      <c r="S52" s="357"/>
      <c r="T52" s="357"/>
      <c r="U52" s="357"/>
      <c r="V52" s="357"/>
      <c r="W52" s="357"/>
      <c r="X52" s="357"/>
      <c r="Y52" s="357"/>
      <c r="Z52" s="357"/>
      <c r="AA52" s="357"/>
      <c r="AB52" s="357"/>
      <c r="AC52" s="357"/>
      <c r="AD52" s="357"/>
      <c r="AE52" s="357" t="s">
        <v>66</v>
      </c>
      <c r="AF52" s="357"/>
      <c r="AG52" s="357"/>
      <c r="AH52" s="357"/>
      <c r="AI52" s="357"/>
      <c r="AJ52" s="357"/>
      <c r="AK52" s="357"/>
      <c r="AL52" s="357"/>
      <c r="AM52" s="357"/>
    </row>
    <row r="53" spans="1:39">
      <c r="A53" s="163" t="s">
        <v>209</v>
      </c>
      <c r="B53" s="385">
        <v>36.6</v>
      </c>
      <c r="C53" s="385">
        <v>30.9</v>
      </c>
      <c r="D53" s="385">
        <v>39.700000000000003</v>
      </c>
      <c r="E53" s="395">
        <v>47.39622109589741</v>
      </c>
      <c r="F53" s="386">
        <v>39.830121623838494</v>
      </c>
      <c r="G53" s="386">
        <v>43.949903577653949</v>
      </c>
      <c r="H53" s="449">
        <v>43.388841598270922</v>
      </c>
      <c r="I53" s="423">
        <v>43.556513462254252</v>
      </c>
      <c r="J53" s="451">
        <v>49.46050418709779</v>
      </c>
      <c r="K53" s="451">
        <v>45.09246389887236</v>
      </c>
      <c r="L53" s="451">
        <v>44.640505251158054</v>
      </c>
      <c r="M53" s="452">
        <v>54.852299420257197</v>
      </c>
      <c r="N53" s="452">
        <v>51.436734236453923</v>
      </c>
      <c r="O53" s="452">
        <v>50.422628505712922</v>
      </c>
      <c r="P53" s="452">
        <v>42.284459328545431</v>
      </c>
      <c r="Q53" s="452">
        <v>49.356227511249578</v>
      </c>
      <c r="R53" s="452">
        <v>50.570779464843959</v>
      </c>
      <c r="S53" s="452">
        <v>51.947072093576267</v>
      </c>
      <c r="T53" s="452">
        <v>49.117728594049012</v>
      </c>
      <c r="U53" s="452">
        <v>44.236441334257925</v>
      </c>
      <c r="V53" s="452">
        <v>52.8</v>
      </c>
      <c r="W53" s="452" t="s">
        <v>15</v>
      </c>
      <c r="X53" s="452">
        <v>26.462602234285846</v>
      </c>
      <c r="Y53" s="452">
        <v>44.443923526618335</v>
      </c>
      <c r="Z53" s="452">
        <v>67.780195241818376</v>
      </c>
      <c r="AA53" s="452">
        <v>47.577985952318585</v>
      </c>
      <c r="AB53" s="452">
        <v>56.419490356503978</v>
      </c>
      <c r="AC53" s="452">
        <v>49.780120877941293</v>
      </c>
      <c r="AD53" s="452" t="s">
        <v>160</v>
      </c>
      <c r="AE53" s="452" t="s">
        <v>66</v>
      </c>
      <c r="AF53" s="452" t="s">
        <v>160</v>
      </c>
      <c r="AG53" s="452" t="s">
        <v>160</v>
      </c>
      <c r="AH53" s="452" t="s">
        <v>160</v>
      </c>
      <c r="AI53" s="452" t="s">
        <v>160</v>
      </c>
      <c r="AJ53" s="452" t="s">
        <v>160</v>
      </c>
      <c r="AK53" s="452" t="s">
        <v>160</v>
      </c>
      <c r="AL53" s="452" t="s">
        <v>160</v>
      </c>
      <c r="AM53" s="452"/>
    </row>
    <row r="54" spans="1:39">
      <c r="A54" s="163" t="s">
        <v>210</v>
      </c>
      <c r="B54" s="385">
        <v>36.299999999999997</v>
      </c>
      <c r="C54" s="385">
        <v>29.6</v>
      </c>
      <c r="D54" s="385">
        <v>38.4</v>
      </c>
      <c r="E54" s="386">
        <v>44.842506988795535</v>
      </c>
      <c r="F54" s="386">
        <v>34.859301091247936</v>
      </c>
      <c r="G54" s="386">
        <v>43.049745823832303</v>
      </c>
      <c r="H54" s="449">
        <v>42.043257258316835</v>
      </c>
      <c r="I54" s="423">
        <v>41.856439217331832</v>
      </c>
      <c r="J54" s="451">
        <v>49.588408588631147</v>
      </c>
      <c r="K54" s="451">
        <v>46.291529806137909</v>
      </c>
      <c r="L54" s="451">
        <v>43.597251901276472</v>
      </c>
      <c r="M54" s="452">
        <v>53.08343484010301</v>
      </c>
      <c r="N54" s="452">
        <v>48.558771425403137</v>
      </c>
      <c r="O54" s="452">
        <v>47.76824369524622</v>
      </c>
      <c r="P54" s="452">
        <v>39.058282116613142</v>
      </c>
      <c r="Q54" s="452">
        <v>49.197144710211774</v>
      </c>
      <c r="R54" s="452">
        <v>48.695981405740476</v>
      </c>
      <c r="S54" s="452">
        <v>46.735830081770793</v>
      </c>
      <c r="T54" s="452">
        <v>47.05835758726024</v>
      </c>
      <c r="U54" s="452">
        <v>40.020181610943567</v>
      </c>
      <c r="V54" s="452">
        <v>45.1</v>
      </c>
      <c r="W54" s="452" t="s">
        <v>15</v>
      </c>
      <c r="X54" s="452">
        <v>26.173476103822761</v>
      </c>
      <c r="Y54" s="452">
        <v>49.95673992131362</v>
      </c>
      <c r="Z54" s="452">
        <v>64.787657349614491</v>
      </c>
      <c r="AA54" s="452">
        <v>45.965657523969327</v>
      </c>
      <c r="AB54" s="452">
        <v>51.824136728485314</v>
      </c>
      <c r="AC54" s="452">
        <v>48.06149790555137</v>
      </c>
      <c r="AD54" s="452" t="s">
        <v>160</v>
      </c>
      <c r="AE54" s="452" t="s">
        <v>66</v>
      </c>
      <c r="AF54" s="452" t="s">
        <v>160</v>
      </c>
      <c r="AG54" s="452" t="s">
        <v>160</v>
      </c>
      <c r="AH54" s="452" t="s">
        <v>160</v>
      </c>
      <c r="AI54" s="452" t="s">
        <v>160</v>
      </c>
      <c r="AJ54" s="452" t="s">
        <v>160</v>
      </c>
      <c r="AK54" s="452" t="s">
        <v>160</v>
      </c>
      <c r="AL54" s="452" t="s">
        <v>160</v>
      </c>
      <c r="AM54" s="452" t="s">
        <v>160</v>
      </c>
    </row>
    <row r="55" spans="1:39">
      <c r="A55" s="163" t="s">
        <v>211</v>
      </c>
      <c r="B55" s="385">
        <v>36.9</v>
      </c>
      <c r="C55" s="385">
        <v>28.3</v>
      </c>
      <c r="D55" s="385">
        <v>38.700000000000003</v>
      </c>
      <c r="E55" s="386">
        <v>45.629803325092112</v>
      </c>
      <c r="F55" s="386">
        <v>29.010557193805582</v>
      </c>
      <c r="G55" s="386">
        <v>40.525845075948276</v>
      </c>
      <c r="H55" s="449">
        <v>41.98052212847108</v>
      </c>
      <c r="I55" s="423">
        <v>41.584333835148236</v>
      </c>
      <c r="J55" s="451">
        <v>48.178199182334353</v>
      </c>
      <c r="K55" s="451">
        <v>44.91100537855916</v>
      </c>
      <c r="L55" s="451">
        <v>41.690425511099704</v>
      </c>
      <c r="M55" s="452">
        <v>49.684602191878625</v>
      </c>
      <c r="N55" s="452">
        <v>40.260187658332931</v>
      </c>
      <c r="O55" s="452">
        <v>48.68311524156745</v>
      </c>
      <c r="P55" s="452">
        <v>37.244306635571057</v>
      </c>
      <c r="Q55" s="452">
        <v>40.988842857538273</v>
      </c>
      <c r="R55" s="452">
        <v>43.212399673059309</v>
      </c>
      <c r="S55" s="452">
        <v>45.907817792337354</v>
      </c>
      <c r="T55" s="452">
        <v>40.429571737132839</v>
      </c>
      <c r="U55" s="452">
        <v>36.307043231565714</v>
      </c>
      <c r="V55" s="452">
        <v>36.4</v>
      </c>
      <c r="W55" s="452">
        <v>39.1</v>
      </c>
      <c r="X55" s="452">
        <v>31.613983473629325</v>
      </c>
      <c r="Y55" s="452">
        <v>30.284007950414782</v>
      </c>
      <c r="Z55" s="452">
        <v>37.224136104588744</v>
      </c>
      <c r="AA55" s="452">
        <v>47.868768705657018</v>
      </c>
      <c r="AB55" s="452">
        <v>49.015988687440597</v>
      </c>
      <c r="AC55" s="452">
        <v>50.271653552620442</v>
      </c>
      <c r="AD55" s="452" t="s">
        <v>160</v>
      </c>
      <c r="AE55" s="452" t="s">
        <v>66</v>
      </c>
      <c r="AF55" s="452" t="s">
        <v>160</v>
      </c>
      <c r="AG55" s="452" t="s">
        <v>160</v>
      </c>
      <c r="AH55" s="452" t="s">
        <v>160</v>
      </c>
      <c r="AI55" s="452" t="s">
        <v>160</v>
      </c>
      <c r="AJ55" s="452" t="s">
        <v>160</v>
      </c>
      <c r="AK55" s="452" t="s">
        <v>160</v>
      </c>
      <c r="AL55" s="452" t="s">
        <v>160</v>
      </c>
      <c r="AM55" s="452" t="s">
        <v>160</v>
      </c>
    </row>
    <row r="56" spans="1:39">
      <c r="A56" s="163" t="s">
        <v>212</v>
      </c>
      <c r="B56" s="385">
        <v>35.9</v>
      </c>
      <c r="C56" s="385">
        <v>34</v>
      </c>
      <c r="D56" s="385">
        <v>33.5</v>
      </c>
      <c r="E56" s="386">
        <v>44.765687324095879</v>
      </c>
      <c r="F56" s="386">
        <v>32.504926267002013</v>
      </c>
      <c r="G56" s="386">
        <v>40.749131062200568</v>
      </c>
      <c r="H56" s="449">
        <v>42.553055758059386</v>
      </c>
      <c r="I56" s="423">
        <v>41.67917883119577</v>
      </c>
      <c r="J56" s="451">
        <v>47.863219374620087</v>
      </c>
      <c r="K56" s="451">
        <v>44.919839565858275</v>
      </c>
      <c r="L56" s="451">
        <v>37.975679293525666</v>
      </c>
      <c r="M56" s="452">
        <v>46.896649948586933</v>
      </c>
      <c r="N56" s="452">
        <v>43.769691019868581</v>
      </c>
      <c r="O56" s="452">
        <v>44.913594483225147</v>
      </c>
      <c r="P56" s="452">
        <v>38.068813117632651</v>
      </c>
      <c r="Q56" s="452">
        <v>46.690235140920635</v>
      </c>
      <c r="R56" s="452">
        <v>43.279895102433997</v>
      </c>
      <c r="S56" s="452">
        <v>45.150361488848553</v>
      </c>
      <c r="T56" s="452">
        <v>39.1069500704006</v>
      </c>
      <c r="U56" s="452">
        <v>37.801482966028871</v>
      </c>
      <c r="V56" s="452">
        <v>42.7</v>
      </c>
      <c r="W56" s="452">
        <v>39.200000000000003</v>
      </c>
      <c r="X56" s="452">
        <v>32.999468256300233</v>
      </c>
      <c r="Y56" s="452">
        <v>50.266875042064385</v>
      </c>
      <c r="Z56" s="452">
        <v>55.706187249500914</v>
      </c>
      <c r="AA56" s="452">
        <v>45.829825333095087</v>
      </c>
      <c r="AB56" s="452">
        <v>47.750434991649826</v>
      </c>
      <c r="AC56" s="452">
        <v>43.872069436306546</v>
      </c>
      <c r="AD56" s="452" t="s">
        <v>160</v>
      </c>
      <c r="AE56" s="452"/>
      <c r="AF56" s="452" t="s">
        <v>160</v>
      </c>
      <c r="AG56" s="452" t="s">
        <v>160</v>
      </c>
      <c r="AH56" s="452" t="s">
        <v>160</v>
      </c>
      <c r="AI56" s="452" t="s">
        <v>160</v>
      </c>
      <c r="AJ56" s="452" t="s">
        <v>160</v>
      </c>
      <c r="AK56" s="452" t="s">
        <v>160</v>
      </c>
      <c r="AL56" s="452" t="s">
        <v>160</v>
      </c>
      <c r="AM56" s="452" t="s">
        <v>160</v>
      </c>
    </row>
    <row r="57" spans="1:39">
      <c r="A57" s="130"/>
      <c r="B57" s="362"/>
      <c r="C57" s="362"/>
      <c r="D57" s="362"/>
      <c r="E57" s="232"/>
      <c r="F57" s="354"/>
      <c r="G57" s="354"/>
      <c r="H57" s="354"/>
      <c r="I57" s="354"/>
      <c r="J57" s="354"/>
      <c r="K57" s="354"/>
      <c r="L57" s="354"/>
      <c r="M57" s="357"/>
      <c r="N57" s="357"/>
      <c r="O57" s="357"/>
      <c r="P57" s="357"/>
      <c r="Q57" s="357"/>
      <c r="R57" s="357"/>
      <c r="S57" s="357"/>
      <c r="T57" s="357"/>
      <c r="U57" s="357"/>
      <c r="V57" s="357"/>
      <c r="W57" s="357"/>
      <c r="X57" s="357"/>
      <c r="Y57" s="357"/>
      <c r="Z57" s="357"/>
      <c r="AA57" s="357"/>
      <c r="AB57" s="357"/>
      <c r="AC57" s="357"/>
      <c r="AD57" s="357"/>
      <c r="AE57" s="357"/>
      <c r="AF57" s="357"/>
      <c r="AG57" s="357"/>
      <c r="AH57" s="357"/>
      <c r="AI57" s="357"/>
      <c r="AJ57" s="357"/>
      <c r="AK57" s="357"/>
      <c r="AL57" s="357"/>
      <c r="AM57" s="357"/>
    </row>
    <row r="58" spans="1:39">
      <c r="A58" s="163" t="s">
        <v>59</v>
      </c>
      <c r="B58" s="385">
        <v>36.200000000000003</v>
      </c>
      <c r="C58" s="385">
        <v>32.4</v>
      </c>
      <c r="D58" s="385">
        <v>35</v>
      </c>
      <c r="E58" s="386">
        <v>45.038611554671327</v>
      </c>
      <c r="F58" s="395">
        <v>32.100303292894246</v>
      </c>
      <c r="G58" s="395">
        <v>40.899754469916147</v>
      </c>
      <c r="H58" s="395">
        <v>42.449998671146545</v>
      </c>
      <c r="I58" s="395">
        <v>41.720005418971439</v>
      </c>
      <c r="J58" s="395">
        <v>48.109999943247473</v>
      </c>
      <c r="K58" s="395">
        <v>45.05</v>
      </c>
      <c r="L58" s="395">
        <v>39.39</v>
      </c>
      <c r="M58" s="452">
        <v>48.3</v>
      </c>
      <c r="N58" s="452">
        <v>43.77</v>
      </c>
      <c r="O58" s="452">
        <v>46.4</v>
      </c>
      <c r="P58" s="452">
        <v>38.1</v>
      </c>
      <c r="Q58" s="452">
        <v>45.5</v>
      </c>
      <c r="R58" s="452">
        <v>44.4</v>
      </c>
      <c r="S58" s="452">
        <v>46.13</v>
      </c>
      <c r="T58" s="452">
        <v>41.4</v>
      </c>
      <c r="U58" s="452">
        <v>38.07</v>
      </c>
      <c r="V58" s="452">
        <v>41.77</v>
      </c>
      <c r="W58" s="452">
        <v>39.667906592199436</v>
      </c>
      <c r="X58" s="452">
        <v>30.970031749283621</v>
      </c>
      <c r="Y58" s="452">
        <v>41.362800579739819</v>
      </c>
      <c r="Z58" s="452">
        <v>50.754106801597928</v>
      </c>
      <c r="AA58" s="452">
        <v>46.909747595401818</v>
      </c>
      <c r="AB58" s="452">
        <v>49.635775801173402</v>
      </c>
      <c r="AC58" s="452">
        <v>47.711391756047654</v>
      </c>
      <c r="AD58" s="452" t="s">
        <v>160</v>
      </c>
      <c r="AE58" s="452" t="s">
        <v>66</v>
      </c>
      <c r="AF58" s="452">
        <v>30.7</v>
      </c>
      <c r="AG58" s="452">
        <v>34.700000000000003</v>
      </c>
      <c r="AH58" s="452">
        <v>32.5</v>
      </c>
      <c r="AI58" s="452" t="s">
        <v>160</v>
      </c>
      <c r="AJ58" s="452" t="s">
        <v>160</v>
      </c>
      <c r="AK58" s="452" t="s">
        <v>160</v>
      </c>
      <c r="AL58" s="452">
        <v>31.5</v>
      </c>
      <c r="AM58" s="452" t="s">
        <v>160</v>
      </c>
    </row>
    <row r="59" spans="1:39">
      <c r="A59" s="169" t="s">
        <v>131</v>
      </c>
      <c r="B59" s="368"/>
      <c r="C59" s="368"/>
      <c r="D59" s="368"/>
      <c r="E59" s="368"/>
      <c r="F59" s="368"/>
      <c r="G59" s="368"/>
      <c r="H59" s="368"/>
      <c r="I59" s="368"/>
      <c r="J59" s="368"/>
      <c r="K59" s="368"/>
      <c r="L59" s="368"/>
      <c r="M59" s="310"/>
      <c r="N59" s="357"/>
      <c r="O59" s="357"/>
      <c r="P59" s="357"/>
      <c r="Q59" s="357"/>
      <c r="R59" s="357"/>
      <c r="S59" s="357"/>
      <c r="T59" s="357"/>
      <c r="U59" s="357"/>
      <c r="V59" s="357"/>
      <c r="W59" s="357"/>
      <c r="X59" s="357"/>
      <c r="Y59" s="357"/>
      <c r="Z59" s="357"/>
      <c r="AA59" s="357"/>
      <c r="AB59" s="357"/>
      <c r="AC59" s="357"/>
      <c r="AD59" s="357"/>
      <c r="AE59" s="357"/>
      <c r="AF59" s="357"/>
      <c r="AG59" s="357"/>
      <c r="AH59" s="357"/>
      <c r="AI59" s="357"/>
      <c r="AJ59" s="357"/>
      <c r="AK59" s="357"/>
      <c r="AL59" s="357"/>
      <c r="AM59" s="357"/>
    </row>
    <row r="60" spans="1:39">
      <c r="A60" s="130" t="s">
        <v>70</v>
      </c>
      <c r="B60" s="362" t="s">
        <v>15</v>
      </c>
      <c r="C60" s="362" t="s">
        <v>15</v>
      </c>
      <c r="D60" s="362" t="s">
        <v>15</v>
      </c>
      <c r="E60" s="232" t="s">
        <v>68</v>
      </c>
      <c r="F60" s="232" t="s">
        <v>68</v>
      </c>
      <c r="G60" s="232" t="s">
        <v>68</v>
      </c>
      <c r="H60" s="445" t="s">
        <v>68</v>
      </c>
      <c r="I60" s="232" t="s">
        <v>68</v>
      </c>
      <c r="J60" s="232" t="s">
        <v>68</v>
      </c>
      <c r="K60" s="447" t="s">
        <v>16</v>
      </c>
      <c r="L60" s="447" t="s">
        <v>16</v>
      </c>
      <c r="M60" s="357" t="s">
        <v>16</v>
      </c>
      <c r="N60" s="357" t="s">
        <v>16</v>
      </c>
      <c r="O60" s="357" t="s">
        <v>16</v>
      </c>
      <c r="P60" s="357" t="s">
        <v>16</v>
      </c>
      <c r="Q60" s="357" t="s">
        <v>16</v>
      </c>
      <c r="R60" s="357" t="s">
        <v>16</v>
      </c>
      <c r="S60" s="357" t="s">
        <v>16</v>
      </c>
      <c r="T60" s="357" t="s">
        <v>16</v>
      </c>
      <c r="U60" s="357" t="s">
        <v>16</v>
      </c>
      <c r="V60" s="357" t="s">
        <v>16</v>
      </c>
      <c r="W60" s="357" t="s">
        <v>16</v>
      </c>
      <c r="X60" s="357" t="s">
        <v>16</v>
      </c>
      <c r="Y60" s="357" t="s">
        <v>16</v>
      </c>
      <c r="Z60" s="357" t="s">
        <v>16</v>
      </c>
      <c r="AA60" s="357" t="s">
        <v>16</v>
      </c>
      <c r="AB60" s="357" t="s">
        <v>16</v>
      </c>
      <c r="AC60" s="357" t="s">
        <v>16</v>
      </c>
      <c r="AD60" s="357" t="s">
        <v>16</v>
      </c>
      <c r="AE60" s="357" t="s">
        <v>16</v>
      </c>
      <c r="AF60" s="357" t="s">
        <v>16</v>
      </c>
      <c r="AG60" s="357" t="s">
        <v>16</v>
      </c>
      <c r="AH60" s="357" t="s">
        <v>16</v>
      </c>
      <c r="AI60" s="357" t="s">
        <v>16</v>
      </c>
      <c r="AJ60" s="357" t="s">
        <v>16</v>
      </c>
      <c r="AK60" s="357" t="s">
        <v>16</v>
      </c>
      <c r="AL60" s="357" t="s">
        <v>16</v>
      </c>
      <c r="AM60" s="357" t="s">
        <v>16</v>
      </c>
    </row>
    <row r="61" spans="1:39">
      <c r="A61" s="120"/>
    </row>
    <row r="62" spans="1:39">
      <c r="A62" s="171"/>
    </row>
    <row r="63" spans="1:39">
      <c r="A63" s="177" t="s">
        <v>206</v>
      </c>
    </row>
    <row r="64" spans="1:3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850BC-1C26-4C50-B7AC-0E19DFA17A32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33.75">
      <c r="A3" s="301" t="s">
        <v>81</v>
      </c>
      <c r="B3" s="202" t="s">
        <v>228</v>
      </c>
      <c r="C3" s="202" t="s">
        <v>228</v>
      </c>
      <c r="D3" s="202" t="s">
        <v>228</v>
      </c>
      <c r="E3" s="202" t="s">
        <v>228</v>
      </c>
      <c r="F3" s="202" t="s">
        <v>228</v>
      </c>
      <c r="G3" s="202" t="s">
        <v>228</v>
      </c>
      <c r="H3" s="202" t="s">
        <v>228</v>
      </c>
      <c r="I3" s="202" t="s">
        <v>228</v>
      </c>
      <c r="J3" s="202" t="s">
        <v>228</v>
      </c>
      <c r="K3" s="202" t="s">
        <v>228</v>
      </c>
      <c r="L3" s="349" t="s">
        <v>1</v>
      </c>
      <c r="M3" s="349" t="s">
        <v>1</v>
      </c>
      <c r="N3" s="349" t="s">
        <v>1</v>
      </c>
      <c r="O3" s="349" t="s">
        <v>1</v>
      </c>
      <c r="P3" s="349" t="s">
        <v>1</v>
      </c>
      <c r="Q3" s="349" t="s">
        <v>1</v>
      </c>
      <c r="R3" s="349" t="s">
        <v>1</v>
      </c>
      <c r="S3" s="349" t="s">
        <v>1</v>
      </c>
      <c r="T3" s="349" t="s">
        <v>1</v>
      </c>
      <c r="U3" s="349" t="s">
        <v>1</v>
      </c>
      <c r="V3" s="349" t="s">
        <v>1</v>
      </c>
      <c r="W3" s="349" t="s">
        <v>1</v>
      </c>
      <c r="X3" s="349" t="s">
        <v>1</v>
      </c>
      <c r="Y3" s="349" t="s">
        <v>1</v>
      </c>
      <c r="Z3" s="349" t="s">
        <v>1</v>
      </c>
      <c r="AA3" s="349" t="s">
        <v>1</v>
      </c>
      <c r="AB3" s="349" t="s">
        <v>1</v>
      </c>
      <c r="AC3" s="349" t="s">
        <v>1</v>
      </c>
      <c r="AD3" s="349" t="s">
        <v>1</v>
      </c>
      <c r="AE3" s="349" t="s">
        <v>1</v>
      </c>
      <c r="AF3" s="349" t="s">
        <v>1</v>
      </c>
      <c r="AG3" s="349" t="s">
        <v>1</v>
      </c>
      <c r="AH3" s="349" t="s">
        <v>1</v>
      </c>
      <c r="AI3" s="349" t="s">
        <v>1</v>
      </c>
      <c r="AJ3" s="349" t="s">
        <v>1</v>
      </c>
      <c r="AK3" s="349" t="s">
        <v>1</v>
      </c>
      <c r="AL3" s="349" t="s">
        <v>1</v>
      </c>
      <c r="AM3" s="349" t="s">
        <v>1</v>
      </c>
      <c r="AN3" s="349" t="s">
        <v>1</v>
      </c>
      <c r="AO3" s="349" t="s">
        <v>1</v>
      </c>
      <c r="AP3" s="349" t="s">
        <v>1</v>
      </c>
      <c r="AQ3" s="349" t="s">
        <v>1</v>
      </c>
      <c r="AR3" s="349" t="s">
        <v>1</v>
      </c>
      <c r="AS3" s="349" t="s">
        <v>1</v>
      </c>
      <c r="AT3" s="349" t="s">
        <v>1</v>
      </c>
      <c r="AU3" s="349" t="s">
        <v>1</v>
      </c>
      <c r="AV3" s="349" t="s">
        <v>1</v>
      </c>
      <c r="AW3" s="349" t="s">
        <v>1</v>
      </c>
    </row>
    <row r="4" spans="1:49">
      <c r="A4" s="552" t="s">
        <v>205</v>
      </c>
      <c r="B4" s="200">
        <v>1978</v>
      </c>
      <c r="C4" s="200">
        <v>1979</v>
      </c>
      <c r="D4" s="200">
        <v>1980</v>
      </c>
      <c r="E4" s="200">
        <v>1981</v>
      </c>
      <c r="F4" s="200">
        <v>1982</v>
      </c>
      <c r="G4" s="200">
        <v>1983</v>
      </c>
      <c r="H4" s="200">
        <v>1984</v>
      </c>
      <c r="I4" s="200">
        <v>1985</v>
      </c>
      <c r="J4" s="200">
        <v>1986</v>
      </c>
      <c r="K4" s="200">
        <v>1987</v>
      </c>
      <c r="L4" s="200">
        <v>1988</v>
      </c>
      <c r="M4" s="200">
        <v>1989</v>
      </c>
      <c r="N4" s="200">
        <v>1990</v>
      </c>
      <c r="O4" s="200">
        <v>1991</v>
      </c>
      <c r="P4" s="200">
        <v>1992</v>
      </c>
      <c r="Q4" s="200">
        <v>1993</v>
      </c>
      <c r="R4" s="200">
        <v>1994</v>
      </c>
      <c r="S4" s="200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0">
        <v>2010</v>
      </c>
      <c r="AI4" s="200">
        <v>2011</v>
      </c>
      <c r="AJ4" s="200">
        <v>2012</v>
      </c>
      <c r="AK4" s="200">
        <v>2013</v>
      </c>
      <c r="AL4" s="200">
        <v>2014</v>
      </c>
      <c r="AM4" s="200">
        <v>2015</v>
      </c>
      <c r="AN4" s="200">
        <v>2016</v>
      </c>
      <c r="AO4" s="200">
        <v>2017</v>
      </c>
      <c r="AP4" s="200">
        <v>2018</v>
      </c>
      <c r="AQ4" s="200">
        <v>2019</v>
      </c>
      <c r="AR4" s="200">
        <v>2020</v>
      </c>
      <c r="AS4" s="200">
        <v>2021</v>
      </c>
      <c r="AT4" s="200">
        <v>2022</v>
      </c>
      <c r="AU4" s="200">
        <v>2023</v>
      </c>
      <c r="AV4" s="200">
        <v>2024</v>
      </c>
      <c r="AW4" s="200">
        <v>2025</v>
      </c>
    </row>
    <row r="5" spans="1:49" ht="12.75" thickBot="1">
      <c r="A5" s="553"/>
      <c r="B5" s="201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01" t="s">
        <v>77</v>
      </c>
      <c r="AI5" s="201" t="s">
        <v>77</v>
      </c>
      <c r="AJ5" s="201" t="s">
        <v>77</v>
      </c>
      <c r="AK5" s="201" t="s">
        <v>77</v>
      </c>
      <c r="AL5" s="201" t="s">
        <v>77</v>
      </c>
      <c r="AM5" s="201" t="s">
        <v>77</v>
      </c>
      <c r="AN5" s="201" t="s">
        <v>77</v>
      </c>
      <c r="AO5" s="201" t="s">
        <v>77</v>
      </c>
      <c r="AP5" s="201" t="s">
        <v>77</v>
      </c>
      <c r="AQ5" s="201" t="s">
        <v>77</v>
      </c>
      <c r="AR5" s="201" t="s">
        <v>77</v>
      </c>
      <c r="AS5" s="201" t="s">
        <v>77</v>
      </c>
      <c r="AT5" s="201" t="s">
        <v>77</v>
      </c>
      <c r="AU5" s="201" t="s">
        <v>77</v>
      </c>
      <c r="AV5" s="201" t="s">
        <v>77</v>
      </c>
      <c r="AW5" s="201" t="s">
        <v>77</v>
      </c>
    </row>
    <row r="6" spans="1:49" ht="12.75" thickTop="1">
      <c r="A6" s="130" t="s">
        <v>14</v>
      </c>
      <c r="B6" s="133">
        <v>41.9</v>
      </c>
      <c r="C6" s="133">
        <v>44.6</v>
      </c>
      <c r="D6" s="133">
        <v>41.9</v>
      </c>
      <c r="E6" s="133" t="s">
        <v>15</v>
      </c>
      <c r="F6" s="133">
        <v>51.3</v>
      </c>
      <c r="G6" s="133">
        <v>30.7</v>
      </c>
      <c r="H6" s="133">
        <v>41.9</v>
      </c>
      <c r="I6" s="133">
        <v>49.9</v>
      </c>
      <c r="J6" s="132" t="s">
        <v>15</v>
      </c>
      <c r="K6" s="132">
        <v>45.027804288933268</v>
      </c>
      <c r="L6" s="132" t="s">
        <v>15</v>
      </c>
      <c r="M6" s="132" t="s">
        <v>15</v>
      </c>
      <c r="N6" s="132" t="s">
        <v>15</v>
      </c>
      <c r="O6" s="145">
        <v>51.867330994107888</v>
      </c>
      <c r="P6" s="135" t="s">
        <v>125</v>
      </c>
      <c r="Q6" s="135" t="s">
        <v>125</v>
      </c>
      <c r="R6" s="173" t="s">
        <v>125</v>
      </c>
      <c r="S6" s="137">
        <v>64.062906649889683</v>
      </c>
      <c r="T6" s="174" t="s">
        <v>125</v>
      </c>
      <c r="U6" s="175" t="s">
        <v>124</v>
      </c>
      <c r="V6" s="175">
        <v>65.64318000055448</v>
      </c>
      <c r="W6" s="176">
        <v>74.822538072497593</v>
      </c>
      <c r="X6" s="176" t="s">
        <v>124</v>
      </c>
      <c r="Y6" s="134" t="s">
        <v>124</v>
      </c>
      <c r="Z6" s="134" t="s">
        <v>124</v>
      </c>
      <c r="AA6" s="134">
        <v>49.438329412764162</v>
      </c>
      <c r="AB6" s="134" t="s">
        <v>15</v>
      </c>
      <c r="AC6" s="134">
        <v>66.848643832234842</v>
      </c>
      <c r="AD6" s="203" t="s">
        <v>15</v>
      </c>
      <c r="AE6" s="203" t="s">
        <v>15</v>
      </c>
      <c r="AF6" s="203" t="s">
        <v>15</v>
      </c>
      <c r="AG6" s="203" t="s">
        <v>15</v>
      </c>
      <c r="AH6" s="203">
        <v>59.180999003823281</v>
      </c>
      <c r="AI6" s="203">
        <v>63.173877217590089</v>
      </c>
      <c r="AJ6" s="203">
        <v>74.498215604107983</v>
      </c>
      <c r="AK6" s="203">
        <v>74.478773340052058</v>
      </c>
      <c r="AL6" s="203" t="s">
        <v>16</v>
      </c>
      <c r="AM6" s="203">
        <v>75.564826038411653</v>
      </c>
      <c r="AN6" s="203" t="s">
        <v>15</v>
      </c>
      <c r="AO6" s="203" t="s">
        <v>15</v>
      </c>
      <c r="AP6" s="203" t="s">
        <v>160</v>
      </c>
      <c r="AQ6" s="203" t="s">
        <v>160</v>
      </c>
      <c r="AR6" s="203" t="s">
        <v>160</v>
      </c>
      <c r="AS6" s="203" t="s">
        <v>68</v>
      </c>
      <c r="AT6" s="303" t="s">
        <v>160</v>
      </c>
      <c r="AU6" s="303" t="s">
        <v>160</v>
      </c>
      <c r="AV6" s="303" t="s">
        <v>160</v>
      </c>
      <c r="AW6" s="303" t="s">
        <v>160</v>
      </c>
    </row>
    <row r="7" spans="1:49">
      <c r="A7" s="130" t="s">
        <v>17</v>
      </c>
      <c r="B7" s="133">
        <v>50.4</v>
      </c>
      <c r="C7" s="133" t="s">
        <v>15</v>
      </c>
      <c r="D7" s="133" t="s">
        <v>15</v>
      </c>
      <c r="E7" s="133" t="s">
        <v>15</v>
      </c>
      <c r="F7" s="133" t="s">
        <v>15</v>
      </c>
      <c r="G7" s="133" t="s">
        <v>15</v>
      </c>
      <c r="H7" s="133" t="s">
        <v>15</v>
      </c>
      <c r="I7" s="133" t="s">
        <v>15</v>
      </c>
      <c r="J7" s="132" t="s">
        <v>15</v>
      </c>
      <c r="K7" s="132" t="s">
        <v>15</v>
      </c>
      <c r="L7" s="132" t="s">
        <v>15</v>
      </c>
      <c r="M7" s="132" t="s">
        <v>15</v>
      </c>
      <c r="N7" s="132" t="s">
        <v>15</v>
      </c>
      <c r="O7" s="145">
        <v>77.80099649116184</v>
      </c>
      <c r="P7" s="135" t="s">
        <v>125</v>
      </c>
      <c r="Q7" s="135" t="s">
        <v>125</v>
      </c>
      <c r="R7" s="173" t="s">
        <v>125</v>
      </c>
      <c r="S7" s="137" t="s">
        <v>125</v>
      </c>
      <c r="T7" s="174" t="s">
        <v>68</v>
      </c>
      <c r="U7" s="175" t="s">
        <v>16</v>
      </c>
      <c r="V7" s="175" t="s">
        <v>16</v>
      </c>
      <c r="W7" s="176" t="s">
        <v>16</v>
      </c>
      <c r="X7" s="176" t="s">
        <v>16</v>
      </c>
      <c r="Y7" s="134" t="s">
        <v>16</v>
      </c>
      <c r="Z7" s="134" t="s">
        <v>16</v>
      </c>
      <c r="AA7" s="134" t="s">
        <v>15</v>
      </c>
      <c r="AB7" s="134" t="s">
        <v>15</v>
      </c>
      <c r="AC7" s="134" t="s">
        <v>15</v>
      </c>
      <c r="AD7" s="203" t="s">
        <v>15</v>
      </c>
      <c r="AE7" s="203" t="s">
        <v>15</v>
      </c>
      <c r="AF7" s="203" t="s">
        <v>15</v>
      </c>
      <c r="AG7" s="203" t="s">
        <v>15</v>
      </c>
      <c r="AH7" s="203">
        <v>70.038005659903561</v>
      </c>
      <c r="AI7" s="203">
        <v>71.769764707149804</v>
      </c>
      <c r="AJ7" s="203">
        <v>84.053866637336654</v>
      </c>
      <c r="AK7" s="203">
        <v>78.809366465693586</v>
      </c>
      <c r="AL7" s="203">
        <v>82.032380325711429</v>
      </c>
      <c r="AM7" s="203">
        <v>79.997525680187024</v>
      </c>
      <c r="AN7" s="203" t="s">
        <v>15</v>
      </c>
      <c r="AO7" s="203" t="s">
        <v>15</v>
      </c>
      <c r="AP7" s="203" t="s">
        <v>160</v>
      </c>
      <c r="AQ7" s="203" t="s">
        <v>160</v>
      </c>
      <c r="AR7" s="203" t="s">
        <v>160</v>
      </c>
      <c r="AS7" s="203" t="s">
        <v>160</v>
      </c>
      <c r="AT7" s="303" t="s">
        <v>68</v>
      </c>
      <c r="AU7" s="303" t="s">
        <v>160</v>
      </c>
      <c r="AV7" s="303" t="s">
        <v>68</v>
      </c>
      <c r="AW7" s="303" t="s">
        <v>160</v>
      </c>
    </row>
    <row r="8" spans="1:49">
      <c r="A8" s="130" t="s">
        <v>18</v>
      </c>
      <c r="B8" s="133">
        <v>37</v>
      </c>
      <c r="C8" s="133" t="s">
        <v>15</v>
      </c>
      <c r="D8" s="133">
        <v>39.700000000000003</v>
      </c>
      <c r="E8" s="133" t="s">
        <v>15</v>
      </c>
      <c r="F8" s="133" t="s">
        <v>15</v>
      </c>
      <c r="G8" s="133" t="s">
        <v>15</v>
      </c>
      <c r="H8" s="133" t="s">
        <v>15</v>
      </c>
      <c r="I8" s="133">
        <v>44.4</v>
      </c>
      <c r="J8" s="132" t="s">
        <v>15</v>
      </c>
      <c r="K8" s="132" t="s">
        <v>15</v>
      </c>
      <c r="L8" s="132" t="s">
        <v>15</v>
      </c>
      <c r="M8" s="132">
        <v>45</v>
      </c>
      <c r="N8" s="132" t="s">
        <v>15</v>
      </c>
      <c r="O8" s="145">
        <v>55.633880358871501</v>
      </c>
      <c r="P8" s="135" t="s">
        <v>125</v>
      </c>
      <c r="Q8" s="135">
        <v>59.615881998702676</v>
      </c>
      <c r="R8" s="173" t="s">
        <v>125</v>
      </c>
      <c r="S8" s="137" t="s">
        <v>125</v>
      </c>
      <c r="T8" s="174">
        <v>62.435983913308363</v>
      </c>
      <c r="U8" s="175">
        <v>65.172767987183192</v>
      </c>
      <c r="V8" s="175">
        <v>59.103703042222996</v>
      </c>
      <c r="W8" s="176">
        <v>66.327028829887183</v>
      </c>
      <c r="X8" s="176">
        <v>58.356033891545557</v>
      </c>
      <c r="Y8" s="134">
        <v>72.855273433169344</v>
      </c>
      <c r="Z8" s="134">
        <v>55.131933882307123</v>
      </c>
      <c r="AA8" s="134">
        <v>51.150986646186219</v>
      </c>
      <c r="AB8" s="134">
        <v>72.628801254171464</v>
      </c>
      <c r="AC8" s="134">
        <v>65.596163238124973</v>
      </c>
      <c r="AD8" s="203">
        <v>62.231973413727857</v>
      </c>
      <c r="AE8" s="203">
        <v>61.666735679116492</v>
      </c>
      <c r="AF8" s="203">
        <v>64.426305952793427</v>
      </c>
      <c r="AG8" s="203" t="s">
        <v>15</v>
      </c>
      <c r="AH8" s="203">
        <v>62.577268614004666</v>
      </c>
      <c r="AI8" s="203">
        <v>66.887019513935343</v>
      </c>
      <c r="AJ8" s="203">
        <v>70.847699604899987</v>
      </c>
      <c r="AK8" s="203">
        <v>72.40345609650393</v>
      </c>
      <c r="AL8" s="203">
        <v>76.98806357939003</v>
      </c>
      <c r="AM8" s="203">
        <v>71.229737276668942</v>
      </c>
      <c r="AN8" s="203" t="s">
        <v>15</v>
      </c>
      <c r="AO8" s="203" t="s">
        <v>15</v>
      </c>
      <c r="AP8" s="203" t="s">
        <v>160</v>
      </c>
      <c r="AQ8" s="203" t="s">
        <v>160</v>
      </c>
      <c r="AR8" s="203" t="s">
        <v>160</v>
      </c>
      <c r="AS8" s="203" t="s">
        <v>160</v>
      </c>
      <c r="AT8" s="303" t="s">
        <v>160</v>
      </c>
      <c r="AU8" s="303" t="s">
        <v>160</v>
      </c>
      <c r="AV8" s="303" t="s">
        <v>160</v>
      </c>
      <c r="AW8" s="303" t="s">
        <v>160</v>
      </c>
    </row>
    <row r="9" spans="1:49">
      <c r="A9" s="130" t="s">
        <v>19</v>
      </c>
      <c r="B9" s="133">
        <v>37</v>
      </c>
      <c r="C9" s="133">
        <v>38.700000000000003</v>
      </c>
      <c r="D9" s="133">
        <v>39</v>
      </c>
      <c r="E9" s="133">
        <v>36.6</v>
      </c>
      <c r="F9" s="133">
        <v>42.5</v>
      </c>
      <c r="G9" s="133">
        <v>31.8</v>
      </c>
      <c r="H9" s="133">
        <v>40.299999999999997</v>
      </c>
      <c r="I9" s="133">
        <v>48</v>
      </c>
      <c r="J9" s="132">
        <v>48.3</v>
      </c>
      <c r="K9" s="132">
        <v>43.326753904684665</v>
      </c>
      <c r="L9" s="132">
        <v>48.56718361646729</v>
      </c>
      <c r="M9" s="132">
        <v>44.4</v>
      </c>
      <c r="N9" s="132">
        <v>54.005587889324353</v>
      </c>
      <c r="O9" s="145">
        <v>55.352072493191685</v>
      </c>
      <c r="P9" s="135">
        <v>49.618093421897434</v>
      </c>
      <c r="Q9" s="135">
        <v>56.558393272284668</v>
      </c>
      <c r="R9" s="173">
        <v>54.923005679160013</v>
      </c>
      <c r="S9" s="137">
        <v>60.886931410160365</v>
      </c>
      <c r="T9" s="174">
        <v>63.067184922657759</v>
      </c>
      <c r="U9" s="175">
        <v>65.968050679518171</v>
      </c>
      <c r="V9" s="175">
        <v>61.713071082885222</v>
      </c>
      <c r="W9" s="176">
        <v>63.874723416045896</v>
      </c>
      <c r="X9" s="176">
        <v>58.039826108403233</v>
      </c>
      <c r="Y9" s="134">
        <v>70.012326627379551</v>
      </c>
      <c r="Z9" s="134">
        <v>56.687789510487725</v>
      </c>
      <c r="AA9" s="134">
        <v>57.578617308855968</v>
      </c>
      <c r="AB9" s="134">
        <v>70.476014842761401</v>
      </c>
      <c r="AC9" s="134">
        <v>64.568492554204681</v>
      </c>
      <c r="AD9" s="203">
        <v>61.723314628325134</v>
      </c>
      <c r="AE9" s="203">
        <v>63.837880717508938</v>
      </c>
      <c r="AF9" s="203">
        <v>67.849815220753015</v>
      </c>
      <c r="AG9" s="203">
        <v>68.324596695597734</v>
      </c>
      <c r="AH9" s="203">
        <v>59.330849312058334</v>
      </c>
      <c r="AI9" s="203">
        <v>61.449100500485898</v>
      </c>
      <c r="AJ9" s="203">
        <v>70.659095918159466</v>
      </c>
      <c r="AK9" s="203">
        <v>69.6413327016636</v>
      </c>
      <c r="AL9" s="203">
        <v>75.869103036598062</v>
      </c>
      <c r="AM9" s="203">
        <v>70.431787035587632</v>
      </c>
      <c r="AN9" s="203">
        <v>77.8</v>
      </c>
      <c r="AO9" s="203">
        <v>77.900000000000006</v>
      </c>
      <c r="AP9" s="203">
        <v>47.7</v>
      </c>
      <c r="AQ9" s="203">
        <v>67.900000000000006</v>
      </c>
      <c r="AR9" s="203">
        <v>68.2</v>
      </c>
      <c r="AS9" s="203">
        <v>56.8</v>
      </c>
      <c r="AT9" s="303">
        <v>62.9</v>
      </c>
      <c r="AU9" s="303">
        <v>63.9</v>
      </c>
      <c r="AV9" s="324">
        <v>75.900000000000006</v>
      </c>
      <c r="AW9" s="324">
        <v>74.099999999999994</v>
      </c>
    </row>
    <row r="10" spans="1:49">
      <c r="A10" s="150" t="s">
        <v>225</v>
      </c>
      <c r="B10" s="133">
        <v>41.1</v>
      </c>
      <c r="C10" s="133">
        <v>38.1</v>
      </c>
      <c r="D10" s="133">
        <v>41.4</v>
      </c>
      <c r="E10" s="133">
        <v>39.799999999999997</v>
      </c>
      <c r="F10" s="133">
        <v>45.5</v>
      </c>
      <c r="G10" s="133">
        <v>37.5</v>
      </c>
      <c r="H10" s="133">
        <v>41.4</v>
      </c>
      <c r="I10" s="133">
        <v>49</v>
      </c>
      <c r="J10" s="132">
        <v>53.4</v>
      </c>
      <c r="K10" s="132">
        <v>47.929596120886742</v>
      </c>
      <c r="L10" s="132">
        <v>51.66509039035715</v>
      </c>
      <c r="M10" s="132">
        <v>53.4</v>
      </c>
      <c r="N10" s="132">
        <v>64.306653727473247</v>
      </c>
      <c r="O10" s="154">
        <v>61.861675916891784</v>
      </c>
      <c r="P10" s="156">
        <v>56.353092637542872</v>
      </c>
      <c r="Q10" s="156">
        <v>62.126734620071183</v>
      </c>
      <c r="R10" s="196">
        <v>62.255044595609256</v>
      </c>
      <c r="S10" s="157">
        <v>61.284896339470983</v>
      </c>
      <c r="T10" s="197">
        <v>65.333280135073664</v>
      </c>
      <c r="U10" s="198">
        <v>74.76193995943899</v>
      </c>
      <c r="V10" s="198">
        <v>65.755989926987198</v>
      </c>
      <c r="W10" s="199">
        <v>71.720345142447798</v>
      </c>
      <c r="X10" s="199">
        <v>69.905109995669321</v>
      </c>
      <c r="Y10" s="155">
        <v>74.712715571645873</v>
      </c>
      <c r="Z10" s="155">
        <v>61.486175534477667</v>
      </c>
      <c r="AA10" s="155">
        <v>68.049928902639863</v>
      </c>
      <c r="AB10" s="155">
        <v>75.565393744295093</v>
      </c>
      <c r="AC10" s="155">
        <v>69.453627501134235</v>
      </c>
      <c r="AD10" s="204">
        <v>73.179449038413964</v>
      </c>
      <c r="AE10" s="204">
        <v>66.429666912785976</v>
      </c>
      <c r="AF10" s="204">
        <v>75.30363046276625</v>
      </c>
      <c r="AG10" s="204">
        <v>74.141708788099081</v>
      </c>
      <c r="AH10" s="204">
        <v>67.094719446823774</v>
      </c>
      <c r="AI10" s="204">
        <v>65.921183663356913</v>
      </c>
      <c r="AJ10" s="204">
        <v>72.30528014090514</v>
      </c>
      <c r="AK10" s="204">
        <v>77.376686319380298</v>
      </c>
      <c r="AL10" s="204">
        <v>74.212083358742774</v>
      </c>
      <c r="AM10" s="204">
        <v>77.428867935997545</v>
      </c>
      <c r="AN10" s="204">
        <v>78.8</v>
      </c>
      <c r="AO10" s="204">
        <v>67.3</v>
      </c>
      <c r="AP10" s="204">
        <v>36</v>
      </c>
      <c r="AQ10" s="204">
        <v>73.099999999999994</v>
      </c>
      <c r="AR10" s="204">
        <v>66.2</v>
      </c>
      <c r="AS10" s="204">
        <v>63</v>
      </c>
      <c r="AT10" s="304">
        <v>71</v>
      </c>
      <c r="AU10" s="304">
        <v>73.3</v>
      </c>
      <c r="AV10" s="304">
        <v>66</v>
      </c>
      <c r="AW10" s="304" t="s">
        <v>160</v>
      </c>
    </row>
    <row r="11" spans="1:49">
      <c r="A11" s="130" t="s">
        <v>21</v>
      </c>
      <c r="B11" s="133">
        <v>47.2</v>
      </c>
      <c r="C11" s="133">
        <v>44.3</v>
      </c>
      <c r="D11" s="133">
        <v>46.1</v>
      </c>
      <c r="E11" s="133">
        <v>45.2</v>
      </c>
      <c r="F11" s="133">
        <v>55.7</v>
      </c>
      <c r="G11" s="133">
        <v>44.8</v>
      </c>
      <c r="H11" s="133">
        <v>51.2</v>
      </c>
      <c r="I11" s="133">
        <v>59.6</v>
      </c>
      <c r="J11" s="132" t="s">
        <v>15</v>
      </c>
      <c r="K11" s="132" t="s">
        <v>15</v>
      </c>
      <c r="L11" s="132" t="s">
        <v>15</v>
      </c>
      <c r="M11" s="132" t="s">
        <v>15</v>
      </c>
      <c r="N11" s="132">
        <v>63.106529552154932</v>
      </c>
      <c r="O11" s="154">
        <v>62.373465182683091</v>
      </c>
      <c r="P11" s="156">
        <v>60.605366075543309</v>
      </c>
      <c r="Q11" s="156">
        <v>65.484786383003922</v>
      </c>
      <c r="R11" s="196">
        <v>63.429594084307382</v>
      </c>
      <c r="S11" s="157">
        <v>69.076373388891639</v>
      </c>
      <c r="T11" s="197">
        <v>68.518928247154449</v>
      </c>
      <c r="U11" s="198">
        <v>76.057785429595924</v>
      </c>
      <c r="V11" s="198">
        <v>72.909489825325906</v>
      </c>
      <c r="W11" s="199">
        <v>75.450997739003597</v>
      </c>
      <c r="X11" s="199">
        <v>74.151766947506289</v>
      </c>
      <c r="Y11" s="155">
        <v>80.123351100506966</v>
      </c>
      <c r="Z11" s="155">
        <v>60.969779233280406</v>
      </c>
      <c r="AA11" s="155">
        <v>67.011226968699944</v>
      </c>
      <c r="AB11" s="155">
        <v>74.198646156912218</v>
      </c>
      <c r="AC11" s="155" t="s">
        <v>15</v>
      </c>
      <c r="AD11" s="204" t="s">
        <v>15</v>
      </c>
      <c r="AE11" s="204" t="s">
        <v>15</v>
      </c>
      <c r="AF11" s="204">
        <v>79.669197266385069</v>
      </c>
      <c r="AG11" s="204" t="s">
        <v>15</v>
      </c>
      <c r="AH11" s="204">
        <v>68.66777221239407</v>
      </c>
      <c r="AI11" s="204">
        <v>64.274160281051039</v>
      </c>
      <c r="AJ11" s="204">
        <v>67.248706516963367</v>
      </c>
      <c r="AK11" s="204">
        <v>75.33057938136659</v>
      </c>
      <c r="AL11" s="204">
        <v>69.551221720802545</v>
      </c>
      <c r="AM11" s="204">
        <v>74.992638081307405</v>
      </c>
      <c r="AN11" s="204" t="s">
        <v>15</v>
      </c>
      <c r="AO11" s="204" t="s">
        <v>15</v>
      </c>
      <c r="AP11" s="204" t="s">
        <v>160</v>
      </c>
      <c r="AQ11" s="204" t="s">
        <v>160</v>
      </c>
      <c r="AR11" s="204" t="s">
        <v>160</v>
      </c>
      <c r="AS11" s="204" t="s">
        <v>180</v>
      </c>
      <c r="AT11" s="304" t="s">
        <v>160</v>
      </c>
      <c r="AU11" s="304" t="s">
        <v>160</v>
      </c>
      <c r="AV11" s="304" t="s">
        <v>160</v>
      </c>
      <c r="AW11" s="304" t="s">
        <v>160</v>
      </c>
    </row>
    <row r="12" spans="1:49">
      <c r="A12" s="130" t="s">
        <v>22</v>
      </c>
      <c r="B12" s="133">
        <v>39.200000000000003</v>
      </c>
      <c r="C12" s="133">
        <v>41.9</v>
      </c>
      <c r="D12" s="133">
        <v>43.7</v>
      </c>
      <c r="E12" s="133">
        <v>39.6</v>
      </c>
      <c r="F12" s="133">
        <v>45.1</v>
      </c>
      <c r="G12" s="133">
        <v>26.6</v>
      </c>
      <c r="H12" s="133">
        <v>46.3</v>
      </c>
      <c r="I12" s="133">
        <v>52.1</v>
      </c>
      <c r="J12" s="132">
        <v>37.9</v>
      </c>
      <c r="K12" s="132">
        <v>46.728854673181871</v>
      </c>
      <c r="L12" s="132" t="s">
        <v>15</v>
      </c>
      <c r="M12" s="132" t="s">
        <v>15</v>
      </c>
      <c r="N12" s="132" t="s">
        <v>15</v>
      </c>
      <c r="O12" s="132" t="s">
        <v>15</v>
      </c>
      <c r="P12" s="156" t="s">
        <v>125</v>
      </c>
      <c r="Q12" s="156">
        <v>67.01448944530344</v>
      </c>
      <c r="R12" s="196">
        <v>65.43930094441842</v>
      </c>
      <c r="S12" s="157">
        <v>69.516144431579164</v>
      </c>
      <c r="T12" s="197">
        <v>71.758104612884964</v>
      </c>
      <c r="U12" s="198">
        <v>71.729942052402535</v>
      </c>
      <c r="V12" s="198">
        <v>69.098032728149917</v>
      </c>
      <c r="W12" s="199">
        <v>68.729222346674973</v>
      </c>
      <c r="X12" s="199">
        <v>58.270680351000792</v>
      </c>
      <c r="Y12" s="155">
        <v>71.785977433936822</v>
      </c>
      <c r="Z12" s="155">
        <v>56.041400721540455</v>
      </c>
      <c r="AA12" s="155">
        <v>55.567137366358523</v>
      </c>
      <c r="AB12" s="155">
        <v>72.386866276991881</v>
      </c>
      <c r="AC12" s="155">
        <v>63.020848238170927</v>
      </c>
      <c r="AD12" s="204">
        <v>65.175304080936584</v>
      </c>
      <c r="AE12" s="204">
        <v>63.631127619161653</v>
      </c>
      <c r="AF12" s="204">
        <v>65.581839207331697</v>
      </c>
      <c r="AG12" s="204">
        <v>71.225238249961734</v>
      </c>
      <c r="AH12" s="204">
        <v>62.433823061555216</v>
      </c>
      <c r="AI12" s="204">
        <v>66.355235254446569</v>
      </c>
      <c r="AJ12" s="204">
        <v>70.900700674050739</v>
      </c>
      <c r="AK12" s="204">
        <v>76.121969253350954</v>
      </c>
      <c r="AL12" s="204">
        <v>74.362174648744585</v>
      </c>
      <c r="AM12" s="204">
        <v>76.340081717790795</v>
      </c>
      <c r="AN12" s="204">
        <v>64</v>
      </c>
      <c r="AO12" s="204">
        <v>71.3</v>
      </c>
      <c r="AP12" s="204">
        <v>53.6</v>
      </c>
      <c r="AQ12" s="204">
        <v>47.4</v>
      </c>
      <c r="AR12" s="204">
        <v>50.9</v>
      </c>
      <c r="AS12" s="204" t="s">
        <v>180</v>
      </c>
      <c r="AT12" s="304" t="s">
        <v>160</v>
      </c>
      <c r="AU12" s="304" t="s">
        <v>160</v>
      </c>
      <c r="AV12" s="304" t="s">
        <v>160</v>
      </c>
      <c r="AW12" s="325">
        <v>64.099999999999994</v>
      </c>
    </row>
    <row r="13" spans="1:49">
      <c r="A13" s="130" t="s">
        <v>23</v>
      </c>
      <c r="B13" s="133">
        <v>45.7</v>
      </c>
      <c r="C13" s="133">
        <v>45.3</v>
      </c>
      <c r="D13" s="133">
        <v>40.4</v>
      </c>
      <c r="E13" s="133">
        <v>39.200000000000003</v>
      </c>
      <c r="F13" s="133">
        <v>43.7</v>
      </c>
      <c r="G13" s="133">
        <v>34.4</v>
      </c>
      <c r="H13" s="133">
        <v>41.4</v>
      </c>
      <c r="I13" s="133">
        <v>46.4</v>
      </c>
      <c r="J13" s="132">
        <v>47.1</v>
      </c>
      <c r="K13" s="132">
        <v>42.926506755449694</v>
      </c>
      <c r="L13" s="132">
        <v>57.760971461559841</v>
      </c>
      <c r="M13" s="132">
        <v>55.1</v>
      </c>
      <c r="N13" s="132">
        <v>56.105805196131399</v>
      </c>
      <c r="O13" s="154">
        <v>57.453176070000438</v>
      </c>
      <c r="P13" s="156">
        <v>60.47015382007045</v>
      </c>
      <c r="Q13" s="156">
        <v>63.285887620023821</v>
      </c>
      <c r="R13" s="196">
        <v>65.625959102639015</v>
      </c>
      <c r="S13" s="157">
        <v>65.143312647698295</v>
      </c>
      <c r="T13" s="197">
        <v>73.573285655461248</v>
      </c>
      <c r="U13" s="198">
        <v>76.116940434976897</v>
      </c>
      <c r="V13" s="198">
        <v>66.181818670152623</v>
      </c>
      <c r="W13" s="199">
        <v>73.26289409827821</v>
      </c>
      <c r="X13" s="199">
        <v>70.029340410577888</v>
      </c>
      <c r="Y13" s="155">
        <v>76.395290150668671</v>
      </c>
      <c r="Z13" s="155">
        <v>61.916096193081408</v>
      </c>
      <c r="AA13" s="155">
        <v>71.432111000604721</v>
      </c>
      <c r="AB13" s="155">
        <v>74.895589788852092</v>
      </c>
      <c r="AC13" s="155">
        <v>72.707174097368238</v>
      </c>
      <c r="AD13" s="204">
        <v>74.646586309470607</v>
      </c>
      <c r="AE13" s="204">
        <v>67.900103184445484</v>
      </c>
      <c r="AF13" s="204">
        <v>75.65756087409676</v>
      </c>
      <c r="AG13" s="204">
        <v>75.375422826077724</v>
      </c>
      <c r="AH13" s="204">
        <v>67.903960751526768</v>
      </c>
      <c r="AI13" s="204">
        <v>66.91731155248047</v>
      </c>
      <c r="AJ13" s="204">
        <v>73.581251935925565</v>
      </c>
      <c r="AK13" s="204">
        <v>77.544056449038209</v>
      </c>
      <c r="AL13" s="204">
        <v>74.186833481403937</v>
      </c>
      <c r="AM13" s="204">
        <v>76.553370954915934</v>
      </c>
      <c r="AN13" s="204" t="s">
        <v>15</v>
      </c>
      <c r="AO13" s="204">
        <v>73.599999999999994</v>
      </c>
      <c r="AP13" s="204">
        <v>59.1</v>
      </c>
      <c r="AQ13" s="204">
        <v>75.3</v>
      </c>
      <c r="AR13" s="204">
        <v>75.2</v>
      </c>
      <c r="AS13" s="204" t="s">
        <v>180</v>
      </c>
      <c r="AT13" s="304" t="s">
        <v>160</v>
      </c>
      <c r="AU13" s="304" t="s">
        <v>160</v>
      </c>
      <c r="AV13" s="304" t="s">
        <v>160</v>
      </c>
      <c r="AW13" s="325">
        <v>67.900000000000006</v>
      </c>
    </row>
    <row r="14" spans="1:49">
      <c r="A14" s="130" t="s">
        <v>224</v>
      </c>
      <c r="B14" s="133">
        <v>39.4</v>
      </c>
      <c r="C14" s="133">
        <v>38.299999999999997</v>
      </c>
      <c r="D14" s="133">
        <v>36.5</v>
      </c>
      <c r="E14" s="133">
        <v>37.4</v>
      </c>
      <c r="F14" s="133">
        <v>43.5</v>
      </c>
      <c r="G14" s="133">
        <v>33.200000000000003</v>
      </c>
      <c r="H14" s="133">
        <v>38</v>
      </c>
      <c r="I14" s="133">
        <v>36.5</v>
      </c>
      <c r="J14" s="132">
        <v>39.700000000000003</v>
      </c>
      <c r="K14" s="132">
        <v>35.82211985652912</v>
      </c>
      <c r="L14" s="132" t="s">
        <v>15</v>
      </c>
      <c r="M14" s="132">
        <v>49</v>
      </c>
      <c r="N14" s="132">
        <v>48.304998056562326</v>
      </c>
      <c r="O14" s="154">
        <v>48.564627088309543</v>
      </c>
      <c r="P14" s="156">
        <v>61.518537980232018</v>
      </c>
      <c r="Q14" s="156">
        <v>59.510593808558362</v>
      </c>
      <c r="R14" s="196">
        <v>65.692813670379479</v>
      </c>
      <c r="S14" s="157">
        <v>65.719143416923387</v>
      </c>
      <c r="T14" s="197">
        <v>64.634819700667975</v>
      </c>
      <c r="U14" s="198">
        <v>71.103517138013643</v>
      </c>
      <c r="V14" s="198">
        <v>66.615716600657251</v>
      </c>
      <c r="W14" s="199">
        <v>67.541862906178025</v>
      </c>
      <c r="X14" s="199">
        <v>63.723329861122814</v>
      </c>
      <c r="Y14" s="155">
        <v>69.578775679522749</v>
      </c>
      <c r="Z14" s="155">
        <v>59.120294576397541</v>
      </c>
      <c r="AA14" s="155">
        <v>61.766767068020535</v>
      </c>
      <c r="AB14" s="155">
        <v>68.715202378787467</v>
      </c>
      <c r="AC14" s="155">
        <v>67.40773543366717</v>
      </c>
      <c r="AD14" s="204">
        <v>69.556576011906913</v>
      </c>
      <c r="AE14" s="204">
        <v>66.38495403888875</v>
      </c>
      <c r="AF14" s="204">
        <v>67.232618262669831</v>
      </c>
      <c r="AG14" s="204" t="s">
        <v>15</v>
      </c>
      <c r="AH14" s="204">
        <v>65.88799572124266</v>
      </c>
      <c r="AI14" s="204">
        <v>65.008123899993706</v>
      </c>
      <c r="AJ14" s="204">
        <v>68.269261771629516</v>
      </c>
      <c r="AK14" s="204">
        <v>74.331405587075622</v>
      </c>
      <c r="AL14" s="204">
        <v>71.991751965591291</v>
      </c>
      <c r="AM14" s="204">
        <v>73.228114056620498</v>
      </c>
      <c r="AN14" s="203" t="s">
        <v>16</v>
      </c>
      <c r="AO14" s="203" t="s">
        <v>16</v>
      </c>
      <c r="AP14" s="203" t="s">
        <v>16</v>
      </c>
      <c r="AQ14" s="203" t="s">
        <v>16</v>
      </c>
      <c r="AR14" s="203" t="s">
        <v>16</v>
      </c>
      <c r="AS14" s="203" t="s">
        <v>16</v>
      </c>
      <c r="AT14" s="203" t="s">
        <v>16</v>
      </c>
      <c r="AU14" s="203" t="s">
        <v>16</v>
      </c>
      <c r="AV14" s="203" t="s">
        <v>16</v>
      </c>
      <c r="AW14" s="203" t="s">
        <v>16</v>
      </c>
    </row>
    <row r="15" spans="1:49">
      <c r="A15" s="130" t="s">
        <v>25</v>
      </c>
      <c r="B15" s="133">
        <v>41.3</v>
      </c>
      <c r="C15" s="133">
        <v>45.9</v>
      </c>
      <c r="D15" s="133">
        <v>42.4</v>
      </c>
      <c r="E15" s="133">
        <v>41.6</v>
      </c>
      <c r="F15" s="133">
        <v>50.6</v>
      </c>
      <c r="G15" s="133">
        <v>35.799999999999997</v>
      </c>
      <c r="H15" s="133">
        <v>46.8</v>
      </c>
      <c r="I15" s="133">
        <v>47.4</v>
      </c>
      <c r="J15" s="132">
        <v>50.5</v>
      </c>
      <c r="K15" s="132">
        <v>54.43361229595488</v>
      </c>
      <c r="L15" s="132" t="s">
        <v>15</v>
      </c>
      <c r="M15" s="132" t="s">
        <v>15</v>
      </c>
      <c r="N15" s="132" t="s">
        <v>15</v>
      </c>
      <c r="O15" s="145">
        <v>61.01841244136974</v>
      </c>
      <c r="P15" s="135">
        <v>61.004889706313584</v>
      </c>
      <c r="Q15" s="135">
        <v>62.422321130470827</v>
      </c>
      <c r="R15" s="173">
        <v>56.999262164516779</v>
      </c>
      <c r="S15" s="137">
        <v>70.978019448544543</v>
      </c>
      <c r="T15" s="174">
        <v>64.114118368039186</v>
      </c>
      <c r="U15" s="175">
        <v>69.194034766954417</v>
      </c>
      <c r="V15" s="175">
        <v>65.716515671306354</v>
      </c>
      <c r="W15" s="176">
        <v>63.614463703503574</v>
      </c>
      <c r="X15" s="176">
        <v>60.848512111728049</v>
      </c>
      <c r="Y15" s="134">
        <v>71.323926020175932</v>
      </c>
      <c r="Z15" s="134">
        <v>58.980757938434991</v>
      </c>
      <c r="AA15" s="134">
        <v>61.378349543749671</v>
      </c>
      <c r="AB15" s="134">
        <v>76.415253835731875</v>
      </c>
      <c r="AC15" s="134">
        <v>75.391207920918859</v>
      </c>
      <c r="AD15" s="203">
        <v>71.914672581702831</v>
      </c>
      <c r="AE15" s="203">
        <v>65.08234708545173</v>
      </c>
      <c r="AF15" s="203">
        <v>76.388741741967721</v>
      </c>
      <c r="AG15" s="203" t="s">
        <v>15</v>
      </c>
      <c r="AH15" s="203">
        <v>62.362935034474553</v>
      </c>
      <c r="AI15" s="203">
        <v>66.986488479633564</v>
      </c>
      <c r="AJ15" s="203">
        <v>70.651241000972902</v>
      </c>
      <c r="AK15" s="203">
        <v>74.713929728323066</v>
      </c>
      <c r="AL15" s="203">
        <v>72.957725125500247</v>
      </c>
      <c r="AM15" s="203">
        <v>77.32802590070709</v>
      </c>
      <c r="AN15" s="203" t="s">
        <v>15</v>
      </c>
      <c r="AO15" s="203" t="s">
        <v>15</v>
      </c>
      <c r="AP15" s="203" t="s">
        <v>160</v>
      </c>
      <c r="AQ15" s="203" t="s">
        <v>160</v>
      </c>
      <c r="AR15" s="203" t="s">
        <v>160</v>
      </c>
      <c r="AS15" s="203" t="s">
        <v>160</v>
      </c>
      <c r="AT15" s="303" t="s">
        <v>160</v>
      </c>
      <c r="AU15" s="303" t="s">
        <v>160</v>
      </c>
      <c r="AV15" s="303" t="s">
        <v>160</v>
      </c>
      <c r="AW15" s="303" t="s">
        <v>160</v>
      </c>
    </row>
    <row r="16" spans="1:49">
      <c r="A16" s="130" t="s">
        <v>26</v>
      </c>
      <c r="B16" s="133">
        <v>46</v>
      </c>
      <c r="C16" s="133">
        <v>46.5</v>
      </c>
      <c r="D16" s="133">
        <v>42.4</v>
      </c>
      <c r="E16" s="133">
        <v>39.5</v>
      </c>
      <c r="F16" s="133">
        <v>50.7</v>
      </c>
      <c r="G16" s="133" t="s">
        <v>15</v>
      </c>
      <c r="H16" s="133">
        <v>55.7</v>
      </c>
      <c r="I16" s="133">
        <v>55.5</v>
      </c>
      <c r="J16" s="132">
        <v>54.6</v>
      </c>
      <c r="K16" s="132" t="s">
        <v>15</v>
      </c>
      <c r="L16" s="132" t="s">
        <v>15</v>
      </c>
      <c r="M16" s="132" t="s">
        <v>15</v>
      </c>
      <c r="N16" s="132" t="s">
        <v>15</v>
      </c>
      <c r="O16" s="132" t="s">
        <v>15</v>
      </c>
      <c r="P16" s="135">
        <v>67.904034224783757</v>
      </c>
      <c r="Q16" s="135">
        <v>73.496067361528048</v>
      </c>
      <c r="R16" s="173">
        <v>69.42359868884347</v>
      </c>
      <c r="S16" s="137">
        <v>73.437937082832249</v>
      </c>
      <c r="T16" s="174">
        <v>72.794617457179839</v>
      </c>
      <c r="U16" s="175">
        <v>78.594271147659981</v>
      </c>
      <c r="V16" s="175">
        <v>73.329592598208322</v>
      </c>
      <c r="W16" s="176">
        <v>75.774812805176595</v>
      </c>
      <c r="X16" s="176">
        <v>64.281277270829548</v>
      </c>
      <c r="Y16" s="134">
        <v>76.978749503393033</v>
      </c>
      <c r="Z16" s="134">
        <v>59.94211796979102</v>
      </c>
      <c r="AA16" s="134">
        <v>66.683351878006448</v>
      </c>
      <c r="AB16" s="134">
        <v>78.449337982901682</v>
      </c>
      <c r="AC16" s="134">
        <v>75.912824574652333</v>
      </c>
      <c r="AD16" s="203" t="s">
        <v>15</v>
      </c>
      <c r="AE16" s="203">
        <v>67.5756622657116</v>
      </c>
      <c r="AF16" s="203">
        <v>78.231348519967653</v>
      </c>
      <c r="AG16" s="203" t="s">
        <v>15</v>
      </c>
      <c r="AH16" s="203">
        <v>66.979612405096276</v>
      </c>
      <c r="AI16" s="203">
        <v>69.554484375405607</v>
      </c>
      <c r="AJ16" s="203">
        <v>80.104620877402141</v>
      </c>
      <c r="AK16" s="203">
        <v>77.398002210687082</v>
      </c>
      <c r="AL16" s="203">
        <v>80.148255185503487</v>
      </c>
      <c r="AM16" s="203">
        <v>78.278302011646119</v>
      </c>
      <c r="AN16" s="203" t="s">
        <v>15</v>
      </c>
      <c r="AO16" s="203" t="s">
        <v>15</v>
      </c>
      <c r="AP16" s="203" t="s">
        <v>160</v>
      </c>
      <c r="AQ16" s="203">
        <v>68.3</v>
      </c>
      <c r="AR16" s="203">
        <v>58.1</v>
      </c>
      <c r="AS16" s="203">
        <v>63.4</v>
      </c>
      <c r="AT16" s="303" t="s">
        <v>160</v>
      </c>
      <c r="AU16" s="303" t="s">
        <v>160</v>
      </c>
      <c r="AV16" s="324">
        <v>64.400000000000006</v>
      </c>
      <c r="AW16" s="324" t="s">
        <v>160</v>
      </c>
    </row>
    <row r="17" spans="1:49">
      <c r="A17" s="130" t="s">
        <v>207</v>
      </c>
      <c r="B17" s="133">
        <v>38.1</v>
      </c>
      <c r="C17" s="133">
        <v>40.6</v>
      </c>
      <c r="D17" s="133">
        <v>38.5</v>
      </c>
      <c r="E17" s="133">
        <v>37.299999999999997</v>
      </c>
      <c r="F17" s="133">
        <v>43.4</v>
      </c>
      <c r="G17" s="133">
        <v>28.3</v>
      </c>
      <c r="H17" s="133">
        <v>40.9</v>
      </c>
      <c r="I17" s="133">
        <v>48.7</v>
      </c>
      <c r="J17" s="132">
        <v>41.3</v>
      </c>
      <c r="K17" s="132">
        <v>42.126012456979787</v>
      </c>
      <c r="L17" s="132">
        <v>48.966913522775691</v>
      </c>
      <c r="M17" s="132">
        <v>54</v>
      </c>
      <c r="N17" s="132">
        <v>52.305411974290045</v>
      </c>
      <c r="O17" s="145">
        <v>57.056388950385966</v>
      </c>
      <c r="P17" s="135">
        <v>52.370248173429751</v>
      </c>
      <c r="Q17" s="135">
        <v>54.962127253476332</v>
      </c>
      <c r="R17" s="173">
        <v>56.009969292187712</v>
      </c>
      <c r="S17" s="137">
        <v>62.147084060993755</v>
      </c>
      <c r="T17" s="174">
        <v>61.099810477858732</v>
      </c>
      <c r="U17" s="175">
        <v>68.229811880593772</v>
      </c>
      <c r="V17" s="175">
        <v>63.617903057695045</v>
      </c>
      <c r="W17" s="176">
        <v>66.713880095833503</v>
      </c>
      <c r="X17" s="176">
        <v>56.75262960948119</v>
      </c>
      <c r="Y17" s="134">
        <v>70.506483270103587</v>
      </c>
      <c r="Z17" s="134">
        <v>55.042897937913914</v>
      </c>
      <c r="AA17" s="134">
        <v>54.254845260517364</v>
      </c>
      <c r="AB17" s="134">
        <v>68.656865372666587</v>
      </c>
      <c r="AC17" s="134">
        <v>64.97185964726846</v>
      </c>
      <c r="AD17" s="203">
        <v>63.501431139791165</v>
      </c>
      <c r="AE17" s="203">
        <v>59.219574000529839</v>
      </c>
      <c r="AF17" s="203">
        <v>61.382485247781034</v>
      </c>
      <c r="AG17" s="203">
        <v>67.766403589285773</v>
      </c>
      <c r="AH17" s="203">
        <v>57.751518997941218</v>
      </c>
      <c r="AI17" s="203">
        <v>60.305882209732978</v>
      </c>
      <c r="AJ17" s="203">
        <v>69.876562238211406</v>
      </c>
      <c r="AK17" s="203">
        <v>70.289403605987943</v>
      </c>
      <c r="AL17" s="203">
        <v>75.723396791694839</v>
      </c>
      <c r="AM17" s="203">
        <v>71.166649068237078</v>
      </c>
      <c r="AN17" s="203">
        <v>67.3</v>
      </c>
      <c r="AO17" s="203" t="s">
        <v>68</v>
      </c>
      <c r="AP17" s="203">
        <v>36.5</v>
      </c>
      <c r="AQ17" s="203">
        <v>56.3</v>
      </c>
      <c r="AR17" s="203">
        <v>54.2</v>
      </c>
      <c r="AS17" s="203">
        <v>54.9</v>
      </c>
      <c r="AT17" s="303">
        <v>50.1</v>
      </c>
      <c r="AU17" s="303">
        <v>47.1</v>
      </c>
      <c r="AV17" s="324">
        <v>60.3</v>
      </c>
      <c r="AW17" s="324">
        <v>62.1</v>
      </c>
    </row>
    <row r="18" spans="1:49">
      <c r="A18" s="130" t="s">
        <v>27</v>
      </c>
      <c r="B18" s="133">
        <v>38.6</v>
      </c>
      <c r="C18" s="133">
        <v>39.200000000000003</v>
      </c>
      <c r="D18" s="133">
        <v>33.299999999999997</v>
      </c>
      <c r="E18" s="133">
        <v>38.5</v>
      </c>
      <c r="F18" s="133">
        <v>43</v>
      </c>
      <c r="G18" s="133">
        <v>32.1</v>
      </c>
      <c r="H18" s="133">
        <v>43.4</v>
      </c>
      <c r="I18" s="133">
        <v>45.2</v>
      </c>
      <c r="J18" s="132">
        <v>43.6</v>
      </c>
      <c r="K18" s="132">
        <v>42.326136031597251</v>
      </c>
      <c r="L18" s="132">
        <v>47.567858850696354</v>
      </c>
      <c r="M18" s="132">
        <v>52.7</v>
      </c>
      <c r="N18" s="132">
        <v>49.605132579823852</v>
      </c>
      <c r="O18" s="145">
        <v>53.82618367761782</v>
      </c>
      <c r="P18" s="135">
        <v>51.380008772840512</v>
      </c>
      <c r="Q18" s="135">
        <v>52.383900612059648</v>
      </c>
      <c r="R18" s="173">
        <v>54.694422983966142</v>
      </c>
      <c r="S18" s="137">
        <v>56.698556256344744</v>
      </c>
      <c r="T18" s="174">
        <v>58.097222489685457</v>
      </c>
      <c r="U18" s="175">
        <v>68.882036001464073</v>
      </c>
      <c r="V18" s="175">
        <v>61.926632609250731</v>
      </c>
      <c r="W18" s="176">
        <v>62.937858942503119</v>
      </c>
      <c r="X18" s="176">
        <v>59.123762810826094</v>
      </c>
      <c r="Y18" s="134">
        <v>72.004729530151948</v>
      </c>
      <c r="Z18" s="134">
        <v>56.418581085073072</v>
      </c>
      <c r="AA18" s="134">
        <v>60.776014909619619</v>
      </c>
      <c r="AB18" s="134">
        <v>70.465088262557487</v>
      </c>
      <c r="AC18" s="134">
        <v>66.489925373443043</v>
      </c>
      <c r="AD18" s="203">
        <v>66.62392687186663</v>
      </c>
      <c r="AE18" s="203">
        <v>57.493993738855963</v>
      </c>
      <c r="AF18" s="203">
        <v>62.28590463983133</v>
      </c>
      <c r="AG18" s="203">
        <v>68.932020365802146</v>
      </c>
      <c r="AH18" s="203">
        <v>58.658285509427721</v>
      </c>
      <c r="AI18" s="203">
        <v>57.759501451663503</v>
      </c>
      <c r="AJ18" s="203">
        <v>72.173334047622305</v>
      </c>
      <c r="AK18" s="203">
        <v>70.979129612531224</v>
      </c>
      <c r="AL18" s="203">
        <v>73.255432654426656</v>
      </c>
      <c r="AM18" s="203">
        <v>71.744553331926895</v>
      </c>
      <c r="AN18" s="203">
        <v>67.2</v>
      </c>
      <c r="AO18" s="203">
        <v>63.7</v>
      </c>
      <c r="AP18" s="203">
        <v>51.8</v>
      </c>
      <c r="AQ18" s="203">
        <v>59.6</v>
      </c>
      <c r="AR18" s="203">
        <v>62.3</v>
      </c>
      <c r="AS18" s="203">
        <v>60.7</v>
      </c>
      <c r="AT18" s="303">
        <v>60</v>
      </c>
      <c r="AU18" s="303">
        <v>57.8</v>
      </c>
      <c r="AV18" s="324">
        <v>60.5</v>
      </c>
      <c r="AW18" s="324">
        <v>61.8</v>
      </c>
    </row>
    <row r="19" spans="1:49">
      <c r="A19" s="130" t="s">
        <v>28</v>
      </c>
      <c r="B19" s="133">
        <v>41.4</v>
      </c>
      <c r="C19" s="133">
        <v>44.4</v>
      </c>
      <c r="D19" s="133">
        <v>39.4</v>
      </c>
      <c r="E19" s="133">
        <v>40.299999999999997</v>
      </c>
      <c r="F19" s="133">
        <v>45.8</v>
      </c>
      <c r="G19" s="133">
        <v>31.7</v>
      </c>
      <c r="H19" s="133">
        <v>39.200000000000003</v>
      </c>
      <c r="I19" s="133">
        <v>43.2</v>
      </c>
      <c r="J19" s="132">
        <v>43.5</v>
      </c>
      <c r="K19" s="132">
        <v>40.12477671080498</v>
      </c>
      <c r="L19" s="132">
        <v>49.566508382238204</v>
      </c>
      <c r="M19" s="132">
        <v>54.2</v>
      </c>
      <c r="N19" s="132">
        <v>55.705763804358618</v>
      </c>
      <c r="O19" s="145">
        <v>59.569923890171687</v>
      </c>
      <c r="P19" s="135">
        <v>63.845163497916843</v>
      </c>
      <c r="Q19" s="135">
        <v>61.817789125518495</v>
      </c>
      <c r="R19" s="173">
        <v>58.289609078434303</v>
      </c>
      <c r="S19" s="137">
        <v>64.225964249882082</v>
      </c>
      <c r="T19" s="174">
        <v>65.130993406589951</v>
      </c>
      <c r="U19" s="175">
        <v>70.899307175771185</v>
      </c>
      <c r="V19" s="175">
        <v>67.263938328200197</v>
      </c>
      <c r="W19" s="176">
        <v>72.61400748580931</v>
      </c>
      <c r="X19" s="176">
        <v>73.291095671219097</v>
      </c>
      <c r="Y19" s="134">
        <v>78.737907245839779</v>
      </c>
      <c r="Z19" s="134">
        <v>62.793347953523053</v>
      </c>
      <c r="AA19" s="134">
        <v>70.285347250597553</v>
      </c>
      <c r="AB19" s="134">
        <v>77.948239421926431</v>
      </c>
      <c r="AC19" s="134">
        <v>75.189271262825017</v>
      </c>
      <c r="AD19" s="203">
        <v>75.970057067171936</v>
      </c>
      <c r="AE19" s="203">
        <v>67.110841017536075</v>
      </c>
      <c r="AF19" s="203">
        <v>76.091739432585882</v>
      </c>
      <c r="AG19" s="203" t="s">
        <v>15</v>
      </c>
      <c r="AH19" s="203">
        <v>66.888144767657749</v>
      </c>
      <c r="AI19" s="203">
        <v>67.886609974236748</v>
      </c>
      <c r="AJ19" s="203">
        <v>76.568818255361705</v>
      </c>
      <c r="AK19" s="203">
        <v>77.50590382431497</v>
      </c>
      <c r="AL19" s="203">
        <v>77.363951567677276</v>
      </c>
      <c r="AM19" s="203">
        <v>77.663294650170926</v>
      </c>
      <c r="AN19" s="203" t="s">
        <v>15</v>
      </c>
      <c r="AO19" s="203" t="s">
        <v>15</v>
      </c>
      <c r="AP19" s="203" t="s">
        <v>160</v>
      </c>
      <c r="AQ19" s="203">
        <v>78</v>
      </c>
      <c r="AR19" s="203">
        <v>75.599999999999994</v>
      </c>
      <c r="AS19" s="203">
        <v>62.8</v>
      </c>
      <c r="AT19" s="303">
        <v>72.3</v>
      </c>
      <c r="AU19" s="303" t="s">
        <v>160</v>
      </c>
      <c r="AV19" s="324">
        <v>55.9</v>
      </c>
      <c r="AW19" s="324" t="s">
        <v>160</v>
      </c>
    </row>
    <row r="20" spans="1:49">
      <c r="A20" s="130" t="s">
        <v>29</v>
      </c>
      <c r="B20" s="133">
        <v>45.5</v>
      </c>
      <c r="C20" s="133">
        <v>47.1</v>
      </c>
      <c r="D20" s="133">
        <v>45.1</v>
      </c>
      <c r="E20" s="133">
        <v>42.7</v>
      </c>
      <c r="F20" s="133">
        <v>49</v>
      </c>
      <c r="G20" s="133">
        <v>33</v>
      </c>
      <c r="H20" s="133">
        <v>45.2</v>
      </c>
      <c r="I20" s="133">
        <v>49.9</v>
      </c>
      <c r="J20" s="132">
        <v>52.2</v>
      </c>
      <c r="K20" s="132">
        <v>53.032747273632488</v>
      </c>
      <c r="L20" s="132">
        <v>70.35246351027358</v>
      </c>
      <c r="M20" s="132" t="s">
        <v>15</v>
      </c>
      <c r="N20" s="132">
        <v>73.007553998531037</v>
      </c>
      <c r="O20" s="145">
        <v>62.837776555523227</v>
      </c>
      <c r="P20" s="135">
        <v>66.294013493436537</v>
      </c>
      <c r="Q20" s="135">
        <v>61.25748846628575</v>
      </c>
      <c r="R20" s="173">
        <v>60.36156629836281</v>
      </c>
      <c r="S20" s="137">
        <v>71.06855858757271</v>
      </c>
      <c r="T20" s="174">
        <v>74.47240267899754</v>
      </c>
      <c r="U20" s="175">
        <v>80.884194793242287</v>
      </c>
      <c r="V20" s="175">
        <v>69.750987205550999</v>
      </c>
      <c r="W20" s="176">
        <v>73.582971317437682</v>
      </c>
      <c r="X20" s="176">
        <v>68.768782919532171</v>
      </c>
      <c r="Y20" s="134">
        <v>80.622420775692248</v>
      </c>
      <c r="Z20" s="134">
        <v>61.736739068300402</v>
      </c>
      <c r="AA20" s="134">
        <v>69.763735588544449</v>
      </c>
      <c r="AB20" s="134">
        <v>74.958773950138564</v>
      </c>
      <c r="AC20" s="134">
        <v>72.73771347632686</v>
      </c>
      <c r="AD20" s="203">
        <v>74.032500644236919</v>
      </c>
      <c r="AE20" s="203">
        <v>67.215261633794739</v>
      </c>
      <c r="AF20" s="203">
        <v>67.331305951272256</v>
      </c>
      <c r="AG20" s="203" t="s">
        <v>15</v>
      </c>
      <c r="AH20" s="203">
        <v>68.31351819029689</v>
      </c>
      <c r="AI20" s="203">
        <v>67.285671741266356</v>
      </c>
      <c r="AJ20" s="203">
        <v>76.227217864943782</v>
      </c>
      <c r="AK20" s="203">
        <v>77.541640451725371</v>
      </c>
      <c r="AL20" s="203">
        <v>76.524458083654139</v>
      </c>
      <c r="AM20" s="203">
        <v>77.290301968942856</v>
      </c>
      <c r="AN20" s="203" t="s">
        <v>15</v>
      </c>
      <c r="AO20" s="203" t="s">
        <v>15</v>
      </c>
      <c r="AP20" s="203" t="s">
        <v>160</v>
      </c>
      <c r="AQ20" s="203">
        <v>68.3</v>
      </c>
      <c r="AR20" s="203" t="s">
        <v>160</v>
      </c>
      <c r="AS20" s="203" t="s">
        <v>160</v>
      </c>
      <c r="AT20" s="303" t="s">
        <v>160</v>
      </c>
      <c r="AU20" s="303" t="s">
        <v>160</v>
      </c>
      <c r="AV20" s="303" t="s">
        <v>160</v>
      </c>
      <c r="AW20" s="303" t="s">
        <v>160</v>
      </c>
    </row>
    <row r="21" spans="1:49">
      <c r="A21" s="130" t="s">
        <v>30</v>
      </c>
      <c r="B21" s="133">
        <v>41.1</v>
      </c>
      <c r="C21" s="133">
        <v>39.299999999999997</v>
      </c>
      <c r="D21" s="133">
        <v>39</v>
      </c>
      <c r="E21" s="133">
        <v>36.799999999999997</v>
      </c>
      <c r="F21" s="133">
        <v>45.9</v>
      </c>
      <c r="G21" s="133">
        <v>30.3</v>
      </c>
      <c r="H21" s="133">
        <v>35.9</v>
      </c>
      <c r="I21" s="133">
        <v>47.9</v>
      </c>
      <c r="J21" s="132">
        <v>46.5</v>
      </c>
      <c r="K21" s="132">
        <v>46.328607523946893</v>
      </c>
      <c r="L21" s="132">
        <v>49.966238288546592</v>
      </c>
      <c r="M21" s="132">
        <v>49.8</v>
      </c>
      <c r="N21" s="132">
        <v>54.705660324926704</v>
      </c>
      <c r="O21" s="145">
        <v>58.161973196831582</v>
      </c>
      <c r="P21" s="135">
        <v>62.407084068855418</v>
      </c>
      <c r="Q21" s="135">
        <v>64.60125395675135</v>
      </c>
      <c r="R21" s="173">
        <v>64.777089003876952</v>
      </c>
      <c r="S21" s="137">
        <v>70.338996955180505</v>
      </c>
      <c r="T21" s="174">
        <v>71.301051382717162</v>
      </c>
      <c r="U21" s="175">
        <v>77.298676268683153</v>
      </c>
      <c r="V21" s="175">
        <v>67.46695241906238</v>
      </c>
      <c r="W21" s="176">
        <v>73.993298367578063</v>
      </c>
      <c r="X21" s="176">
        <v>70.511118793869699</v>
      </c>
      <c r="Y21" s="134">
        <v>79.164080807326187</v>
      </c>
      <c r="Z21" s="134">
        <v>61.454271768861268</v>
      </c>
      <c r="AA21" s="134">
        <v>65.40286201027088</v>
      </c>
      <c r="AB21" s="134">
        <v>79.210122930421576</v>
      </c>
      <c r="AC21" s="134">
        <v>70.451068502529139</v>
      </c>
      <c r="AD21" s="203">
        <v>72.048098039124866</v>
      </c>
      <c r="AE21" s="203">
        <v>65.330703219705569</v>
      </c>
      <c r="AF21" s="203">
        <v>74.866743983964398</v>
      </c>
      <c r="AG21" s="203">
        <v>75.902138195220502</v>
      </c>
      <c r="AH21" s="203">
        <v>68.274340046708517</v>
      </c>
      <c r="AI21" s="203">
        <v>67.131382632742941</v>
      </c>
      <c r="AJ21" s="203">
        <v>71.19567630100984</v>
      </c>
      <c r="AK21" s="203">
        <v>77.291176696265381</v>
      </c>
      <c r="AL21" s="203">
        <v>75.413096271749595</v>
      </c>
      <c r="AM21" s="203">
        <v>77.067890017600376</v>
      </c>
      <c r="AN21" s="203">
        <v>75.8</v>
      </c>
      <c r="AO21" s="203">
        <v>76.599999999999994</v>
      </c>
      <c r="AP21" s="203">
        <v>70.900000000000006</v>
      </c>
      <c r="AQ21" s="203">
        <v>76.599999999999994</v>
      </c>
      <c r="AR21" s="203">
        <v>76</v>
      </c>
      <c r="AS21" s="203">
        <v>65.3</v>
      </c>
      <c r="AT21" s="303">
        <v>72.900000000000006</v>
      </c>
      <c r="AU21" s="303">
        <v>71.400000000000006</v>
      </c>
      <c r="AV21" s="324">
        <v>74.400000000000006</v>
      </c>
      <c r="AW21" s="324">
        <v>75.400000000000006</v>
      </c>
    </row>
    <row r="22" spans="1:49">
      <c r="A22" s="130" t="s">
        <v>31</v>
      </c>
      <c r="B22" s="133">
        <v>37.700000000000003</v>
      </c>
      <c r="C22" s="133">
        <v>37.200000000000003</v>
      </c>
      <c r="D22" s="133">
        <v>37.200000000000003</v>
      </c>
      <c r="E22" s="133">
        <v>35.6</v>
      </c>
      <c r="F22" s="133">
        <v>40.4</v>
      </c>
      <c r="G22" s="133">
        <v>29.5</v>
      </c>
      <c r="H22" s="133">
        <v>44.5</v>
      </c>
      <c r="I22" s="133">
        <v>45.2</v>
      </c>
      <c r="J22" s="132">
        <v>41.8</v>
      </c>
      <c r="K22" s="132">
        <v>41.825827095053548</v>
      </c>
      <c r="L22" s="132">
        <v>50.565833148009169</v>
      </c>
      <c r="M22" s="132">
        <v>53.4</v>
      </c>
      <c r="N22" s="132">
        <v>46.404801445641667</v>
      </c>
      <c r="O22" s="145">
        <v>56.839243429211592</v>
      </c>
      <c r="P22" s="135">
        <v>52.684956685501945</v>
      </c>
      <c r="Q22" s="135">
        <v>53.050532199928064</v>
      </c>
      <c r="R22" s="173">
        <v>55.204521211721129</v>
      </c>
      <c r="S22" s="137">
        <v>57.570515896754912</v>
      </c>
      <c r="T22" s="174">
        <v>58.383321268069565</v>
      </c>
      <c r="U22" s="175">
        <v>67.87695405125244</v>
      </c>
      <c r="V22" s="175">
        <v>64.526424017814008</v>
      </c>
      <c r="W22" s="176">
        <v>64.830680706854039</v>
      </c>
      <c r="X22" s="176">
        <v>60.384323794463171</v>
      </c>
      <c r="Y22" s="134">
        <v>71.085765854675998</v>
      </c>
      <c r="Z22" s="134">
        <v>57.826824571663153</v>
      </c>
      <c r="AA22" s="134">
        <v>55.083670684158378</v>
      </c>
      <c r="AB22" s="134">
        <v>68.738458109310926</v>
      </c>
      <c r="AC22" s="134">
        <v>65.005240868975022</v>
      </c>
      <c r="AD22" s="203">
        <v>66.749679218832895</v>
      </c>
      <c r="AE22" s="203">
        <v>59.043178514439475</v>
      </c>
      <c r="AF22" s="203">
        <v>60.808474657090116</v>
      </c>
      <c r="AG22" s="203">
        <v>65.999870497506649</v>
      </c>
      <c r="AH22" s="203">
        <v>57.372892391487255</v>
      </c>
      <c r="AI22" s="203">
        <v>55.970820995265086</v>
      </c>
      <c r="AJ22" s="203">
        <v>70.088567583158465</v>
      </c>
      <c r="AK22" s="203">
        <v>71.391118696249876</v>
      </c>
      <c r="AL22" s="203">
        <v>72.599076063162627</v>
      </c>
      <c r="AM22" s="203">
        <v>70.200664874945261</v>
      </c>
      <c r="AN22" s="203">
        <v>69.8</v>
      </c>
      <c r="AO22" s="203">
        <v>61</v>
      </c>
      <c r="AP22" s="203">
        <v>52.4</v>
      </c>
      <c r="AQ22" s="203">
        <v>69.400000000000006</v>
      </c>
      <c r="AR22" s="203">
        <v>64.7</v>
      </c>
      <c r="AS22" s="203">
        <v>67.599999999999994</v>
      </c>
      <c r="AT22" s="303">
        <v>59.6</v>
      </c>
      <c r="AU22" s="303">
        <v>59.2</v>
      </c>
      <c r="AV22" s="324">
        <v>63.7</v>
      </c>
      <c r="AW22" s="324">
        <v>70.7</v>
      </c>
    </row>
    <row r="23" spans="1:49">
      <c r="A23" s="130" t="s">
        <v>32</v>
      </c>
      <c r="B23" s="133">
        <v>42.8</v>
      </c>
      <c r="C23" s="133">
        <v>42.9</v>
      </c>
      <c r="D23" s="133">
        <v>40.1</v>
      </c>
      <c r="E23" s="133">
        <v>35.700000000000003</v>
      </c>
      <c r="F23" s="133">
        <v>46.7</v>
      </c>
      <c r="G23" s="133">
        <v>29.5</v>
      </c>
      <c r="H23" s="133">
        <v>47.6</v>
      </c>
      <c r="I23" s="133">
        <v>49.8</v>
      </c>
      <c r="J23" s="132">
        <v>49.6</v>
      </c>
      <c r="K23" s="132">
        <v>50.931449740148935</v>
      </c>
      <c r="L23" s="132">
        <v>59.559756039947544</v>
      </c>
      <c r="M23" s="132" t="s">
        <v>15</v>
      </c>
      <c r="N23" s="132">
        <v>65.106736511018781</v>
      </c>
      <c r="O23" s="145">
        <v>70.595951136657462</v>
      </c>
      <c r="P23" s="135">
        <v>61.333490173434157</v>
      </c>
      <c r="Q23" s="135">
        <v>61.988414032434108</v>
      </c>
      <c r="R23" s="173">
        <v>61.771919260841742</v>
      </c>
      <c r="S23" s="137">
        <v>67.95329200500143</v>
      </c>
      <c r="T23" s="174">
        <v>70.481670708905824</v>
      </c>
      <c r="U23" s="175">
        <v>77.266981833903259</v>
      </c>
      <c r="V23" s="175">
        <v>67.309025623197741</v>
      </c>
      <c r="W23" s="176">
        <v>76.139837528005216</v>
      </c>
      <c r="X23" s="176">
        <v>72.230194130632981</v>
      </c>
      <c r="Y23" s="134">
        <v>80.100728293164991</v>
      </c>
      <c r="Z23" s="134">
        <v>63.47982587251277</v>
      </c>
      <c r="AA23" s="134">
        <v>73.865880412571045</v>
      </c>
      <c r="AB23" s="134">
        <v>78.029008397343276</v>
      </c>
      <c r="AC23" s="134">
        <v>73.453313770144888</v>
      </c>
      <c r="AD23" s="203">
        <v>75.413429001542454</v>
      </c>
      <c r="AE23" s="203">
        <v>68.288119491770928</v>
      </c>
      <c r="AF23" s="203">
        <v>74.775547523073527</v>
      </c>
      <c r="AG23" s="203">
        <v>75.781348228164973</v>
      </c>
      <c r="AH23" s="203">
        <v>68.899919191719547</v>
      </c>
      <c r="AI23" s="203">
        <v>67.344449687993006</v>
      </c>
      <c r="AJ23" s="203">
        <v>72.745371637023865</v>
      </c>
      <c r="AK23" s="203">
        <v>77.517136062850412</v>
      </c>
      <c r="AL23" s="203">
        <v>72.988188641461605</v>
      </c>
      <c r="AM23" s="203">
        <v>77.062092417098796</v>
      </c>
      <c r="AN23" s="203">
        <v>74.7</v>
      </c>
      <c r="AO23" s="203">
        <v>77.8</v>
      </c>
      <c r="AP23" s="203" t="s">
        <v>160</v>
      </c>
      <c r="AQ23" s="203" t="s">
        <v>160</v>
      </c>
      <c r="AR23" s="203">
        <v>83</v>
      </c>
      <c r="AS23" s="203">
        <v>71.599999999999994</v>
      </c>
      <c r="AT23" s="303">
        <v>89.2</v>
      </c>
      <c r="AU23" s="303">
        <v>80.400000000000006</v>
      </c>
      <c r="AV23" s="324">
        <v>79.7</v>
      </c>
      <c r="AW23" s="324" t="s">
        <v>160</v>
      </c>
    </row>
    <row r="24" spans="1:49">
      <c r="A24" s="130" t="s">
        <v>33</v>
      </c>
      <c r="B24" s="133">
        <v>37</v>
      </c>
      <c r="C24" s="133">
        <v>39.1</v>
      </c>
      <c r="D24" s="133">
        <v>38.4</v>
      </c>
      <c r="E24" s="133">
        <v>37.299999999999997</v>
      </c>
      <c r="F24" s="133">
        <v>42.5</v>
      </c>
      <c r="G24" s="133">
        <v>28.7</v>
      </c>
      <c r="H24" s="133">
        <v>42.3</v>
      </c>
      <c r="I24" s="133">
        <v>48</v>
      </c>
      <c r="J24" s="132">
        <v>39.6</v>
      </c>
      <c r="K24" s="132">
        <v>48.3298432701217</v>
      </c>
      <c r="L24" s="132">
        <v>49.466575905661131</v>
      </c>
      <c r="M24" s="132">
        <v>44.3</v>
      </c>
      <c r="N24" s="132">
        <v>57.905991459108868</v>
      </c>
      <c r="O24" s="145">
        <v>55.710760459794471</v>
      </c>
      <c r="P24" s="135">
        <v>48.444791392768131</v>
      </c>
      <c r="Q24" s="135">
        <v>52.913230315293802</v>
      </c>
      <c r="R24" s="173">
        <v>54.796064082078445</v>
      </c>
      <c r="S24" s="137">
        <v>60.124432061664663</v>
      </c>
      <c r="T24" s="174">
        <v>61.724803982848243</v>
      </c>
      <c r="U24" s="175">
        <v>62.933406097352929</v>
      </c>
      <c r="V24" s="175">
        <v>58.747517452733149</v>
      </c>
      <c r="W24" s="176">
        <v>62.163117301822886</v>
      </c>
      <c r="X24" s="176">
        <v>52.974540395556417</v>
      </c>
      <c r="Y24" s="134">
        <v>67.06085634003621</v>
      </c>
      <c r="Z24" s="134">
        <v>54.095977026903697</v>
      </c>
      <c r="AA24" s="134">
        <v>53.913066292792365</v>
      </c>
      <c r="AB24" s="134">
        <v>66.480806692320584</v>
      </c>
      <c r="AC24" s="134">
        <v>63.845601281338801</v>
      </c>
      <c r="AD24" s="203">
        <v>60.427189905418373</v>
      </c>
      <c r="AE24" s="203">
        <v>58.625108245201304</v>
      </c>
      <c r="AF24" s="203">
        <v>60.345384685883587</v>
      </c>
      <c r="AG24" s="203">
        <v>66.463377502966566</v>
      </c>
      <c r="AH24" s="203">
        <v>57.242650750184744</v>
      </c>
      <c r="AI24" s="203">
        <v>61.918419981211265</v>
      </c>
      <c r="AJ24" s="203">
        <v>70.427535667797613</v>
      </c>
      <c r="AK24" s="203">
        <v>68.966833559696312</v>
      </c>
      <c r="AL24" s="203">
        <v>75.313510546025995</v>
      </c>
      <c r="AM24" s="203">
        <v>69.549839521052505</v>
      </c>
      <c r="AN24" s="203" t="s">
        <v>15</v>
      </c>
      <c r="AO24" s="203">
        <v>69.2</v>
      </c>
      <c r="AP24" s="203">
        <v>60.4</v>
      </c>
      <c r="AQ24" s="203">
        <v>53.8</v>
      </c>
      <c r="AR24" s="203">
        <v>69.099999999999994</v>
      </c>
      <c r="AS24" s="203">
        <v>61.5</v>
      </c>
      <c r="AT24" s="303">
        <v>56.8</v>
      </c>
      <c r="AU24" s="303">
        <v>65.599999999999994</v>
      </c>
      <c r="AV24" s="324">
        <v>51.9</v>
      </c>
      <c r="AW24" s="324">
        <v>62.6</v>
      </c>
    </row>
    <row r="25" spans="1:49">
      <c r="A25" s="130" t="s">
        <v>34</v>
      </c>
      <c r="B25" s="133">
        <v>38.1</v>
      </c>
      <c r="C25" s="133">
        <v>40.299999999999997</v>
      </c>
      <c r="D25" s="133">
        <v>34.799999999999997</v>
      </c>
      <c r="E25" s="133">
        <v>36.5</v>
      </c>
      <c r="F25" s="133">
        <v>41.6</v>
      </c>
      <c r="G25" s="133">
        <v>32.4</v>
      </c>
      <c r="H25" s="133">
        <v>38.1</v>
      </c>
      <c r="I25" s="133">
        <v>43</v>
      </c>
      <c r="J25" s="132">
        <v>44.7</v>
      </c>
      <c r="K25" s="132">
        <v>41.225456371201098</v>
      </c>
      <c r="L25" s="132">
        <v>49.166778475929846</v>
      </c>
      <c r="M25" s="132">
        <v>47.6</v>
      </c>
      <c r="N25" s="132">
        <v>49.405111883937444</v>
      </c>
      <c r="O25" s="145">
        <v>50.0019517574923</v>
      </c>
      <c r="P25" s="135">
        <v>41.530753489917089</v>
      </c>
      <c r="Q25" s="135">
        <v>47.709396198224162</v>
      </c>
      <c r="R25" s="173">
        <v>52.32913697362261</v>
      </c>
      <c r="S25" s="137">
        <v>52.980744212070235</v>
      </c>
      <c r="T25" s="174">
        <v>54.847532284906656</v>
      </c>
      <c r="U25" s="175">
        <v>59.7508584714355</v>
      </c>
      <c r="V25" s="175">
        <v>54.334884506321366</v>
      </c>
      <c r="W25" s="176">
        <v>59.147805162715102</v>
      </c>
      <c r="X25" s="176">
        <v>53.02653603218824</v>
      </c>
      <c r="Y25" s="134">
        <v>64.004077832069882</v>
      </c>
      <c r="Z25" s="134">
        <v>57.243380029538841</v>
      </c>
      <c r="AA25" s="134">
        <v>62.650517131873592</v>
      </c>
      <c r="AB25" s="134">
        <v>65.04150401309343</v>
      </c>
      <c r="AC25" s="134">
        <v>62.608183084988937</v>
      </c>
      <c r="AD25" s="203">
        <v>56.601113567325342</v>
      </c>
      <c r="AE25" s="203">
        <v>49.9892631594698</v>
      </c>
      <c r="AF25" s="203">
        <v>58.062567827380853</v>
      </c>
      <c r="AG25" s="203">
        <v>67.328900013668957</v>
      </c>
      <c r="AH25" s="203">
        <v>57.324958692372263</v>
      </c>
      <c r="AI25" s="203">
        <v>58.5574927858096</v>
      </c>
      <c r="AJ25" s="203">
        <v>69.151960822811816</v>
      </c>
      <c r="AK25" s="203">
        <v>68.844943755115892</v>
      </c>
      <c r="AL25" s="203">
        <v>74.744066910685149</v>
      </c>
      <c r="AM25" s="203">
        <v>68.721709170390909</v>
      </c>
      <c r="AN25" s="203" t="s">
        <v>15</v>
      </c>
      <c r="AO25" s="203" t="s">
        <v>15</v>
      </c>
      <c r="AP25" s="203" t="s">
        <v>160</v>
      </c>
      <c r="AQ25" s="203">
        <v>53.3</v>
      </c>
      <c r="AR25" s="203">
        <v>49.3</v>
      </c>
      <c r="AS25" s="203">
        <v>45.7</v>
      </c>
      <c r="AT25" s="303">
        <v>48.5</v>
      </c>
      <c r="AU25" s="303">
        <v>44.9</v>
      </c>
      <c r="AV25" s="324">
        <v>45.6</v>
      </c>
      <c r="AW25" s="324">
        <v>63</v>
      </c>
    </row>
    <row r="26" spans="1:49">
      <c r="A26" s="130" t="s">
        <v>35</v>
      </c>
      <c r="B26" s="133">
        <v>39.700000000000003</v>
      </c>
      <c r="C26" s="133">
        <v>37.700000000000003</v>
      </c>
      <c r="D26" s="133">
        <v>35.200000000000003</v>
      </c>
      <c r="E26" s="133">
        <v>34.799999999999997</v>
      </c>
      <c r="F26" s="133">
        <v>37.299999999999997</v>
      </c>
      <c r="G26" s="133">
        <v>23.8</v>
      </c>
      <c r="H26" s="133">
        <v>40</v>
      </c>
      <c r="I26" s="133">
        <v>43.5</v>
      </c>
      <c r="J26" s="132">
        <v>36.5</v>
      </c>
      <c r="K26" s="132">
        <v>36.822737729616534</v>
      </c>
      <c r="L26" s="132">
        <v>46.968263991233776</v>
      </c>
      <c r="M26" s="132">
        <v>50.9</v>
      </c>
      <c r="N26" s="132">
        <v>52.105391278403673</v>
      </c>
      <c r="O26" s="145">
        <v>55.543009292175483</v>
      </c>
      <c r="P26" s="135">
        <v>41.403251359207864</v>
      </c>
      <c r="Q26" s="135">
        <v>44.929573426982614</v>
      </c>
      <c r="R26" s="173">
        <v>52.123072649948661</v>
      </c>
      <c r="S26" s="137">
        <v>53.976608309356621</v>
      </c>
      <c r="T26" s="174">
        <v>56.033799426127274</v>
      </c>
      <c r="U26" s="175">
        <v>60.744951785598253</v>
      </c>
      <c r="V26" s="175">
        <v>54.381880605438745</v>
      </c>
      <c r="W26" s="176">
        <v>59.77837139270266</v>
      </c>
      <c r="X26" s="176">
        <v>49.660565395431554</v>
      </c>
      <c r="Y26" s="134">
        <v>65.48936979830161</v>
      </c>
      <c r="Z26" s="134">
        <v>52.949284047366625</v>
      </c>
      <c r="AA26" s="134">
        <v>55.427887107541586</v>
      </c>
      <c r="AB26" s="134">
        <v>65.913077529698242</v>
      </c>
      <c r="AC26" s="134">
        <v>61.723490815362091</v>
      </c>
      <c r="AD26" s="203">
        <v>58.366880881577472</v>
      </c>
      <c r="AE26" s="203">
        <v>53.971689969419742</v>
      </c>
      <c r="AF26" s="203">
        <v>53.22830733969932</v>
      </c>
      <c r="AG26" s="203">
        <v>66.277575759237507</v>
      </c>
      <c r="AH26" s="203">
        <v>57.15248923656835</v>
      </c>
      <c r="AI26" s="203">
        <v>58.869264830918219</v>
      </c>
      <c r="AJ26" s="203">
        <v>66.903317425327515</v>
      </c>
      <c r="AK26" s="203">
        <v>68.352202529969063</v>
      </c>
      <c r="AL26" s="203">
        <v>75.459508520950251</v>
      </c>
      <c r="AM26" s="203">
        <v>69.532009192780492</v>
      </c>
      <c r="AN26" s="203">
        <v>65</v>
      </c>
      <c r="AO26" s="203">
        <v>63.7</v>
      </c>
      <c r="AP26" s="203">
        <v>39.6</v>
      </c>
      <c r="AQ26" s="203">
        <v>56.5</v>
      </c>
      <c r="AR26" s="203">
        <v>57.7</v>
      </c>
      <c r="AS26" s="203">
        <v>52.2</v>
      </c>
      <c r="AT26" s="303">
        <v>57.8</v>
      </c>
      <c r="AU26" s="303">
        <v>53.6</v>
      </c>
      <c r="AV26" s="303" t="s">
        <v>160</v>
      </c>
      <c r="AW26" s="324">
        <v>53.1</v>
      </c>
    </row>
    <row r="27" spans="1:49">
      <c r="A27" s="130" t="s">
        <v>213</v>
      </c>
      <c r="B27" s="133">
        <v>35.200000000000003</v>
      </c>
      <c r="C27" s="133">
        <v>34.299999999999997</v>
      </c>
      <c r="D27" s="133">
        <v>37</v>
      </c>
      <c r="E27" s="133">
        <v>38.4</v>
      </c>
      <c r="F27" s="133">
        <v>39.9</v>
      </c>
      <c r="G27" s="133">
        <v>29</v>
      </c>
      <c r="H27" s="133">
        <v>46.4</v>
      </c>
      <c r="I27" s="133">
        <v>44</v>
      </c>
      <c r="J27" s="132">
        <v>40.6</v>
      </c>
      <c r="K27" s="132">
        <v>42.726383180832237</v>
      </c>
      <c r="L27" s="132">
        <v>47.767723803850551</v>
      </c>
      <c r="M27" s="132">
        <v>43.8</v>
      </c>
      <c r="N27" s="132">
        <v>54.505639629040324</v>
      </c>
      <c r="O27" s="145">
        <v>55.926266072337356</v>
      </c>
      <c r="P27" s="135">
        <v>43.440761230913537</v>
      </c>
      <c r="Q27" s="135">
        <v>54.744220712370122</v>
      </c>
      <c r="R27" s="173">
        <v>51.179188618962037</v>
      </c>
      <c r="S27" s="137">
        <v>57.685440346099703</v>
      </c>
      <c r="T27" s="174">
        <v>59.637357267589607</v>
      </c>
      <c r="U27" s="175">
        <v>64.439847083632827</v>
      </c>
      <c r="V27" s="175">
        <v>57.470971979407324</v>
      </c>
      <c r="W27" s="176">
        <v>62.784004891969346</v>
      </c>
      <c r="X27" s="176">
        <v>53.056866255561651</v>
      </c>
      <c r="Y27" s="134">
        <v>68.652551964530488</v>
      </c>
      <c r="Z27" s="134">
        <v>55.258421930393219</v>
      </c>
      <c r="AA27" s="134">
        <v>52.879943138424544</v>
      </c>
      <c r="AB27" s="134">
        <v>66.972511451722411</v>
      </c>
      <c r="AC27" s="134">
        <v>56.492815189868303</v>
      </c>
      <c r="AD27" s="203">
        <v>55.316272903609381</v>
      </c>
      <c r="AE27" s="203">
        <v>55.68331702752878</v>
      </c>
      <c r="AF27" s="203">
        <v>59.713720302864481</v>
      </c>
      <c r="AG27" s="203">
        <v>66.94237247105572</v>
      </c>
      <c r="AH27" s="203">
        <v>56.611207612569146</v>
      </c>
      <c r="AI27" s="203">
        <v>60.015722386596366</v>
      </c>
      <c r="AJ27" s="203">
        <v>67.02307186324343</v>
      </c>
      <c r="AK27" s="203">
        <v>69.456917045009959</v>
      </c>
      <c r="AL27" s="203">
        <v>75.095040687762761</v>
      </c>
      <c r="AM27" s="203">
        <v>69.329138277484915</v>
      </c>
      <c r="AN27" s="203">
        <v>68.7</v>
      </c>
      <c r="AO27" s="203">
        <v>69.3</v>
      </c>
      <c r="AP27" s="203">
        <v>42.4</v>
      </c>
      <c r="AQ27" s="203">
        <v>57.9</v>
      </c>
      <c r="AR27" s="203">
        <v>60.2</v>
      </c>
      <c r="AS27" s="203">
        <v>52.9</v>
      </c>
      <c r="AT27" s="303">
        <v>60.3</v>
      </c>
      <c r="AU27" s="303">
        <v>53.3</v>
      </c>
      <c r="AV27" s="324">
        <v>67.099999999999994</v>
      </c>
      <c r="AW27" s="324">
        <v>67.3</v>
      </c>
    </row>
    <row r="28" spans="1:49">
      <c r="A28" s="130" t="s">
        <v>36</v>
      </c>
      <c r="B28" s="133">
        <v>40.4</v>
      </c>
      <c r="C28" s="133">
        <v>36.700000000000003</v>
      </c>
      <c r="D28" s="133">
        <v>34.4</v>
      </c>
      <c r="E28" s="133">
        <v>36</v>
      </c>
      <c r="F28" s="133">
        <v>39.299999999999997</v>
      </c>
      <c r="G28" s="133">
        <v>22.2</v>
      </c>
      <c r="H28" s="133">
        <v>43.7</v>
      </c>
      <c r="I28" s="133">
        <v>44.6</v>
      </c>
      <c r="J28" s="132">
        <v>40.6</v>
      </c>
      <c r="K28" s="132">
        <v>43.226692117375933</v>
      </c>
      <c r="L28" s="132">
        <v>44.769749506537735</v>
      </c>
      <c r="M28" s="132">
        <v>46.3</v>
      </c>
      <c r="N28" s="132">
        <v>52.605443018119651</v>
      </c>
      <c r="O28" s="145">
        <v>55.970161430246193</v>
      </c>
      <c r="P28" s="135">
        <v>45.637312553415349</v>
      </c>
      <c r="Q28" s="135">
        <v>50.594462293530768</v>
      </c>
      <c r="R28" s="173">
        <v>52.449428964496477</v>
      </c>
      <c r="S28" s="137">
        <v>57.725103376182268</v>
      </c>
      <c r="T28" s="174">
        <v>60.519286341048037</v>
      </c>
      <c r="U28" s="175">
        <v>65.795632606108583</v>
      </c>
      <c r="V28" s="175">
        <v>59.011381022412792</v>
      </c>
      <c r="W28" s="176">
        <v>64.277005712956324</v>
      </c>
      <c r="X28" s="176">
        <v>52.363460893059568</v>
      </c>
      <c r="Y28" s="134">
        <v>69.407747747725566</v>
      </c>
      <c r="Z28" s="134">
        <v>56.079214609192903</v>
      </c>
      <c r="AA28" s="134">
        <v>57.101163973040869</v>
      </c>
      <c r="AB28" s="134">
        <v>66.500741987650301</v>
      </c>
      <c r="AC28" s="134">
        <v>64.576098479592758</v>
      </c>
      <c r="AD28" s="203">
        <v>59.858444905383152</v>
      </c>
      <c r="AE28" s="203">
        <v>57.718469545884844</v>
      </c>
      <c r="AF28" s="203">
        <v>59.295435835594873</v>
      </c>
      <c r="AG28" s="203">
        <v>67.921843163310726</v>
      </c>
      <c r="AH28" s="203">
        <v>57.845830885319117</v>
      </c>
      <c r="AI28" s="203">
        <v>61.187137800833064</v>
      </c>
      <c r="AJ28" s="203">
        <v>68.906717467062265</v>
      </c>
      <c r="AK28" s="203">
        <v>71.268383768904599</v>
      </c>
      <c r="AL28" s="203">
        <v>75.111046595228203</v>
      </c>
      <c r="AM28" s="203">
        <v>71.904758337866227</v>
      </c>
      <c r="AN28" s="203">
        <v>70</v>
      </c>
      <c r="AO28" s="203">
        <v>57.7</v>
      </c>
      <c r="AP28" s="203">
        <v>42.4</v>
      </c>
      <c r="AQ28" s="203">
        <v>52.2</v>
      </c>
      <c r="AR28" s="203" t="s">
        <v>160</v>
      </c>
      <c r="AS28" s="203">
        <v>58.5</v>
      </c>
      <c r="AT28" s="303">
        <v>54.9</v>
      </c>
      <c r="AU28" s="303" t="s">
        <v>160</v>
      </c>
      <c r="AV28" s="303" t="s">
        <v>160</v>
      </c>
      <c r="AW28" s="303" t="s">
        <v>160</v>
      </c>
    </row>
    <row r="29" spans="1:49">
      <c r="A29" s="130" t="s">
        <v>37</v>
      </c>
      <c r="B29" s="133">
        <v>33.799999999999997</v>
      </c>
      <c r="C29" s="133">
        <v>32.1</v>
      </c>
      <c r="D29" s="133">
        <v>32.4</v>
      </c>
      <c r="E29" s="133">
        <v>32.4</v>
      </c>
      <c r="F29" s="133">
        <v>37.6</v>
      </c>
      <c r="G29" s="133">
        <v>31.6</v>
      </c>
      <c r="H29" s="133">
        <v>38.5</v>
      </c>
      <c r="I29" s="133">
        <v>35.799999999999997</v>
      </c>
      <c r="J29" s="132">
        <v>43.9</v>
      </c>
      <c r="K29" s="132">
        <v>37.222984878851484</v>
      </c>
      <c r="L29" s="132">
        <v>40.372720537145646</v>
      </c>
      <c r="M29" s="132">
        <v>49.7</v>
      </c>
      <c r="N29" s="132">
        <v>47.604925620959975</v>
      </c>
      <c r="O29" s="145">
        <v>56.127943490093976</v>
      </c>
      <c r="P29" s="135">
        <v>49.790860826834518</v>
      </c>
      <c r="Q29" s="135">
        <v>47.27772465530051</v>
      </c>
      <c r="R29" s="173">
        <v>54.817215420953374</v>
      </c>
      <c r="S29" s="137">
        <v>56.090698764650035</v>
      </c>
      <c r="T29" s="174">
        <v>57.046663543501126</v>
      </c>
      <c r="U29" s="175">
        <v>60.260278870748358</v>
      </c>
      <c r="V29" s="175">
        <v>55.135878394290032</v>
      </c>
      <c r="W29" s="176">
        <v>56.138534097464145</v>
      </c>
      <c r="X29" s="176">
        <v>54.163996473766673</v>
      </c>
      <c r="Y29" s="134">
        <v>66.136256484547133</v>
      </c>
      <c r="Z29" s="134">
        <v>53.158906058071423</v>
      </c>
      <c r="AA29" s="134">
        <v>61.595660777001591</v>
      </c>
      <c r="AB29" s="134">
        <v>65.063327551049255</v>
      </c>
      <c r="AC29" s="134">
        <v>62.238234173107621</v>
      </c>
      <c r="AD29" s="203">
        <v>60.167877028410743</v>
      </c>
      <c r="AE29" s="203">
        <v>54.337801782966956</v>
      </c>
      <c r="AF29" s="203">
        <v>58.584886406194968</v>
      </c>
      <c r="AG29" s="203">
        <v>66.360184885943312</v>
      </c>
      <c r="AH29" s="203">
        <v>57.943490290148425</v>
      </c>
      <c r="AI29" s="203">
        <v>59.667274930428917</v>
      </c>
      <c r="AJ29" s="203">
        <v>69.856272158747885</v>
      </c>
      <c r="AK29" s="203">
        <v>68.365393877824431</v>
      </c>
      <c r="AL29" s="203">
        <v>75.165736489116682</v>
      </c>
      <c r="AM29" s="203">
        <v>70.327534354126414</v>
      </c>
      <c r="AN29" s="203" t="s">
        <v>15</v>
      </c>
      <c r="AO29" s="203" t="s">
        <v>15</v>
      </c>
      <c r="AP29" s="203" t="s">
        <v>160</v>
      </c>
      <c r="AQ29" s="203" t="s">
        <v>160</v>
      </c>
      <c r="AR29" s="203" t="s">
        <v>160</v>
      </c>
      <c r="AS29" s="203" t="s">
        <v>160</v>
      </c>
      <c r="AT29" s="303" t="s">
        <v>160</v>
      </c>
      <c r="AU29" s="303" t="s">
        <v>160</v>
      </c>
      <c r="AV29" s="303" t="s">
        <v>160</v>
      </c>
      <c r="AW29" s="303" t="s">
        <v>160</v>
      </c>
    </row>
    <row r="30" spans="1:49">
      <c r="A30" s="130" t="s">
        <v>38</v>
      </c>
      <c r="B30" s="133">
        <v>40.799999999999997</v>
      </c>
      <c r="C30" s="133">
        <v>36.799999999999997</v>
      </c>
      <c r="D30" s="133">
        <v>36.299999999999997</v>
      </c>
      <c r="E30" s="133">
        <v>34.6</v>
      </c>
      <c r="F30" s="133">
        <v>39.4</v>
      </c>
      <c r="G30" s="133">
        <v>30.4</v>
      </c>
      <c r="H30" s="133">
        <v>41.4</v>
      </c>
      <c r="I30" s="133">
        <v>43.6</v>
      </c>
      <c r="J30" s="132">
        <v>42.5</v>
      </c>
      <c r="K30" s="132">
        <v>41.825827095053612</v>
      </c>
      <c r="L30" s="132">
        <v>45.26941188942321</v>
      </c>
      <c r="M30" s="132">
        <v>48.8</v>
      </c>
      <c r="N30" s="132">
        <v>49.705142927767035</v>
      </c>
      <c r="O30" s="145">
        <v>53.79106215619953</v>
      </c>
      <c r="P30" s="135">
        <v>43.10461056814173</v>
      </c>
      <c r="Q30" s="135">
        <v>47.10455918561707</v>
      </c>
      <c r="R30" s="173">
        <v>51.320621286108242</v>
      </c>
      <c r="S30" s="137">
        <v>54.139414271396475</v>
      </c>
      <c r="T30" s="174">
        <v>52.758230621730142</v>
      </c>
      <c r="U30" s="175">
        <v>59.973803341566075</v>
      </c>
      <c r="V30" s="175">
        <v>54.144576140234449</v>
      </c>
      <c r="W30" s="176">
        <v>59.71688038901889</v>
      </c>
      <c r="X30" s="176">
        <v>54.539930440646927</v>
      </c>
      <c r="Y30" s="134">
        <v>68.729287867425697</v>
      </c>
      <c r="Z30" s="134">
        <v>54.706518647828858</v>
      </c>
      <c r="AA30" s="134">
        <v>60.293687597881487</v>
      </c>
      <c r="AB30" s="134">
        <v>67.585870042765052</v>
      </c>
      <c r="AC30" s="134">
        <v>62.57615569081397</v>
      </c>
      <c r="AD30" s="203">
        <v>59.298366415216584</v>
      </c>
      <c r="AE30" s="203">
        <v>51.513163945728479</v>
      </c>
      <c r="AF30" s="203">
        <v>54.386582919662267</v>
      </c>
      <c r="AG30" s="203">
        <v>67.926416049907473</v>
      </c>
      <c r="AH30" s="203">
        <v>57.021904383264157</v>
      </c>
      <c r="AI30" s="203">
        <v>58.474744643030085</v>
      </c>
      <c r="AJ30" s="203">
        <v>69.766565824697949</v>
      </c>
      <c r="AK30" s="203">
        <v>68.646296162927626</v>
      </c>
      <c r="AL30" s="203">
        <v>75.293058836340407</v>
      </c>
      <c r="AM30" s="203">
        <v>68.389783195976733</v>
      </c>
      <c r="AN30" s="203">
        <v>67.8</v>
      </c>
      <c r="AO30" s="203">
        <v>70.900000000000006</v>
      </c>
      <c r="AP30" s="203">
        <v>42.5</v>
      </c>
      <c r="AQ30" s="203">
        <v>68.8</v>
      </c>
      <c r="AR30" s="203">
        <v>67.5</v>
      </c>
      <c r="AS30" s="203">
        <v>65.5</v>
      </c>
      <c r="AT30" s="303">
        <v>63.8</v>
      </c>
      <c r="AU30" s="303">
        <v>53.2</v>
      </c>
      <c r="AV30" s="303" t="s">
        <v>160</v>
      </c>
      <c r="AW30" s="324">
        <v>65.599999999999994</v>
      </c>
    </row>
    <row r="31" spans="1:49">
      <c r="A31" s="130" t="s">
        <v>208</v>
      </c>
      <c r="B31" s="133">
        <v>36.700000000000003</v>
      </c>
      <c r="C31" s="133">
        <v>37.299999999999997</v>
      </c>
      <c r="D31" s="133">
        <v>36</v>
      </c>
      <c r="E31" s="133">
        <v>35.799999999999997</v>
      </c>
      <c r="F31" s="133">
        <v>42.4</v>
      </c>
      <c r="G31" s="133">
        <v>30.7</v>
      </c>
      <c r="H31" s="133">
        <v>40.1</v>
      </c>
      <c r="I31" s="133">
        <v>45.9</v>
      </c>
      <c r="J31" s="132">
        <v>40.700000000000003</v>
      </c>
      <c r="K31" s="132">
        <v>41.525641733127337</v>
      </c>
      <c r="L31" s="132">
        <v>44.969614459691947</v>
      </c>
      <c r="M31" s="132">
        <v>48.1</v>
      </c>
      <c r="N31" s="132">
        <v>43.204470311459481</v>
      </c>
      <c r="O31" s="145">
        <v>54.330897743579264</v>
      </c>
      <c r="P31" s="135">
        <v>45.157316815556158</v>
      </c>
      <c r="Q31" s="135">
        <v>48.526040137395476</v>
      </c>
      <c r="R31" s="173">
        <v>51.783752365191837</v>
      </c>
      <c r="S31" s="137">
        <v>54.386446379651886</v>
      </c>
      <c r="T31" s="174">
        <v>55.681436277707107</v>
      </c>
      <c r="U31" s="175">
        <v>59.711255905837781</v>
      </c>
      <c r="V31" s="175">
        <v>55.17768013778069</v>
      </c>
      <c r="W31" s="176">
        <v>59.848415812988385</v>
      </c>
      <c r="X31" s="176">
        <v>49.973515515699809</v>
      </c>
      <c r="Y31" s="134">
        <v>65.78179563024446</v>
      </c>
      <c r="Z31" s="134">
        <v>54.269234912482688</v>
      </c>
      <c r="AA31" s="134">
        <v>52.636772397550217</v>
      </c>
      <c r="AB31" s="134">
        <v>63.404585463511673</v>
      </c>
      <c r="AC31" s="134">
        <v>62.86692875084875</v>
      </c>
      <c r="AD31" s="203">
        <v>57.731968279104677</v>
      </c>
      <c r="AE31" s="203">
        <v>53.115185569019125</v>
      </c>
      <c r="AF31" s="203">
        <v>55.246682049746262</v>
      </c>
      <c r="AG31" s="203">
        <v>63.902427936536277</v>
      </c>
      <c r="AH31" s="203">
        <v>55.854938043439851</v>
      </c>
      <c r="AI31" s="203">
        <v>59.68721199352845</v>
      </c>
      <c r="AJ31" s="203">
        <v>69.348269426832644</v>
      </c>
      <c r="AK31" s="203">
        <v>69.018846092524072</v>
      </c>
      <c r="AL31" s="203">
        <v>75.480926388620674</v>
      </c>
      <c r="AM31" s="203">
        <v>69.821467901824875</v>
      </c>
      <c r="AN31" s="203">
        <v>69.3</v>
      </c>
      <c r="AO31" s="203">
        <v>65.8</v>
      </c>
      <c r="AP31" s="203">
        <v>47.9</v>
      </c>
      <c r="AQ31" s="203">
        <v>52.1</v>
      </c>
      <c r="AR31" s="203">
        <v>57.3</v>
      </c>
      <c r="AS31" s="203">
        <v>57.1</v>
      </c>
      <c r="AT31" s="303">
        <v>53.9</v>
      </c>
      <c r="AU31" s="303">
        <v>41</v>
      </c>
      <c r="AV31" s="303" t="s">
        <v>160</v>
      </c>
      <c r="AW31" s="324">
        <v>54.9</v>
      </c>
    </row>
    <row r="32" spans="1:49">
      <c r="A32" s="130" t="s">
        <v>39</v>
      </c>
      <c r="B32" s="133">
        <v>36.799999999999997</v>
      </c>
      <c r="C32" s="133">
        <v>37.200000000000003</v>
      </c>
      <c r="D32" s="133">
        <v>38.799999999999997</v>
      </c>
      <c r="E32" s="133">
        <v>38.6</v>
      </c>
      <c r="F32" s="133">
        <v>49.2</v>
      </c>
      <c r="G32" s="133">
        <v>34.9</v>
      </c>
      <c r="H32" s="133">
        <v>39.6</v>
      </c>
      <c r="I32" s="133">
        <v>50.5</v>
      </c>
      <c r="J32" s="132">
        <v>48.2</v>
      </c>
      <c r="K32" s="132" t="s">
        <v>15</v>
      </c>
      <c r="L32" s="132" t="s">
        <v>15</v>
      </c>
      <c r="M32" s="132">
        <v>57.5</v>
      </c>
      <c r="N32" s="132">
        <v>63.7065916398141</v>
      </c>
      <c r="O32" s="145">
        <v>61.841817723744029</v>
      </c>
      <c r="P32" s="135">
        <v>48.573289430732444</v>
      </c>
      <c r="Q32" s="135">
        <v>55.465680130118265</v>
      </c>
      <c r="R32" s="173">
        <v>55.845262945777229</v>
      </c>
      <c r="S32" s="137">
        <v>61.098529378715284</v>
      </c>
      <c r="T32" s="174">
        <v>68.858986990050838</v>
      </c>
      <c r="U32" s="175">
        <v>72.091876226127724</v>
      </c>
      <c r="V32" s="175">
        <v>69.162132235486666</v>
      </c>
      <c r="W32" s="176">
        <v>70.18032806997681</v>
      </c>
      <c r="X32" s="176">
        <v>64.858051972646237</v>
      </c>
      <c r="Y32" s="134">
        <v>76.129917724959228</v>
      </c>
      <c r="Z32" s="134">
        <v>59.651921629200146</v>
      </c>
      <c r="AA32" s="134">
        <v>67.535265067979324</v>
      </c>
      <c r="AB32" s="134">
        <v>72.160683599552641</v>
      </c>
      <c r="AC32" s="134">
        <v>70.351565744646422</v>
      </c>
      <c r="AD32" s="203">
        <v>67.016180625258713</v>
      </c>
      <c r="AE32" s="203">
        <v>57.045843336623115</v>
      </c>
      <c r="AF32" s="203">
        <v>61.443396589892686</v>
      </c>
      <c r="AG32" s="203">
        <v>70.071446044707002</v>
      </c>
      <c r="AH32" s="203">
        <v>56.610989428147988</v>
      </c>
      <c r="AI32" s="203">
        <v>61.123003099444659</v>
      </c>
      <c r="AJ32" s="203">
        <v>72.208226257775735</v>
      </c>
      <c r="AK32" s="203">
        <v>72.154802419471125</v>
      </c>
      <c r="AL32" s="203">
        <v>76.703145387135251</v>
      </c>
      <c r="AM32" s="203">
        <v>71.862135426678066</v>
      </c>
      <c r="AN32" s="203">
        <v>64.8</v>
      </c>
      <c r="AO32" s="203">
        <v>75.400000000000006</v>
      </c>
      <c r="AP32" s="203">
        <v>62.9</v>
      </c>
      <c r="AQ32" s="203">
        <v>67.3</v>
      </c>
      <c r="AR32" s="203">
        <v>72.5</v>
      </c>
      <c r="AS32" s="203" t="s">
        <v>180</v>
      </c>
      <c r="AT32" s="303">
        <v>77.3</v>
      </c>
      <c r="AU32" s="303">
        <v>67.2</v>
      </c>
      <c r="AV32" s="303" t="s">
        <v>160</v>
      </c>
      <c r="AW32" s="303" t="s">
        <v>160</v>
      </c>
    </row>
    <row r="33" spans="1:49">
      <c r="A33" s="130" t="s">
        <v>40</v>
      </c>
      <c r="B33" s="133">
        <v>41</v>
      </c>
      <c r="C33" s="133">
        <v>40.5</v>
      </c>
      <c r="D33" s="133">
        <v>42.8</v>
      </c>
      <c r="E33" s="133">
        <v>41.5</v>
      </c>
      <c r="F33" s="133">
        <v>46.8</v>
      </c>
      <c r="G33" s="133">
        <v>33.4</v>
      </c>
      <c r="H33" s="133">
        <v>46.5</v>
      </c>
      <c r="I33" s="133">
        <v>49.8</v>
      </c>
      <c r="J33" s="132">
        <v>47.6</v>
      </c>
      <c r="K33" s="132">
        <v>48.630028632047939</v>
      </c>
      <c r="L33" s="132">
        <v>52.464550202973918</v>
      </c>
      <c r="M33" s="132">
        <v>52.6</v>
      </c>
      <c r="N33" s="132">
        <v>54.205608585210719</v>
      </c>
      <c r="O33" s="145">
        <v>63.466353017556784</v>
      </c>
      <c r="P33" s="135">
        <v>55.665308246887363</v>
      </c>
      <c r="Q33" s="135">
        <v>57.81337926203296</v>
      </c>
      <c r="R33" s="173">
        <v>58.948441697872909</v>
      </c>
      <c r="S33" s="137">
        <v>60.311634350983127</v>
      </c>
      <c r="T33" s="174">
        <v>65.277930207188163</v>
      </c>
      <c r="U33" s="175">
        <v>68.507835121553512</v>
      </c>
      <c r="V33" s="175">
        <v>62.981673857407941</v>
      </c>
      <c r="W33" s="176">
        <v>64.705873857613042</v>
      </c>
      <c r="X33" s="176">
        <v>59.496051234075644</v>
      </c>
      <c r="Y33" s="134">
        <v>71.647011371370468</v>
      </c>
      <c r="Z33" s="134">
        <v>58.575639830475055</v>
      </c>
      <c r="AA33" s="134">
        <v>59.56835408484703</v>
      </c>
      <c r="AB33" s="134">
        <v>69.287028912382127</v>
      </c>
      <c r="AC33" s="134">
        <v>65.388442941206051</v>
      </c>
      <c r="AD33" s="203">
        <v>60.689300014801049</v>
      </c>
      <c r="AE33" s="203">
        <v>60.849064372499925</v>
      </c>
      <c r="AF33" s="203">
        <v>63.85826879176458</v>
      </c>
      <c r="AG33" s="203">
        <v>68.566913614897828</v>
      </c>
      <c r="AH33" s="203">
        <v>57.87984675568309</v>
      </c>
      <c r="AI33" s="203">
        <v>61.485633665250916</v>
      </c>
      <c r="AJ33" s="203">
        <v>69.209405642438242</v>
      </c>
      <c r="AK33" s="203">
        <v>70.973456153489678</v>
      </c>
      <c r="AL33" s="203">
        <v>76.089587420982738</v>
      </c>
      <c r="AM33" s="203">
        <v>72.324998443111099</v>
      </c>
      <c r="AN33" s="203">
        <v>70.400000000000006</v>
      </c>
      <c r="AO33" s="203">
        <v>72.2</v>
      </c>
      <c r="AP33" s="203">
        <v>53.1</v>
      </c>
      <c r="AQ33" s="203">
        <v>57.7</v>
      </c>
      <c r="AR33" s="203">
        <v>60.5</v>
      </c>
      <c r="AS33" s="203">
        <v>55.4</v>
      </c>
      <c r="AT33" s="303">
        <v>61.2</v>
      </c>
      <c r="AU33" s="303">
        <v>57.7</v>
      </c>
      <c r="AV33" s="303" t="s">
        <v>160</v>
      </c>
      <c r="AW33" s="324">
        <v>67.7</v>
      </c>
    </row>
    <row r="34" spans="1:49">
      <c r="A34" s="130" t="s">
        <v>41</v>
      </c>
      <c r="B34" s="133">
        <v>38.299999999999997</v>
      </c>
      <c r="C34" s="133">
        <v>36.799999999999997</v>
      </c>
      <c r="D34" s="133">
        <v>37.700000000000003</v>
      </c>
      <c r="E34" s="133">
        <v>35.6</v>
      </c>
      <c r="F34" s="133">
        <v>36.299999999999997</v>
      </c>
      <c r="G34" s="133">
        <v>27.8</v>
      </c>
      <c r="H34" s="133">
        <v>43.2</v>
      </c>
      <c r="I34" s="133">
        <v>44.7</v>
      </c>
      <c r="J34" s="132">
        <v>37.4</v>
      </c>
      <c r="K34" s="132">
        <v>43.226692117375933</v>
      </c>
      <c r="L34" s="132">
        <v>41.671842732647853</v>
      </c>
      <c r="M34" s="132">
        <v>47.3</v>
      </c>
      <c r="N34" s="132">
        <v>46.104770401812068</v>
      </c>
      <c r="O34" s="145">
        <v>52.367038974040696</v>
      </c>
      <c r="P34" s="135">
        <v>39.617610697650747</v>
      </c>
      <c r="Q34" s="135">
        <v>49.219868271646419</v>
      </c>
      <c r="R34" s="173">
        <v>51.691477534299267</v>
      </c>
      <c r="S34" s="137">
        <v>55.466767824706949</v>
      </c>
      <c r="T34" s="174">
        <v>55.816656063430386</v>
      </c>
      <c r="U34" s="175">
        <v>61.056590040315669</v>
      </c>
      <c r="V34" s="175">
        <v>57.689589975970215</v>
      </c>
      <c r="W34" s="176">
        <v>63.60837929908287</v>
      </c>
      <c r="X34" s="176">
        <v>56.586856035060791</v>
      </c>
      <c r="Y34" s="134">
        <v>70.238394788156413</v>
      </c>
      <c r="Z34" s="134">
        <v>57.411187928670479</v>
      </c>
      <c r="AA34" s="134">
        <v>58.36636940720576</v>
      </c>
      <c r="AB34" s="134">
        <v>69.458766052619097</v>
      </c>
      <c r="AC34" s="134">
        <v>65.758116249297331</v>
      </c>
      <c r="AD34" s="203">
        <v>64.758573877852228</v>
      </c>
      <c r="AE34" s="203">
        <v>54.486084681719959</v>
      </c>
      <c r="AF34" s="203">
        <v>61.502438439878645</v>
      </c>
      <c r="AG34" s="203">
        <v>68.846551419564975</v>
      </c>
      <c r="AH34" s="203">
        <v>58.907082317075428</v>
      </c>
      <c r="AI34" s="203">
        <v>62.429854983836897</v>
      </c>
      <c r="AJ34" s="203">
        <v>69.673195694632653</v>
      </c>
      <c r="AK34" s="203">
        <v>71.042459784845775</v>
      </c>
      <c r="AL34" s="203">
        <v>75.551926919150688</v>
      </c>
      <c r="AM34" s="203">
        <v>70.258869015549209</v>
      </c>
      <c r="AN34" s="203">
        <v>68.3</v>
      </c>
      <c r="AO34" s="203" t="s">
        <v>15</v>
      </c>
      <c r="AP34" s="203">
        <v>42.9</v>
      </c>
      <c r="AQ34" s="203" t="s">
        <v>160</v>
      </c>
      <c r="AR34" s="203">
        <v>66.7</v>
      </c>
      <c r="AS34" s="203" t="s">
        <v>180</v>
      </c>
      <c r="AT34" s="303">
        <v>65.400000000000006</v>
      </c>
      <c r="AU34" s="303" t="s">
        <v>160</v>
      </c>
      <c r="AV34" s="303" t="s">
        <v>160</v>
      </c>
      <c r="AW34" s="303" t="s">
        <v>160</v>
      </c>
    </row>
    <row r="35" spans="1:49">
      <c r="A35" s="130" t="s">
        <v>42</v>
      </c>
      <c r="B35" s="133">
        <v>36.5</v>
      </c>
      <c r="C35" s="133">
        <v>36.700000000000003</v>
      </c>
      <c r="D35" s="133">
        <v>35.4</v>
      </c>
      <c r="E35" s="133">
        <v>33.700000000000003</v>
      </c>
      <c r="F35" s="133">
        <v>43.4</v>
      </c>
      <c r="G35" s="133">
        <v>30.4</v>
      </c>
      <c r="H35" s="133">
        <v>38.1</v>
      </c>
      <c r="I35" s="133">
        <v>44.6</v>
      </c>
      <c r="J35" s="132" t="s">
        <v>15</v>
      </c>
      <c r="K35" s="132">
        <v>43.605365932727004</v>
      </c>
      <c r="L35" s="132" t="s">
        <v>69</v>
      </c>
      <c r="M35" s="132" t="s">
        <v>69</v>
      </c>
      <c r="N35" s="132" t="s">
        <v>69</v>
      </c>
      <c r="O35" s="132" t="s">
        <v>69</v>
      </c>
      <c r="P35" s="135" t="s">
        <v>125</v>
      </c>
      <c r="Q35" s="135" t="s">
        <v>125</v>
      </c>
      <c r="R35" s="173" t="s">
        <v>125</v>
      </c>
      <c r="S35" s="137" t="s">
        <v>125</v>
      </c>
      <c r="T35" s="174" t="s">
        <v>125</v>
      </c>
      <c r="U35" s="175" t="s">
        <v>124</v>
      </c>
      <c r="V35" s="175" t="s">
        <v>124</v>
      </c>
      <c r="W35" s="176" t="s">
        <v>124</v>
      </c>
      <c r="X35" s="176" t="s">
        <v>124</v>
      </c>
      <c r="Y35" s="134" t="s">
        <v>124</v>
      </c>
      <c r="Z35" s="134" t="s">
        <v>124</v>
      </c>
      <c r="AA35" s="134" t="s">
        <v>15</v>
      </c>
      <c r="AB35" s="134" t="s">
        <v>15</v>
      </c>
      <c r="AC35" s="134" t="s">
        <v>15</v>
      </c>
      <c r="AD35" s="203" t="s">
        <v>15</v>
      </c>
      <c r="AE35" s="203" t="s">
        <v>15</v>
      </c>
      <c r="AF35" s="203" t="s">
        <v>15</v>
      </c>
      <c r="AG35" s="203" t="s">
        <v>15</v>
      </c>
      <c r="AH35" s="203" t="s">
        <v>15</v>
      </c>
      <c r="AI35" s="203" t="s">
        <v>15</v>
      </c>
      <c r="AJ35" s="203" t="s">
        <v>15</v>
      </c>
      <c r="AK35" s="203" t="s">
        <v>15</v>
      </c>
      <c r="AL35" s="203" t="s">
        <v>15</v>
      </c>
      <c r="AM35" s="203" t="s">
        <v>15</v>
      </c>
      <c r="AN35" s="203" t="s">
        <v>15</v>
      </c>
      <c r="AO35" s="203" t="s">
        <v>15</v>
      </c>
      <c r="AP35" s="203" t="s">
        <v>68</v>
      </c>
      <c r="AQ35" s="203" t="s">
        <v>160</v>
      </c>
      <c r="AR35" s="203" t="s">
        <v>160</v>
      </c>
      <c r="AS35" s="203" t="s">
        <v>160</v>
      </c>
      <c r="AT35" s="303" t="s">
        <v>160</v>
      </c>
      <c r="AU35" s="303" t="s">
        <v>68</v>
      </c>
      <c r="AV35" s="303" t="s">
        <v>68</v>
      </c>
      <c r="AW35" s="303" t="s">
        <v>160</v>
      </c>
    </row>
    <row r="36" spans="1:49">
      <c r="A36" s="130" t="s">
        <v>43</v>
      </c>
      <c r="B36" s="133">
        <v>33.1</v>
      </c>
      <c r="C36" s="133" t="s">
        <v>15</v>
      </c>
      <c r="D36" s="133" t="s">
        <v>15</v>
      </c>
      <c r="E36" s="133" t="s">
        <v>15</v>
      </c>
      <c r="F36" s="133" t="s">
        <v>15</v>
      </c>
      <c r="G36" s="133" t="s">
        <v>15</v>
      </c>
      <c r="H36" s="133" t="s">
        <v>15</v>
      </c>
      <c r="I36" s="133">
        <v>49.1</v>
      </c>
      <c r="J36" s="132" t="s">
        <v>15</v>
      </c>
      <c r="K36" s="132" t="s">
        <v>15</v>
      </c>
      <c r="L36" s="132">
        <v>46.224786799586013</v>
      </c>
      <c r="M36" s="132">
        <v>51.4</v>
      </c>
      <c r="N36" s="132">
        <v>51.964245895112896</v>
      </c>
      <c r="O36" s="145">
        <v>54.859677012998738</v>
      </c>
      <c r="P36" s="135" t="s">
        <v>125</v>
      </c>
      <c r="Q36" s="135" t="s">
        <v>125</v>
      </c>
      <c r="R36" s="173" t="s">
        <v>125</v>
      </c>
      <c r="S36" s="137" t="s">
        <v>125</v>
      </c>
      <c r="T36" s="174" t="s">
        <v>125</v>
      </c>
      <c r="U36" s="175" t="s">
        <v>124</v>
      </c>
      <c r="V36" s="175">
        <v>69.464977956453225</v>
      </c>
      <c r="W36" s="176" t="s">
        <v>16</v>
      </c>
      <c r="X36" s="176" t="s">
        <v>16</v>
      </c>
      <c r="Y36" s="134" t="s">
        <v>16</v>
      </c>
      <c r="Z36" s="134" t="s">
        <v>16</v>
      </c>
      <c r="AA36" s="134" t="s">
        <v>15</v>
      </c>
      <c r="AB36" s="134" t="s">
        <v>15</v>
      </c>
      <c r="AC36" s="134" t="s">
        <v>15</v>
      </c>
      <c r="AD36" s="203" t="s">
        <v>15</v>
      </c>
      <c r="AE36" s="203" t="s">
        <v>15</v>
      </c>
      <c r="AF36" s="203" t="s">
        <v>15</v>
      </c>
      <c r="AG36" s="203" t="s">
        <v>15</v>
      </c>
      <c r="AH36" s="203" t="s">
        <v>16</v>
      </c>
      <c r="AI36" s="203" t="s">
        <v>16</v>
      </c>
      <c r="AJ36" s="203" t="s">
        <v>15</v>
      </c>
      <c r="AK36" s="203" t="s">
        <v>15</v>
      </c>
      <c r="AL36" s="203" t="s">
        <v>16</v>
      </c>
      <c r="AM36" s="203" t="s">
        <v>15</v>
      </c>
      <c r="AN36" s="203" t="s">
        <v>16</v>
      </c>
      <c r="AO36" s="203" t="s">
        <v>15</v>
      </c>
      <c r="AP36" s="203" t="s">
        <v>68</v>
      </c>
      <c r="AQ36" s="203" t="s">
        <v>68</v>
      </c>
      <c r="AR36" s="203" t="s">
        <v>160</v>
      </c>
      <c r="AS36" s="203" t="s">
        <v>68</v>
      </c>
      <c r="AT36" s="303" t="s">
        <v>160</v>
      </c>
      <c r="AU36" s="303" t="s">
        <v>160</v>
      </c>
      <c r="AV36" s="303" t="s">
        <v>160</v>
      </c>
      <c r="AW36" s="303" t="s">
        <v>160</v>
      </c>
    </row>
    <row r="37" spans="1:49">
      <c r="A37" s="130" t="s">
        <v>44</v>
      </c>
      <c r="B37" s="133">
        <v>36.5</v>
      </c>
      <c r="C37" s="133">
        <v>36.5</v>
      </c>
      <c r="D37" s="133">
        <v>35.4</v>
      </c>
      <c r="E37" s="133">
        <v>33.700000000000003</v>
      </c>
      <c r="F37" s="133" t="s">
        <v>68</v>
      </c>
      <c r="G37" s="133">
        <v>30.8</v>
      </c>
      <c r="H37" s="133">
        <v>38.1</v>
      </c>
      <c r="I37" s="133">
        <v>44.6</v>
      </c>
      <c r="J37" s="132" t="s">
        <v>15</v>
      </c>
      <c r="K37" s="132">
        <v>44.005415161467631</v>
      </c>
      <c r="L37" s="132" t="s">
        <v>69</v>
      </c>
      <c r="M37" s="132" t="s">
        <v>69</v>
      </c>
      <c r="N37" s="132" t="s">
        <v>69</v>
      </c>
      <c r="O37" s="132" t="s">
        <v>69</v>
      </c>
      <c r="P37" s="135" t="s">
        <v>125</v>
      </c>
      <c r="Q37" s="135" t="s">
        <v>125</v>
      </c>
      <c r="R37" s="173" t="s">
        <v>125</v>
      </c>
      <c r="S37" s="137" t="s">
        <v>125</v>
      </c>
      <c r="T37" s="174" t="s">
        <v>125</v>
      </c>
      <c r="U37" s="175" t="s">
        <v>124</v>
      </c>
      <c r="V37" s="175" t="s">
        <v>124</v>
      </c>
      <c r="W37" s="176" t="s">
        <v>124</v>
      </c>
      <c r="X37" s="176" t="s">
        <v>124</v>
      </c>
      <c r="Y37" s="134" t="s">
        <v>124</v>
      </c>
      <c r="Z37" s="134" t="s">
        <v>124</v>
      </c>
      <c r="AA37" s="134" t="s">
        <v>15</v>
      </c>
      <c r="AB37" s="134" t="s">
        <v>15</v>
      </c>
      <c r="AC37" s="134" t="s">
        <v>15</v>
      </c>
      <c r="AD37" s="203" t="s">
        <v>15</v>
      </c>
      <c r="AE37" s="203" t="s">
        <v>15</v>
      </c>
      <c r="AF37" s="203" t="s">
        <v>15</v>
      </c>
      <c r="AG37" s="203" t="s">
        <v>15</v>
      </c>
      <c r="AH37" s="203" t="s">
        <v>15</v>
      </c>
      <c r="AI37" s="203" t="s">
        <v>15</v>
      </c>
      <c r="AJ37" s="203" t="s">
        <v>15</v>
      </c>
      <c r="AK37" s="203" t="s">
        <v>15</v>
      </c>
      <c r="AL37" s="203" t="s">
        <v>16</v>
      </c>
      <c r="AM37" s="203" t="s">
        <v>15</v>
      </c>
      <c r="AN37" s="203" t="s">
        <v>15</v>
      </c>
      <c r="AO37" s="203" t="s">
        <v>15</v>
      </c>
      <c r="AP37" s="203" t="s">
        <v>160</v>
      </c>
      <c r="AQ37" s="203" t="s">
        <v>160</v>
      </c>
      <c r="AR37" s="203" t="s">
        <v>160</v>
      </c>
      <c r="AS37" s="203" t="s">
        <v>68</v>
      </c>
      <c r="AT37" s="303" t="s">
        <v>68</v>
      </c>
      <c r="AU37" s="303" t="s">
        <v>68</v>
      </c>
      <c r="AV37" s="303" t="s">
        <v>68</v>
      </c>
      <c r="AW37" s="303" t="s">
        <v>160</v>
      </c>
    </row>
    <row r="38" spans="1:49">
      <c r="A38" s="130" t="s">
        <v>45</v>
      </c>
      <c r="B38" s="133">
        <v>41.5</v>
      </c>
      <c r="C38" s="133" t="s">
        <v>68</v>
      </c>
      <c r="D38" s="133">
        <v>46.3</v>
      </c>
      <c r="E38" s="133" t="s">
        <v>15</v>
      </c>
      <c r="F38" s="133" t="s">
        <v>15</v>
      </c>
      <c r="G38" s="133" t="s">
        <v>15</v>
      </c>
      <c r="H38" s="133" t="s">
        <v>15</v>
      </c>
      <c r="I38" s="133">
        <v>45.5</v>
      </c>
      <c r="J38" s="132" t="s">
        <v>15</v>
      </c>
      <c r="K38" s="132" t="s">
        <v>15</v>
      </c>
      <c r="L38" s="132">
        <v>52.9283814220368</v>
      </c>
      <c r="M38" s="132" t="s">
        <v>15</v>
      </c>
      <c r="N38" s="132">
        <v>57.560395453048137</v>
      </c>
      <c r="O38" s="145">
        <v>59.018462289879764</v>
      </c>
      <c r="P38" s="135">
        <v>56.670905991843547</v>
      </c>
      <c r="Q38" s="135" t="s">
        <v>125</v>
      </c>
      <c r="R38" s="173">
        <v>57.441881214914943</v>
      </c>
      <c r="S38" s="137" t="s">
        <v>125</v>
      </c>
      <c r="T38" s="174">
        <v>60.211456030732364</v>
      </c>
      <c r="U38" s="175">
        <v>65.105042707309167</v>
      </c>
      <c r="V38" s="175">
        <v>56.828680238088531</v>
      </c>
      <c r="W38" s="176">
        <v>62.424342372005313</v>
      </c>
      <c r="X38" s="176">
        <v>57.319570187819394</v>
      </c>
      <c r="Y38" s="134">
        <v>62.0395646137478</v>
      </c>
      <c r="Z38" s="134" t="s">
        <v>124</v>
      </c>
      <c r="AA38" s="134" t="s">
        <v>15</v>
      </c>
      <c r="AB38" s="134">
        <v>62.791637301342774</v>
      </c>
      <c r="AC38" s="134">
        <v>62.708336009676557</v>
      </c>
      <c r="AD38" s="203" t="s">
        <v>15</v>
      </c>
      <c r="AE38" s="203" t="s">
        <v>15</v>
      </c>
      <c r="AF38" s="203" t="s">
        <v>15</v>
      </c>
      <c r="AG38" s="203" t="s">
        <v>15</v>
      </c>
      <c r="AH38" s="203">
        <v>63.550505197972377</v>
      </c>
      <c r="AI38" s="203">
        <v>55.90361080687758</v>
      </c>
      <c r="AJ38" s="203">
        <v>70.347326227754067</v>
      </c>
      <c r="AK38" s="203">
        <v>71.684697451691619</v>
      </c>
      <c r="AL38" s="203">
        <v>72.11414996067883</v>
      </c>
      <c r="AM38" s="203">
        <v>71.168931407039565</v>
      </c>
      <c r="AN38" s="203" t="s">
        <v>15</v>
      </c>
      <c r="AO38" s="203" t="s">
        <v>15</v>
      </c>
      <c r="AP38" s="203" t="s">
        <v>160</v>
      </c>
      <c r="AQ38" s="203" t="s">
        <v>160</v>
      </c>
      <c r="AR38" s="203" t="s">
        <v>160</v>
      </c>
      <c r="AS38" s="203" t="s">
        <v>160</v>
      </c>
      <c r="AT38" s="303" t="s">
        <v>160</v>
      </c>
      <c r="AU38" s="303" t="s">
        <v>160</v>
      </c>
      <c r="AV38" s="303" t="s">
        <v>160</v>
      </c>
      <c r="AW38" s="303" t="s">
        <v>160</v>
      </c>
    </row>
    <row r="39" spans="1:49">
      <c r="A39" s="130" t="s">
        <v>46</v>
      </c>
      <c r="B39" s="133">
        <v>36.9</v>
      </c>
      <c r="C39" s="133">
        <v>35.299999999999997</v>
      </c>
      <c r="D39" s="133">
        <v>35.5</v>
      </c>
      <c r="E39" s="133">
        <v>35.5</v>
      </c>
      <c r="F39" s="133">
        <v>40.700000000000003</v>
      </c>
      <c r="G39" s="133" t="s">
        <v>69</v>
      </c>
      <c r="H39" s="133" t="s">
        <v>69</v>
      </c>
      <c r="I39" s="133" t="s">
        <v>69</v>
      </c>
      <c r="J39" s="132" t="s">
        <v>69</v>
      </c>
      <c r="K39" s="132" t="s">
        <v>69</v>
      </c>
      <c r="L39" s="132" t="s">
        <v>69</v>
      </c>
      <c r="M39" s="132" t="s">
        <v>69</v>
      </c>
      <c r="N39" s="132" t="s">
        <v>69</v>
      </c>
      <c r="O39" s="145">
        <v>0</v>
      </c>
      <c r="P39" s="135" t="s">
        <v>68</v>
      </c>
      <c r="Q39" s="135" t="s">
        <v>68</v>
      </c>
      <c r="R39" s="173" t="s">
        <v>68</v>
      </c>
      <c r="S39" s="137" t="s">
        <v>69</v>
      </c>
      <c r="T39" s="174" t="s">
        <v>68</v>
      </c>
      <c r="U39" s="175" t="s">
        <v>16</v>
      </c>
      <c r="V39" s="175" t="s">
        <v>16</v>
      </c>
      <c r="W39" s="176" t="s">
        <v>16</v>
      </c>
      <c r="X39" s="176" t="s">
        <v>16</v>
      </c>
      <c r="Y39" s="134" t="s">
        <v>16</v>
      </c>
      <c r="Z39" s="134" t="s">
        <v>16</v>
      </c>
      <c r="AA39" s="134" t="s">
        <v>16</v>
      </c>
      <c r="AB39" s="134" t="s">
        <v>16</v>
      </c>
      <c r="AC39" s="134" t="s">
        <v>16</v>
      </c>
      <c r="AD39" s="203" t="s">
        <v>16</v>
      </c>
      <c r="AE39" s="203" t="s">
        <v>16</v>
      </c>
      <c r="AF39" s="203" t="s">
        <v>16</v>
      </c>
      <c r="AG39" s="203" t="s">
        <v>16</v>
      </c>
      <c r="AH39" s="203" t="s">
        <v>16</v>
      </c>
      <c r="AI39" s="203" t="s">
        <v>16</v>
      </c>
      <c r="AJ39" s="203" t="s">
        <v>16</v>
      </c>
      <c r="AK39" s="203" t="s">
        <v>16</v>
      </c>
      <c r="AL39" s="203" t="s">
        <v>16</v>
      </c>
      <c r="AM39" s="203" t="s">
        <v>16</v>
      </c>
      <c r="AN39" s="203" t="s">
        <v>16</v>
      </c>
      <c r="AO39" s="203" t="s">
        <v>15</v>
      </c>
      <c r="AP39" s="203" t="s">
        <v>68</v>
      </c>
      <c r="AQ39" s="203" t="s">
        <v>68</v>
      </c>
      <c r="AR39" s="203" t="s">
        <v>68</v>
      </c>
      <c r="AS39" s="203" t="s">
        <v>68</v>
      </c>
      <c r="AT39" s="303" t="s">
        <v>68</v>
      </c>
      <c r="AU39" s="303" t="s">
        <v>68</v>
      </c>
      <c r="AV39" s="303" t="s">
        <v>68</v>
      </c>
      <c r="AW39" s="303" t="s">
        <v>68</v>
      </c>
    </row>
    <row r="40" spans="1:49">
      <c r="A40" s="130" t="s">
        <v>47</v>
      </c>
      <c r="B40" s="133">
        <v>38.299999999999997</v>
      </c>
      <c r="C40" s="133">
        <v>36.799999999999997</v>
      </c>
      <c r="D40" s="133">
        <v>42.9</v>
      </c>
      <c r="E40" s="133" t="s">
        <v>15</v>
      </c>
      <c r="F40" s="133" t="s">
        <v>15</v>
      </c>
      <c r="G40" s="133" t="s">
        <v>15</v>
      </c>
      <c r="H40" s="133" t="s">
        <v>15</v>
      </c>
      <c r="I40" s="133">
        <v>45.7</v>
      </c>
      <c r="J40" s="132">
        <v>48.1</v>
      </c>
      <c r="K40" s="132">
        <v>45.905648997985537</v>
      </c>
      <c r="L40" s="132">
        <v>50.326986493921567</v>
      </c>
      <c r="M40" s="132">
        <v>54.1</v>
      </c>
      <c r="N40" s="132">
        <v>51.764383410900926</v>
      </c>
      <c r="O40" s="145">
        <v>53.208507254727976</v>
      </c>
      <c r="P40" s="135">
        <v>53.372271520296373</v>
      </c>
      <c r="Q40" s="135">
        <v>42.304511001306409</v>
      </c>
      <c r="R40" s="173">
        <v>52.951402540745015</v>
      </c>
      <c r="S40" s="137">
        <v>50.608869717283646</v>
      </c>
      <c r="T40" s="174">
        <v>57.891993831596395</v>
      </c>
      <c r="U40" s="175">
        <v>59.597035411462372</v>
      </c>
      <c r="V40" s="175">
        <v>51.354583632246701</v>
      </c>
      <c r="W40" s="176">
        <v>57.548262512172144</v>
      </c>
      <c r="X40" s="176">
        <v>53.222286231834339</v>
      </c>
      <c r="Y40" s="134">
        <v>63.984757727736543</v>
      </c>
      <c r="Z40" s="134">
        <v>55.112893260794309</v>
      </c>
      <c r="AA40" s="134">
        <v>63.318611739339644</v>
      </c>
      <c r="AB40" s="134">
        <v>64.231175771286445</v>
      </c>
      <c r="AC40" s="134">
        <v>60.439632632433181</v>
      </c>
      <c r="AD40" s="203">
        <v>59.324761615171923</v>
      </c>
      <c r="AE40" s="203">
        <v>53.718916444949052</v>
      </c>
      <c r="AF40" s="203">
        <v>60.905439431288848</v>
      </c>
      <c r="AG40" s="203">
        <v>67.156418050056715</v>
      </c>
      <c r="AH40" s="203">
        <v>58.297638857099592</v>
      </c>
      <c r="AI40" s="203">
        <v>56.845814524944537</v>
      </c>
      <c r="AJ40" s="203">
        <v>72.708580420799862</v>
      </c>
      <c r="AK40" s="203">
        <v>70.070145131244914</v>
      </c>
      <c r="AL40" s="203">
        <v>73.643927770277543</v>
      </c>
      <c r="AM40" s="203">
        <v>72.827426686744261</v>
      </c>
      <c r="AN40" s="203">
        <v>60.2</v>
      </c>
      <c r="AO40" s="203">
        <v>71</v>
      </c>
      <c r="AP40" s="203">
        <v>67.099999999999994</v>
      </c>
      <c r="AQ40" s="203">
        <v>66.2</v>
      </c>
      <c r="AR40" s="203">
        <v>69.2</v>
      </c>
      <c r="AS40" s="203">
        <v>59.9</v>
      </c>
      <c r="AT40" s="303">
        <v>58.9</v>
      </c>
      <c r="AU40" s="303">
        <v>59.5</v>
      </c>
      <c r="AV40" s="303" t="s">
        <v>160</v>
      </c>
      <c r="AW40" s="324">
        <v>64.099999999999994</v>
      </c>
    </row>
    <row r="41" spans="1:49">
      <c r="A41" s="130" t="s">
        <v>48</v>
      </c>
      <c r="B41" s="133">
        <v>33.1</v>
      </c>
      <c r="C41" s="133">
        <v>33</v>
      </c>
      <c r="D41" s="133">
        <v>33</v>
      </c>
      <c r="E41" s="133">
        <v>34.6</v>
      </c>
      <c r="F41" s="133">
        <v>37.6</v>
      </c>
      <c r="G41" s="133">
        <v>26.9</v>
      </c>
      <c r="H41" s="133">
        <v>31.6</v>
      </c>
      <c r="I41" s="133">
        <v>36.200000000000003</v>
      </c>
      <c r="J41" s="132">
        <v>39.799999999999997</v>
      </c>
      <c r="K41" s="132">
        <v>34.304221364507725</v>
      </c>
      <c r="L41" s="132">
        <v>46.224786799586013</v>
      </c>
      <c r="M41" s="132">
        <v>51.4</v>
      </c>
      <c r="N41" s="132">
        <v>51.964245895112917</v>
      </c>
      <c r="O41" s="145">
        <v>51.425630603833341</v>
      </c>
      <c r="P41" s="135">
        <v>51.672943415140594</v>
      </c>
      <c r="Q41" s="135">
        <v>49.345057420118444</v>
      </c>
      <c r="R41" s="173">
        <v>50.647727912271307</v>
      </c>
      <c r="S41" s="137">
        <v>48.218609663268531</v>
      </c>
      <c r="T41" s="174">
        <v>55.015069899489134</v>
      </c>
      <c r="U41" s="175">
        <v>59.944308587636534</v>
      </c>
      <c r="V41" s="175">
        <v>50.640275437038966</v>
      </c>
      <c r="W41" s="176">
        <v>54.565113478048687</v>
      </c>
      <c r="X41" s="176">
        <v>52.510890120396297</v>
      </c>
      <c r="Y41" s="134">
        <v>57.659993872584685</v>
      </c>
      <c r="Z41" s="134">
        <v>50.799758346922083</v>
      </c>
      <c r="AA41" s="134">
        <v>61.313444200741579</v>
      </c>
      <c r="AB41" s="134">
        <v>61.65986154110643</v>
      </c>
      <c r="AC41" s="134">
        <v>57.099250226504338</v>
      </c>
      <c r="AD41" s="203">
        <v>58.359817892634439</v>
      </c>
      <c r="AE41" s="203">
        <v>53.137730148600852</v>
      </c>
      <c r="AF41" s="203">
        <v>58.573616261028825</v>
      </c>
      <c r="AG41" s="203">
        <v>66.065120993203507</v>
      </c>
      <c r="AH41" s="203">
        <v>59.117215109148226</v>
      </c>
      <c r="AI41" s="203">
        <v>56.615632872048309</v>
      </c>
      <c r="AJ41" s="203">
        <v>70.409833083500075</v>
      </c>
      <c r="AK41" s="203">
        <v>68.446409049587459</v>
      </c>
      <c r="AL41" s="203">
        <v>73.472216116418011</v>
      </c>
      <c r="AM41" s="203">
        <v>71.299832607669941</v>
      </c>
      <c r="AN41" s="203">
        <v>62.9</v>
      </c>
      <c r="AO41" s="203">
        <v>68.8</v>
      </c>
      <c r="AP41" s="203">
        <v>57.5</v>
      </c>
      <c r="AQ41" s="203">
        <v>61.2</v>
      </c>
      <c r="AR41" s="203" t="s">
        <v>160</v>
      </c>
      <c r="AS41" s="203">
        <v>58.9</v>
      </c>
      <c r="AT41" s="303">
        <v>75.2</v>
      </c>
      <c r="AU41" s="303">
        <v>67.900000000000006</v>
      </c>
      <c r="AV41" s="324">
        <v>64.099999999999994</v>
      </c>
      <c r="AW41" s="324">
        <v>72.900000000000006</v>
      </c>
    </row>
    <row r="42" spans="1:49">
      <c r="A42" s="130" t="s">
        <v>49</v>
      </c>
      <c r="B42" s="133">
        <v>39</v>
      </c>
      <c r="C42" s="133">
        <v>36.6</v>
      </c>
      <c r="D42" s="133">
        <v>36.299999999999997</v>
      </c>
      <c r="E42" s="133">
        <v>34.9</v>
      </c>
      <c r="F42" s="133">
        <v>45.1</v>
      </c>
      <c r="G42" s="133">
        <v>24.7</v>
      </c>
      <c r="H42" s="133">
        <v>36.299999999999997</v>
      </c>
      <c r="I42" s="133">
        <v>37</v>
      </c>
      <c r="J42" s="132">
        <v>40.5</v>
      </c>
      <c r="K42" s="132">
        <v>38.804775187839624</v>
      </c>
      <c r="L42" s="132">
        <v>43.923552824714854</v>
      </c>
      <c r="M42" s="132">
        <v>52.9</v>
      </c>
      <c r="N42" s="132">
        <v>44.469402737163925</v>
      </c>
      <c r="O42" s="145">
        <v>52.478887937114273</v>
      </c>
      <c r="P42" s="135">
        <v>48.983061420418075</v>
      </c>
      <c r="Q42" s="135">
        <v>45.740109860267154</v>
      </c>
      <c r="R42" s="173">
        <v>54.662466360919758</v>
      </c>
      <c r="S42" s="137">
        <v>49.035584612635624</v>
      </c>
      <c r="T42" s="174">
        <v>56.721808051371951</v>
      </c>
      <c r="U42" s="175">
        <v>62.707007660752019</v>
      </c>
      <c r="V42" s="175">
        <v>51.388121168424149</v>
      </c>
      <c r="W42" s="176">
        <v>56.79695607903578</v>
      </c>
      <c r="X42" s="176">
        <v>52.771826734046812</v>
      </c>
      <c r="Y42" s="134">
        <v>64.771193735592249</v>
      </c>
      <c r="Z42" s="134">
        <v>56.113998314690711</v>
      </c>
      <c r="AA42" s="134">
        <v>63.304445082934095</v>
      </c>
      <c r="AB42" s="134">
        <v>64.478716681559064</v>
      </c>
      <c r="AC42" s="134">
        <v>62.827763936259721</v>
      </c>
      <c r="AD42" s="203">
        <v>57.211868339926554</v>
      </c>
      <c r="AE42" s="203">
        <v>52.33786381812503</v>
      </c>
      <c r="AF42" s="203">
        <v>58.50058409996155</v>
      </c>
      <c r="AG42" s="203">
        <v>67.929630671966976</v>
      </c>
      <c r="AH42" s="203">
        <v>57.228693752669024</v>
      </c>
      <c r="AI42" s="203">
        <v>57.29963035641228</v>
      </c>
      <c r="AJ42" s="203">
        <v>73.704217691861643</v>
      </c>
      <c r="AK42" s="203">
        <v>71.306922620377293</v>
      </c>
      <c r="AL42" s="203">
        <v>74.756144158421918</v>
      </c>
      <c r="AM42" s="203">
        <v>72.364194428177825</v>
      </c>
      <c r="AN42" s="203">
        <v>65</v>
      </c>
      <c r="AO42" s="203">
        <v>68.599999999999994</v>
      </c>
      <c r="AP42" s="203">
        <v>58</v>
      </c>
      <c r="AQ42" s="203">
        <v>66.2</v>
      </c>
      <c r="AR42" s="203">
        <v>60.7</v>
      </c>
      <c r="AS42" s="203">
        <v>65.599999999999994</v>
      </c>
      <c r="AT42" s="303">
        <v>62.4</v>
      </c>
      <c r="AU42" s="303">
        <v>59.3</v>
      </c>
      <c r="AV42" s="324">
        <v>51.4</v>
      </c>
      <c r="AW42" s="324">
        <v>68.099999999999994</v>
      </c>
    </row>
    <row r="43" spans="1:49">
      <c r="A43" s="130" t="s">
        <v>50</v>
      </c>
      <c r="B43" s="133">
        <v>38.4</v>
      </c>
      <c r="C43" s="133">
        <v>38.5</v>
      </c>
      <c r="D43" s="133">
        <v>36.6</v>
      </c>
      <c r="E43" s="133">
        <v>34.6</v>
      </c>
      <c r="F43" s="133">
        <v>44.2</v>
      </c>
      <c r="G43" s="133">
        <v>30.3</v>
      </c>
      <c r="H43" s="133">
        <v>39.799999999999997</v>
      </c>
      <c r="I43" s="133">
        <v>45.2</v>
      </c>
      <c r="J43" s="132">
        <v>43.6</v>
      </c>
      <c r="K43" s="132">
        <v>41.605119789023945</v>
      </c>
      <c r="L43" s="132">
        <v>41.522265198762334</v>
      </c>
      <c r="M43" s="132">
        <v>51.3</v>
      </c>
      <c r="N43" s="132">
        <v>39.872565600288553</v>
      </c>
      <c r="O43" s="145">
        <v>47.330092418290512</v>
      </c>
      <c r="P43" s="135">
        <v>48.236056261257026</v>
      </c>
      <c r="Q43" s="135">
        <v>46.916388826867703</v>
      </c>
      <c r="R43" s="173">
        <v>52.542327087608776</v>
      </c>
      <c r="S43" s="137">
        <v>47.898885169251493</v>
      </c>
      <c r="T43" s="174">
        <v>54.698404689472291</v>
      </c>
      <c r="U43" s="175">
        <v>58.53261312552511</v>
      </c>
      <c r="V43" s="175">
        <v>51.13088108284861</v>
      </c>
      <c r="W43" s="176">
        <v>57.563087221946411</v>
      </c>
      <c r="X43" s="176">
        <v>51.442610432683473</v>
      </c>
      <c r="Y43" s="134">
        <v>62.405238588555186</v>
      </c>
      <c r="Z43" s="134">
        <v>54.910008526205445</v>
      </c>
      <c r="AA43" s="134">
        <v>63.033084046921807</v>
      </c>
      <c r="AB43" s="134">
        <v>61.736290963156193</v>
      </c>
      <c r="AC43" s="134">
        <v>59.431069105605417</v>
      </c>
      <c r="AD43" s="203">
        <v>53.273974978302746</v>
      </c>
      <c r="AE43" s="203">
        <v>50.422292866278305</v>
      </c>
      <c r="AF43" s="203">
        <v>58.679807005839145</v>
      </c>
      <c r="AG43" s="203">
        <v>68.22206307400549</v>
      </c>
      <c r="AH43" s="203">
        <v>56.791240273432557</v>
      </c>
      <c r="AI43" s="203">
        <v>55.194326317917124</v>
      </c>
      <c r="AJ43" s="203">
        <v>72.378084408179433</v>
      </c>
      <c r="AK43" s="203">
        <v>69.762929498164382</v>
      </c>
      <c r="AL43" s="203">
        <v>74.717081056587986</v>
      </c>
      <c r="AM43" s="203">
        <v>71.358241450201177</v>
      </c>
      <c r="AN43" s="203">
        <v>61.6</v>
      </c>
      <c r="AO43" s="203">
        <v>55.7</v>
      </c>
      <c r="AP43" s="203">
        <v>57.3</v>
      </c>
      <c r="AQ43" s="203">
        <v>58</v>
      </c>
      <c r="AR43" s="203">
        <v>51.7</v>
      </c>
      <c r="AS43" s="203">
        <v>61.4</v>
      </c>
      <c r="AT43" s="303">
        <v>72.400000000000006</v>
      </c>
      <c r="AU43" s="303">
        <v>53.9</v>
      </c>
      <c r="AV43" s="324">
        <v>62.1</v>
      </c>
      <c r="AW43" s="324">
        <v>65.099999999999994</v>
      </c>
    </row>
    <row r="44" spans="1:49">
      <c r="A44" s="130" t="s">
        <v>122</v>
      </c>
      <c r="B44" s="133">
        <v>36.9</v>
      </c>
      <c r="C44" s="133">
        <v>35.4</v>
      </c>
      <c r="D44" s="133">
        <v>35.5</v>
      </c>
      <c r="E44" s="133">
        <v>35.5</v>
      </c>
      <c r="F44" s="133">
        <v>40.700000000000003</v>
      </c>
      <c r="G44" s="133">
        <v>28.4</v>
      </c>
      <c r="H44" s="133">
        <v>36.799999999999997</v>
      </c>
      <c r="I44" s="133">
        <v>40.9</v>
      </c>
      <c r="J44" s="132">
        <v>49</v>
      </c>
      <c r="K44" s="132">
        <v>38.804775187839624</v>
      </c>
      <c r="L44" s="132" t="s">
        <v>15</v>
      </c>
      <c r="M44" s="132" t="s">
        <v>15</v>
      </c>
      <c r="N44" s="132">
        <v>43.669952800316018</v>
      </c>
      <c r="O44" s="145">
        <v>47.376903627757514</v>
      </c>
      <c r="P44" s="135">
        <v>55.155155235759977</v>
      </c>
      <c r="Q44" s="135">
        <v>46.830642761181977</v>
      </c>
      <c r="R44" s="173">
        <v>49.10619536542923</v>
      </c>
      <c r="S44" s="137">
        <v>50.424565614848497</v>
      </c>
      <c r="T44" s="174">
        <v>51.161328745176711</v>
      </c>
      <c r="U44" s="175">
        <v>57.40622994854678</v>
      </c>
      <c r="V44" s="175">
        <v>49.932347080256839</v>
      </c>
      <c r="W44" s="176">
        <v>49.073500098692932</v>
      </c>
      <c r="X44" s="176">
        <v>51.966647559115444</v>
      </c>
      <c r="Y44" s="134">
        <v>57.910659645767382</v>
      </c>
      <c r="Z44" s="134">
        <v>47.698390286443839</v>
      </c>
      <c r="AA44" s="134">
        <v>58.837102632763624</v>
      </c>
      <c r="AB44" s="134">
        <v>66.371639892679667</v>
      </c>
      <c r="AC44" s="134">
        <v>62.0091291277379</v>
      </c>
      <c r="AD44" s="203">
        <v>69.668807206976766</v>
      </c>
      <c r="AE44" s="203">
        <v>59.021568680288233</v>
      </c>
      <c r="AF44" s="203">
        <v>65.722293220872785</v>
      </c>
      <c r="AG44" s="203" t="s">
        <v>15</v>
      </c>
      <c r="AH44" s="203">
        <v>64.704109155555699</v>
      </c>
      <c r="AI44" s="203">
        <v>60.851502929963615</v>
      </c>
      <c r="AJ44" s="203">
        <v>74.431861954471259</v>
      </c>
      <c r="AK44" s="203">
        <v>72.372090078591413</v>
      </c>
      <c r="AL44" s="203">
        <v>75.784919168303389</v>
      </c>
      <c r="AM44" s="203">
        <v>72.555695902875584</v>
      </c>
      <c r="AN44" s="203">
        <v>75</v>
      </c>
      <c r="AO44" s="203">
        <v>76</v>
      </c>
      <c r="AP44" s="203" t="s">
        <v>160</v>
      </c>
      <c r="AQ44" s="203" t="s">
        <v>160</v>
      </c>
      <c r="AR44" s="203" t="s">
        <v>160</v>
      </c>
      <c r="AS44" s="203" t="s">
        <v>160</v>
      </c>
      <c r="AT44" s="303">
        <v>70</v>
      </c>
      <c r="AU44" s="303" t="s">
        <v>160</v>
      </c>
      <c r="AV44" s="303" t="s">
        <v>160</v>
      </c>
      <c r="AW44" s="303" t="s">
        <v>160</v>
      </c>
    </row>
    <row r="45" spans="1:49">
      <c r="A45" s="130" t="s">
        <v>51</v>
      </c>
      <c r="B45" s="133">
        <v>38.299999999999997</v>
      </c>
      <c r="C45" s="133">
        <v>41.3</v>
      </c>
      <c r="D45" s="133">
        <v>38.799999999999997</v>
      </c>
      <c r="E45" s="133">
        <v>39.9</v>
      </c>
      <c r="F45" s="133">
        <v>41.5</v>
      </c>
      <c r="G45" s="133">
        <v>30.7</v>
      </c>
      <c r="H45" s="133">
        <v>39.200000000000003</v>
      </c>
      <c r="I45" s="133">
        <v>45</v>
      </c>
      <c r="J45" s="132">
        <v>46.8</v>
      </c>
      <c r="K45" s="132">
        <v>44.20543977583791</v>
      </c>
      <c r="L45" s="132">
        <v>43.923552824714854</v>
      </c>
      <c r="M45" s="132">
        <v>51.5</v>
      </c>
      <c r="N45" s="132">
        <v>44.869127705587857</v>
      </c>
      <c r="O45" s="145">
        <v>50.897736105212282</v>
      </c>
      <c r="P45" s="135">
        <v>47.11683909764271</v>
      </c>
      <c r="Q45" s="135">
        <v>48.376244342131194</v>
      </c>
      <c r="R45" s="173">
        <v>52.224854404529189</v>
      </c>
      <c r="S45" s="137">
        <v>50.433435707123806</v>
      </c>
      <c r="T45" s="174">
        <v>53.065391141272507</v>
      </c>
      <c r="U45" s="175">
        <v>56.425273831205246</v>
      </c>
      <c r="V45" s="175">
        <v>49.189757407321537</v>
      </c>
      <c r="W45" s="176">
        <v>55.752519256066535</v>
      </c>
      <c r="X45" s="176">
        <v>49.856552784599366</v>
      </c>
      <c r="Y45" s="134">
        <v>58.257041884550944</v>
      </c>
      <c r="Z45" s="134">
        <v>53.838950727928619</v>
      </c>
      <c r="AA45" s="134">
        <v>62.40969554095151</v>
      </c>
      <c r="AB45" s="134">
        <v>60.913063794679225</v>
      </c>
      <c r="AC45" s="134">
        <v>55.264254996947002</v>
      </c>
      <c r="AD45" s="203">
        <v>53.579204639249745</v>
      </c>
      <c r="AE45" s="203">
        <v>51.400688764740245</v>
      </c>
      <c r="AF45" s="203">
        <v>60.717569090990843</v>
      </c>
      <c r="AG45" s="203">
        <v>66.772461085694431</v>
      </c>
      <c r="AH45" s="203">
        <v>58.566840035690149</v>
      </c>
      <c r="AI45" s="203">
        <v>56.975791775284755</v>
      </c>
      <c r="AJ45" s="203">
        <v>73.546715757071027</v>
      </c>
      <c r="AK45" s="203">
        <v>70.400980393146824</v>
      </c>
      <c r="AL45" s="203">
        <v>72.50817733546927</v>
      </c>
      <c r="AM45" s="203">
        <v>71.599959089298707</v>
      </c>
      <c r="AN45" s="203">
        <v>58.8</v>
      </c>
      <c r="AO45" s="203">
        <v>54.8</v>
      </c>
      <c r="AP45" s="203">
        <v>58.4</v>
      </c>
      <c r="AQ45" s="203">
        <v>52.3</v>
      </c>
      <c r="AR45" s="203">
        <v>61</v>
      </c>
      <c r="AS45" s="203">
        <v>62.8</v>
      </c>
      <c r="AT45" s="303">
        <v>68</v>
      </c>
      <c r="AU45" s="303">
        <v>51.4</v>
      </c>
      <c r="AV45" s="303" t="s">
        <v>160</v>
      </c>
      <c r="AW45" s="324">
        <v>70.2</v>
      </c>
    </row>
    <row r="46" spans="1:49">
      <c r="A46" s="130" t="s">
        <v>52</v>
      </c>
      <c r="B46" s="133">
        <v>37.6</v>
      </c>
      <c r="C46" s="133">
        <v>36.200000000000003</v>
      </c>
      <c r="D46" s="133">
        <v>30.4</v>
      </c>
      <c r="E46" s="133">
        <v>31.3</v>
      </c>
      <c r="F46" s="133">
        <v>38.799999999999997</v>
      </c>
      <c r="G46" s="133">
        <v>30.1</v>
      </c>
      <c r="H46" s="133">
        <v>36.700000000000003</v>
      </c>
      <c r="I46" s="133">
        <v>41.8</v>
      </c>
      <c r="J46" s="132">
        <v>44.1</v>
      </c>
      <c r="K46" s="132">
        <v>39.404849030950579</v>
      </c>
      <c r="L46" s="132" t="s">
        <v>15</v>
      </c>
      <c r="M46" s="132">
        <v>54.2</v>
      </c>
      <c r="N46" s="132">
        <v>42.370846652938219</v>
      </c>
      <c r="O46" s="145">
        <v>46.960221427220652</v>
      </c>
      <c r="P46" s="135">
        <v>50.21684396704628</v>
      </c>
      <c r="Q46" s="135">
        <v>47.866342128525403</v>
      </c>
      <c r="R46" s="173">
        <v>49.824838799194389</v>
      </c>
      <c r="S46" s="137">
        <v>51.049621967907271</v>
      </c>
      <c r="T46" s="174">
        <v>54.605043478395139</v>
      </c>
      <c r="U46" s="175">
        <v>58.313326936409126</v>
      </c>
      <c r="V46" s="175">
        <v>49.450389172462422</v>
      </c>
      <c r="W46" s="176">
        <v>56.060951518900765</v>
      </c>
      <c r="X46" s="176">
        <v>57.824353324157741</v>
      </c>
      <c r="Y46" s="134">
        <v>62.965060759590628</v>
      </c>
      <c r="Z46" s="134">
        <v>51.338422172204602</v>
      </c>
      <c r="AA46" s="134">
        <v>59.187572733508411</v>
      </c>
      <c r="AB46" s="134">
        <v>61.588355190302757</v>
      </c>
      <c r="AC46" s="134">
        <v>59.904255606848217</v>
      </c>
      <c r="AD46" s="203">
        <v>59.294888743024757</v>
      </c>
      <c r="AE46" s="203">
        <v>55.307800748770759</v>
      </c>
      <c r="AF46" s="203">
        <v>60.139801331809522</v>
      </c>
      <c r="AG46" s="203">
        <v>69.963864976425668</v>
      </c>
      <c r="AH46" s="203">
        <v>59.61752623280168</v>
      </c>
      <c r="AI46" s="203">
        <v>56.175203044508116</v>
      </c>
      <c r="AJ46" s="203">
        <v>72.642700754875762</v>
      </c>
      <c r="AK46" s="203">
        <v>69.518378596498678</v>
      </c>
      <c r="AL46" s="203">
        <v>73.568144940012573</v>
      </c>
      <c r="AM46" s="203">
        <v>72.667320064163533</v>
      </c>
      <c r="AN46" s="203">
        <v>64.8</v>
      </c>
      <c r="AO46" s="203">
        <v>72.3</v>
      </c>
      <c r="AP46" s="203" t="s">
        <v>160</v>
      </c>
      <c r="AQ46" s="203">
        <v>71</v>
      </c>
      <c r="AR46" s="203">
        <v>70.3</v>
      </c>
      <c r="AS46" s="203">
        <v>61.1</v>
      </c>
      <c r="AT46" s="303">
        <v>66.5</v>
      </c>
      <c r="AU46" s="303">
        <v>69.2</v>
      </c>
      <c r="AV46" s="324">
        <v>73.7</v>
      </c>
      <c r="AW46" s="324">
        <v>81.5</v>
      </c>
    </row>
    <row r="47" spans="1:49">
      <c r="A47" s="130" t="s">
        <v>53</v>
      </c>
      <c r="B47" s="133">
        <v>36.5</v>
      </c>
      <c r="C47" s="133">
        <v>36.799999999999997</v>
      </c>
      <c r="D47" s="133">
        <v>35.4</v>
      </c>
      <c r="E47" s="133">
        <v>33.700000000000003</v>
      </c>
      <c r="F47" s="133">
        <v>43.4</v>
      </c>
      <c r="G47" s="133">
        <v>30.6</v>
      </c>
      <c r="H47" s="133">
        <v>38.1</v>
      </c>
      <c r="I47" s="133">
        <v>44.6</v>
      </c>
      <c r="J47" s="132">
        <v>42.8</v>
      </c>
      <c r="K47" s="132">
        <v>43.405341318356697</v>
      </c>
      <c r="L47" s="132">
        <v>49.026289029863953</v>
      </c>
      <c r="M47" s="132">
        <v>50.3</v>
      </c>
      <c r="N47" s="132">
        <v>45.668577642435771</v>
      </c>
      <c r="O47" s="145">
        <v>53.146295306857986</v>
      </c>
      <c r="P47" s="135">
        <v>49.933379043769079</v>
      </c>
      <c r="Q47" s="135">
        <v>48.599468023521169</v>
      </c>
      <c r="R47" s="173">
        <v>54.94919091540762</v>
      </c>
      <c r="S47" s="137">
        <v>52.865288944297383</v>
      </c>
      <c r="T47" s="174">
        <v>58.938827775675634</v>
      </c>
      <c r="U47" s="175">
        <v>64.528031056547903</v>
      </c>
      <c r="V47" s="175">
        <v>55.821202553626172</v>
      </c>
      <c r="W47" s="176">
        <v>60.926585744822582</v>
      </c>
      <c r="X47" s="176">
        <v>55.534947978398492</v>
      </c>
      <c r="Y47" s="134">
        <v>67.006246498065579</v>
      </c>
      <c r="Z47" s="134">
        <v>56.205865101921304</v>
      </c>
      <c r="AA47" s="134">
        <v>63.508036419501536</v>
      </c>
      <c r="AB47" s="134">
        <v>65.538452414537915</v>
      </c>
      <c r="AC47" s="134">
        <v>62.942374621894395</v>
      </c>
      <c r="AD47" s="203">
        <v>60.16621187084808</v>
      </c>
      <c r="AE47" s="203">
        <v>54.536078744201625</v>
      </c>
      <c r="AF47" s="203">
        <v>59.91496703341577</v>
      </c>
      <c r="AG47" s="203">
        <v>66.938612756667908</v>
      </c>
      <c r="AH47" s="203">
        <v>57.852595614161245</v>
      </c>
      <c r="AI47" s="203">
        <v>55.477633278537454</v>
      </c>
      <c r="AJ47" s="203">
        <v>71.723743320270231</v>
      </c>
      <c r="AK47" s="203">
        <v>70.335371824564888</v>
      </c>
      <c r="AL47" s="203">
        <v>73.160401842337919</v>
      </c>
      <c r="AM47" s="203">
        <v>70.218160535559264</v>
      </c>
      <c r="AN47" s="203">
        <v>60.4</v>
      </c>
      <c r="AO47" s="203">
        <v>54.6</v>
      </c>
      <c r="AP47" s="203">
        <v>44.9</v>
      </c>
      <c r="AQ47" s="203">
        <v>56.3</v>
      </c>
      <c r="AR47" s="203">
        <v>50.4</v>
      </c>
      <c r="AS47" s="203">
        <v>55.2</v>
      </c>
      <c r="AT47" s="303">
        <v>62</v>
      </c>
      <c r="AU47" s="303">
        <v>48</v>
      </c>
      <c r="AV47" s="324">
        <v>49.8</v>
      </c>
      <c r="AW47" s="324">
        <v>66.900000000000006</v>
      </c>
    </row>
    <row r="48" spans="1:49">
      <c r="A48" s="130" t="s">
        <v>54</v>
      </c>
      <c r="B48" s="133">
        <v>41.5</v>
      </c>
      <c r="C48" s="133">
        <v>38.9</v>
      </c>
      <c r="D48" s="133">
        <v>40.1</v>
      </c>
      <c r="E48" s="133">
        <v>36.799999999999997</v>
      </c>
      <c r="F48" s="133">
        <v>42.9</v>
      </c>
      <c r="G48" s="133">
        <v>31.6</v>
      </c>
      <c r="H48" s="133">
        <v>41.7</v>
      </c>
      <c r="I48" s="133">
        <v>44.3</v>
      </c>
      <c r="J48" s="132">
        <v>46</v>
      </c>
      <c r="K48" s="132">
        <v>42.905279782430938</v>
      </c>
      <c r="L48" s="132">
        <v>51.727737609060554</v>
      </c>
      <c r="M48" s="132">
        <v>56.9</v>
      </c>
      <c r="N48" s="132">
        <v>49.266102358251267</v>
      </c>
      <c r="O48" s="145">
        <v>55.635754989232368</v>
      </c>
      <c r="P48" s="135">
        <v>53.761867569120511</v>
      </c>
      <c r="Q48" s="135">
        <v>51.652183096816785</v>
      </c>
      <c r="R48" s="173">
        <v>53.487312959070131</v>
      </c>
      <c r="S48" s="137">
        <v>55.165503277480674</v>
      </c>
      <c r="T48" s="174">
        <v>58.054208608604227</v>
      </c>
      <c r="U48" s="175">
        <v>65.581904107771621</v>
      </c>
      <c r="V48" s="175">
        <v>55.033812741817421</v>
      </c>
      <c r="W48" s="176">
        <v>60.031649982402868</v>
      </c>
      <c r="X48" s="176">
        <v>57.285321377712698</v>
      </c>
      <c r="Y48" s="134">
        <v>66.00177085212826</v>
      </c>
      <c r="Z48" s="134">
        <v>57.309627863155796</v>
      </c>
      <c r="AA48" s="134">
        <v>63.797600956984972</v>
      </c>
      <c r="AB48" s="134">
        <v>65.018109995607176</v>
      </c>
      <c r="AC48" s="134">
        <v>63.99644923812928</v>
      </c>
      <c r="AD48" s="203">
        <v>62.041996589036287</v>
      </c>
      <c r="AE48" s="203">
        <v>55.918595108506423</v>
      </c>
      <c r="AF48" s="203">
        <v>62.495851255413811</v>
      </c>
      <c r="AG48" s="203">
        <v>69.719446524533069</v>
      </c>
      <c r="AH48" s="203">
        <v>58.739850677075999</v>
      </c>
      <c r="AI48" s="203">
        <v>57.344004285805383</v>
      </c>
      <c r="AJ48" s="203">
        <v>72.494343953350736</v>
      </c>
      <c r="AK48" s="203">
        <v>70.525245330000615</v>
      </c>
      <c r="AL48" s="203">
        <v>75.417518484863805</v>
      </c>
      <c r="AM48" s="203">
        <v>73.66132328312311</v>
      </c>
      <c r="AN48" s="203">
        <v>69.2</v>
      </c>
      <c r="AO48" s="203">
        <v>62.6</v>
      </c>
      <c r="AP48" s="203">
        <v>62.5</v>
      </c>
      <c r="AQ48" s="203">
        <v>65.400000000000006</v>
      </c>
      <c r="AR48" s="203">
        <v>57.1</v>
      </c>
      <c r="AS48" s="203">
        <v>64.8</v>
      </c>
      <c r="AT48" s="303">
        <v>66.400000000000006</v>
      </c>
      <c r="AU48" s="303">
        <v>67.8</v>
      </c>
      <c r="AV48" s="324">
        <v>70.7</v>
      </c>
      <c r="AW48" s="324">
        <v>73.3</v>
      </c>
    </row>
    <row r="49" spans="1:49">
      <c r="A49" s="130" t="s">
        <v>55</v>
      </c>
      <c r="B49" s="133">
        <v>40.200000000000003</v>
      </c>
      <c r="C49" s="133">
        <v>39.9</v>
      </c>
      <c r="D49" s="133">
        <v>42.3</v>
      </c>
      <c r="E49" s="133">
        <v>39.1</v>
      </c>
      <c r="F49" s="133">
        <v>46.4</v>
      </c>
      <c r="G49" s="133">
        <v>36</v>
      </c>
      <c r="H49" s="133">
        <v>44.2</v>
      </c>
      <c r="I49" s="133">
        <v>46.8</v>
      </c>
      <c r="J49" s="132">
        <v>44.8</v>
      </c>
      <c r="K49" s="132">
        <v>41.605119789023931</v>
      </c>
      <c r="L49" s="132" t="s">
        <v>15</v>
      </c>
      <c r="M49" s="132">
        <v>50.3</v>
      </c>
      <c r="N49" s="132">
        <v>45.768508884541745</v>
      </c>
      <c r="O49" s="145">
        <v>53.426231326861682</v>
      </c>
      <c r="P49" s="135">
        <v>52.417951426696746</v>
      </c>
      <c r="Q49" s="135">
        <v>50.216715271167203</v>
      </c>
      <c r="R49" s="173">
        <v>57.472942825082797</v>
      </c>
      <c r="S49" s="137">
        <v>54.694683503706763</v>
      </c>
      <c r="T49" s="174">
        <v>60.512632936827622</v>
      </c>
      <c r="U49" s="175">
        <v>63.662879616083757</v>
      </c>
      <c r="V49" s="175">
        <v>55.598804126657278</v>
      </c>
      <c r="W49" s="176">
        <v>58.238699222959021</v>
      </c>
      <c r="X49" s="176">
        <v>57.248824053764693</v>
      </c>
      <c r="Y49" s="134">
        <v>66.067472589165135</v>
      </c>
      <c r="Z49" s="134">
        <v>55.757479278474079</v>
      </c>
      <c r="AA49" s="134">
        <v>60.911679354160853</v>
      </c>
      <c r="AB49" s="134">
        <v>65.882347902243211</v>
      </c>
      <c r="AC49" s="134">
        <v>63.592841773484523</v>
      </c>
      <c r="AD49" s="203">
        <v>58.326993291026149</v>
      </c>
      <c r="AE49" s="203">
        <v>53.371678995691653</v>
      </c>
      <c r="AF49" s="203">
        <v>58.066424590492097</v>
      </c>
      <c r="AG49" s="203">
        <v>69.026663763099094</v>
      </c>
      <c r="AH49" s="203">
        <v>57.427201498237004</v>
      </c>
      <c r="AI49" s="203">
        <v>56.99393697920501</v>
      </c>
      <c r="AJ49" s="203">
        <v>73.843626186002595</v>
      </c>
      <c r="AK49" s="203">
        <v>71.176033930333915</v>
      </c>
      <c r="AL49" s="203">
        <v>75.023957275138883</v>
      </c>
      <c r="AM49" s="203">
        <v>72.103477939498319</v>
      </c>
      <c r="AN49" s="203">
        <v>70</v>
      </c>
      <c r="AO49" s="203">
        <v>63</v>
      </c>
      <c r="AP49" s="203">
        <v>47</v>
      </c>
      <c r="AQ49" s="203">
        <v>50.9</v>
      </c>
      <c r="AR49" s="203">
        <v>61.5</v>
      </c>
      <c r="AS49" s="203">
        <v>59.3</v>
      </c>
      <c r="AT49" s="303">
        <v>66.2</v>
      </c>
      <c r="AU49" s="303">
        <v>61.9</v>
      </c>
      <c r="AV49" s="303" t="s">
        <v>160</v>
      </c>
      <c r="AW49" s="303" t="s">
        <v>160</v>
      </c>
    </row>
    <row r="50" spans="1:49">
      <c r="A50" s="130" t="s">
        <v>56</v>
      </c>
      <c r="B50" s="133">
        <v>40.6</v>
      </c>
      <c r="C50" s="133">
        <v>38</v>
      </c>
      <c r="D50" s="133">
        <v>38.200000000000003</v>
      </c>
      <c r="E50" s="133">
        <v>35.299999999999997</v>
      </c>
      <c r="F50" s="133">
        <v>40</v>
      </c>
      <c r="G50" s="133">
        <v>33.799999999999997</v>
      </c>
      <c r="H50" s="133" t="s">
        <v>15</v>
      </c>
      <c r="I50" s="133">
        <v>37.4</v>
      </c>
      <c r="J50" s="132" t="s">
        <v>15</v>
      </c>
      <c r="K50" s="132" t="s">
        <v>15</v>
      </c>
      <c r="L50" s="132" t="s">
        <v>15</v>
      </c>
      <c r="M50" s="132" t="s">
        <v>15</v>
      </c>
      <c r="N50" s="132" t="s">
        <v>15</v>
      </c>
      <c r="O50" s="132" t="s">
        <v>15</v>
      </c>
      <c r="P50" s="135" t="s">
        <v>15</v>
      </c>
      <c r="Q50" s="135" t="s">
        <v>15</v>
      </c>
      <c r="R50" s="173" t="s">
        <v>15</v>
      </c>
      <c r="S50" s="137" t="s">
        <v>15</v>
      </c>
      <c r="T50" s="174">
        <v>55.152939246765534</v>
      </c>
      <c r="U50" s="175" t="s">
        <v>124</v>
      </c>
      <c r="V50" s="175">
        <v>59.506591799947607</v>
      </c>
      <c r="W50" s="176" t="s">
        <v>124</v>
      </c>
      <c r="X50" s="176" t="s">
        <v>124</v>
      </c>
      <c r="Y50" s="134" t="s">
        <v>124</v>
      </c>
      <c r="Z50" s="134" t="s">
        <v>124</v>
      </c>
      <c r="AA50" s="134" t="s">
        <v>15</v>
      </c>
      <c r="AB50" s="134" t="s">
        <v>15</v>
      </c>
      <c r="AC50" s="134" t="s">
        <v>15</v>
      </c>
      <c r="AD50" s="203" t="s">
        <v>15</v>
      </c>
      <c r="AE50" s="203">
        <v>52.824744862462353</v>
      </c>
      <c r="AF50" s="203">
        <v>50.634938429266832</v>
      </c>
      <c r="AG50" s="203" t="s">
        <v>15</v>
      </c>
      <c r="AH50" s="203">
        <v>67.593506925921133</v>
      </c>
      <c r="AI50" s="203">
        <v>40.872260749371776</v>
      </c>
      <c r="AJ50" s="203">
        <v>76.821497013002499</v>
      </c>
      <c r="AK50" s="203">
        <v>78.37320241621795</v>
      </c>
      <c r="AL50" s="203" t="s">
        <v>16</v>
      </c>
      <c r="AM50" s="203">
        <v>61.140523757254748</v>
      </c>
      <c r="AN50" s="203" t="s">
        <v>15</v>
      </c>
      <c r="AO50" s="203" t="s">
        <v>15</v>
      </c>
      <c r="AP50" s="203" t="s">
        <v>68</v>
      </c>
      <c r="AQ50" s="203" t="s">
        <v>160</v>
      </c>
      <c r="AR50" s="203" t="s">
        <v>160</v>
      </c>
      <c r="AS50" s="203" t="s">
        <v>160</v>
      </c>
      <c r="AT50" s="303" t="s">
        <v>160</v>
      </c>
      <c r="AU50" s="303" t="s">
        <v>160</v>
      </c>
      <c r="AV50" s="303" t="s">
        <v>160</v>
      </c>
      <c r="AW50" s="303" t="s">
        <v>160</v>
      </c>
    </row>
    <row r="51" spans="1:49">
      <c r="A51" s="130" t="s">
        <v>123</v>
      </c>
      <c r="B51" s="133" t="s">
        <v>68</v>
      </c>
      <c r="C51" s="133" t="s">
        <v>68</v>
      </c>
      <c r="D51" s="133">
        <v>36.200000000000003</v>
      </c>
      <c r="E51" s="133">
        <v>35.200000000000003</v>
      </c>
      <c r="F51" s="133">
        <v>41.8</v>
      </c>
      <c r="G51" s="133">
        <v>31.4</v>
      </c>
      <c r="H51" s="133">
        <v>37.9</v>
      </c>
      <c r="I51" s="133">
        <v>41.1</v>
      </c>
      <c r="J51" s="132">
        <v>47.5</v>
      </c>
      <c r="K51" s="132">
        <v>39.704885952506018</v>
      </c>
      <c r="L51" s="132" t="s">
        <v>15</v>
      </c>
      <c r="M51" s="132">
        <v>51.7</v>
      </c>
      <c r="N51" s="132">
        <v>51.864314653006886</v>
      </c>
      <c r="O51" s="145">
        <v>45.730871901290847</v>
      </c>
      <c r="P51" s="135">
        <v>49.132708984183516</v>
      </c>
      <c r="Q51" s="135">
        <v>48.013255655612312</v>
      </c>
      <c r="R51" s="173">
        <v>45.785333473767345</v>
      </c>
      <c r="S51" s="137">
        <v>51.392750355724772</v>
      </c>
      <c r="T51" s="174">
        <v>54.815293618081128</v>
      </c>
      <c r="U51" s="175">
        <v>58.231428306292948</v>
      </c>
      <c r="V51" s="175">
        <v>48.298780561466025</v>
      </c>
      <c r="W51" s="176">
        <v>54.084737846147966</v>
      </c>
      <c r="X51" s="176">
        <v>54.07227352876604</v>
      </c>
      <c r="Y51" s="134">
        <v>60.254192829901548</v>
      </c>
      <c r="Z51" s="134">
        <v>52.623829385263846</v>
      </c>
      <c r="AA51" s="134">
        <v>61.266659349865073</v>
      </c>
      <c r="AB51" s="134">
        <v>60.85590497869984</v>
      </c>
      <c r="AC51" s="134">
        <v>57.175582529436682</v>
      </c>
      <c r="AD51" s="203">
        <v>56.562272090148277</v>
      </c>
      <c r="AE51" s="203">
        <v>49.501888607263979</v>
      </c>
      <c r="AF51" s="203">
        <v>60.111409712091145</v>
      </c>
      <c r="AG51" s="203">
        <v>61.22432747560643</v>
      </c>
      <c r="AH51" s="203">
        <v>60.468923152183514</v>
      </c>
      <c r="AI51" s="203">
        <v>56.649624470301433</v>
      </c>
      <c r="AJ51" s="203">
        <v>69.037189029876885</v>
      </c>
      <c r="AK51" s="203">
        <v>67.619810470391343</v>
      </c>
      <c r="AL51" s="203">
        <v>69.028394744626823</v>
      </c>
      <c r="AM51" s="203">
        <v>69.278050239003505</v>
      </c>
      <c r="AN51" s="203">
        <v>54.1</v>
      </c>
      <c r="AO51" s="203">
        <v>59.5</v>
      </c>
      <c r="AP51" s="203">
        <v>46.3</v>
      </c>
      <c r="AQ51" s="203">
        <v>60.4</v>
      </c>
      <c r="AR51" s="203">
        <v>57.3</v>
      </c>
      <c r="AS51" s="203">
        <v>60.3</v>
      </c>
      <c r="AT51" s="303">
        <v>59.7</v>
      </c>
      <c r="AU51" s="303">
        <v>56.3</v>
      </c>
      <c r="AV51" s="324">
        <v>50.2</v>
      </c>
      <c r="AW51" s="324">
        <v>61</v>
      </c>
    </row>
    <row r="52" spans="1:49">
      <c r="A52" s="130"/>
      <c r="B52" s="133"/>
      <c r="C52" s="133"/>
      <c r="D52" s="133"/>
      <c r="E52" s="133"/>
      <c r="F52" s="133"/>
      <c r="G52" s="133"/>
      <c r="H52" s="133"/>
      <c r="I52" s="133"/>
      <c r="J52" s="132"/>
      <c r="K52" s="132"/>
      <c r="L52" s="132"/>
      <c r="M52" s="132"/>
      <c r="N52" s="132"/>
      <c r="O52" s="145"/>
      <c r="P52" s="154"/>
      <c r="Q52" s="154"/>
      <c r="R52" s="154"/>
      <c r="S52" s="154"/>
      <c r="T52" s="154"/>
      <c r="U52" s="154"/>
      <c r="V52" s="154"/>
      <c r="W52" s="154"/>
      <c r="X52" s="154"/>
      <c r="Y52" s="133"/>
      <c r="Z52" s="133"/>
      <c r="AA52" s="133"/>
      <c r="AB52" s="133"/>
      <c r="AC52" s="133"/>
      <c r="AD52" s="203"/>
      <c r="AE52" s="203"/>
      <c r="AF52" s="203"/>
      <c r="AG52" s="203"/>
      <c r="AH52" s="203"/>
      <c r="AI52" s="203"/>
      <c r="AJ52" s="203"/>
      <c r="AK52" s="203"/>
      <c r="AL52" s="203"/>
      <c r="AM52" s="203"/>
      <c r="AN52" s="203"/>
      <c r="AO52" s="203"/>
      <c r="AP52" s="203"/>
      <c r="AQ52" s="203"/>
      <c r="AR52" s="203"/>
      <c r="AS52" s="203"/>
      <c r="AT52" s="303"/>
      <c r="AU52" s="303"/>
      <c r="AV52" s="303"/>
      <c r="AW52" s="303"/>
    </row>
    <row r="53" spans="1:49">
      <c r="A53" s="163" t="s">
        <v>209</v>
      </c>
      <c r="B53" s="166">
        <v>40.4</v>
      </c>
      <c r="C53" s="166">
        <v>41.1</v>
      </c>
      <c r="D53" s="166">
        <v>39.9</v>
      </c>
      <c r="E53" s="166">
        <v>38.6</v>
      </c>
      <c r="F53" s="166">
        <v>44.1</v>
      </c>
      <c r="G53" s="166">
        <v>33.299999999999997</v>
      </c>
      <c r="H53" s="166">
        <v>41.4</v>
      </c>
      <c r="I53" s="166">
        <v>46.2</v>
      </c>
      <c r="J53" s="164">
        <v>46.6</v>
      </c>
      <c r="K53" s="164">
        <v>43.800592446973518</v>
      </c>
      <c r="L53" s="164">
        <v>49.9</v>
      </c>
      <c r="M53" s="164">
        <v>47.1</v>
      </c>
      <c r="N53" s="164">
        <v>55.9</v>
      </c>
      <c r="O53" s="168">
        <v>56.605645970524236</v>
      </c>
      <c r="P53" s="183">
        <v>52.934060264795768</v>
      </c>
      <c r="Q53" s="183">
        <v>58.88054321862198</v>
      </c>
      <c r="R53" s="184">
        <v>57.768020851621458</v>
      </c>
      <c r="S53" s="185">
        <v>63.433211552650548</v>
      </c>
      <c r="T53" s="186">
        <v>65.191354451802937</v>
      </c>
      <c r="U53" s="180">
        <v>68.97126302513891</v>
      </c>
      <c r="V53" s="180">
        <v>63.521489796788011</v>
      </c>
      <c r="W53" s="187">
        <v>67.824818156175127</v>
      </c>
      <c r="X53" s="187">
        <v>62.552026678677954</v>
      </c>
      <c r="Y53" s="188">
        <v>72.359236677913202</v>
      </c>
      <c r="Z53" s="188">
        <v>58.434809054026736</v>
      </c>
      <c r="AA53" s="188">
        <v>60.466964327420598</v>
      </c>
      <c r="AB53" s="188">
        <v>72.431825525219736</v>
      </c>
      <c r="AC53" s="188">
        <v>66.97786817898222</v>
      </c>
      <c r="AD53" s="205">
        <v>66.311734979488918</v>
      </c>
      <c r="AE53" s="205">
        <v>64.762001763570225</v>
      </c>
      <c r="AF53" s="205">
        <v>69.965802721864733</v>
      </c>
      <c r="AG53" s="205">
        <v>70.875565197547203</v>
      </c>
      <c r="AH53" s="205">
        <v>62.067625504168227</v>
      </c>
      <c r="AI53" s="205">
        <v>63.69789399585045</v>
      </c>
      <c r="AJ53" s="205">
        <v>71.255098865784021</v>
      </c>
      <c r="AK53" s="205">
        <v>73.374318519691812</v>
      </c>
      <c r="AL53" s="205">
        <v>74.860368593600356</v>
      </c>
      <c r="AM53" s="205">
        <v>73.58344968564306</v>
      </c>
      <c r="AN53" s="205">
        <v>74.5</v>
      </c>
      <c r="AO53" s="205">
        <v>72.900000000000006</v>
      </c>
      <c r="AP53" s="205">
        <v>49.4</v>
      </c>
      <c r="AQ53" s="205">
        <v>65.7</v>
      </c>
      <c r="AR53" s="205">
        <v>65.8</v>
      </c>
      <c r="AS53" s="205">
        <v>60.5</v>
      </c>
      <c r="AT53" s="305">
        <v>66.8</v>
      </c>
      <c r="AU53" s="305">
        <v>66.3</v>
      </c>
      <c r="AV53" s="305">
        <v>69.5</v>
      </c>
      <c r="AW53" s="326">
        <v>71.400000000000006</v>
      </c>
    </row>
    <row r="54" spans="1:49">
      <c r="A54" s="163" t="s">
        <v>210</v>
      </c>
      <c r="B54" s="166">
        <v>39.4</v>
      </c>
      <c r="C54" s="166">
        <v>40.200000000000003</v>
      </c>
      <c r="D54" s="166">
        <v>38</v>
      </c>
      <c r="E54" s="166">
        <v>37.4</v>
      </c>
      <c r="F54" s="166">
        <v>43.7</v>
      </c>
      <c r="G54" s="166">
        <v>30.2</v>
      </c>
      <c r="H54" s="166">
        <v>42.8</v>
      </c>
      <c r="I54" s="166">
        <v>46.7</v>
      </c>
      <c r="J54" s="164">
        <v>44</v>
      </c>
      <c r="K54" s="164">
        <v>43.125134855760678</v>
      </c>
      <c r="L54" s="164">
        <v>49.900167193469031</v>
      </c>
      <c r="M54" s="164">
        <v>53.6</v>
      </c>
      <c r="N54" s="164">
        <v>50.56341265670423</v>
      </c>
      <c r="O54" s="168">
        <v>55.847629892124111</v>
      </c>
      <c r="P54" s="183">
        <v>52.379024612086354</v>
      </c>
      <c r="Q54" s="183">
        <v>53.494014590733308</v>
      </c>
      <c r="R54" s="184">
        <v>55.361638180640618</v>
      </c>
      <c r="S54" s="185">
        <v>58.662513769868866</v>
      </c>
      <c r="T54" s="186">
        <v>59.530195454614372</v>
      </c>
      <c r="U54" s="180">
        <v>68.992900831693532</v>
      </c>
      <c r="V54" s="180">
        <v>63.507577761148838</v>
      </c>
      <c r="W54" s="187">
        <v>65.732372086982295</v>
      </c>
      <c r="X54" s="187">
        <v>60.529950377718798</v>
      </c>
      <c r="Y54" s="188">
        <v>72.229418879421843</v>
      </c>
      <c r="Z54" s="188">
        <v>57.392891167354264</v>
      </c>
      <c r="AA54" s="188">
        <v>58.851645888104521</v>
      </c>
      <c r="AB54" s="188">
        <v>70.330604686389265</v>
      </c>
      <c r="AC54" s="188">
        <v>66.409724194851421</v>
      </c>
      <c r="AD54" s="205">
        <v>66.915688353916238</v>
      </c>
      <c r="AE54" s="205">
        <v>59.1478796763232</v>
      </c>
      <c r="AF54" s="205">
        <v>62.712660245353263</v>
      </c>
      <c r="AG54" s="205">
        <v>68.363030625584912</v>
      </c>
      <c r="AH54" s="205">
        <v>58.777487818460727</v>
      </c>
      <c r="AI54" s="205">
        <v>58.278006023046544</v>
      </c>
      <c r="AJ54" s="205">
        <v>71.379494544628741</v>
      </c>
      <c r="AK54" s="205">
        <v>71.550649025271795</v>
      </c>
      <c r="AL54" s="205">
        <v>73.655723884024013</v>
      </c>
      <c r="AM54" s="205">
        <v>71.508101007799965</v>
      </c>
      <c r="AN54" s="205">
        <v>68.400000000000006</v>
      </c>
      <c r="AO54" s="205">
        <v>61</v>
      </c>
      <c r="AP54" s="205">
        <v>52.5</v>
      </c>
      <c r="AQ54" s="205">
        <v>65.8</v>
      </c>
      <c r="AR54" s="205">
        <v>63.4</v>
      </c>
      <c r="AS54" s="205">
        <v>62.6</v>
      </c>
      <c r="AT54" s="305">
        <v>59.5</v>
      </c>
      <c r="AU54" s="305">
        <v>59.2</v>
      </c>
      <c r="AV54" s="305">
        <v>62.7</v>
      </c>
      <c r="AW54" s="326">
        <v>68.900000000000006</v>
      </c>
    </row>
    <row r="55" spans="1:49">
      <c r="A55" s="163" t="s">
        <v>211</v>
      </c>
      <c r="B55" s="166">
        <v>38</v>
      </c>
      <c r="C55" s="166">
        <v>37.6</v>
      </c>
      <c r="D55" s="166">
        <v>36.200000000000003</v>
      </c>
      <c r="E55" s="166">
        <v>36.200000000000003</v>
      </c>
      <c r="F55" s="166">
        <v>40.9</v>
      </c>
      <c r="G55" s="166">
        <v>30.1</v>
      </c>
      <c r="H55" s="166">
        <v>41</v>
      </c>
      <c r="I55" s="166">
        <v>44.1</v>
      </c>
      <c r="J55" s="164">
        <v>42.3</v>
      </c>
      <c r="K55" s="164">
        <v>43.293820918607842</v>
      </c>
      <c r="L55" s="164">
        <v>49.6</v>
      </c>
      <c r="M55" s="164">
        <v>49.8</v>
      </c>
      <c r="N55" s="164">
        <v>52.302746845547283</v>
      </c>
      <c r="O55" s="168">
        <v>56.025170804319018</v>
      </c>
      <c r="P55" s="183">
        <v>46.087895327842247</v>
      </c>
      <c r="Q55" s="183">
        <v>51.309814418945095</v>
      </c>
      <c r="R55" s="184">
        <v>53.46189052396219</v>
      </c>
      <c r="S55" s="185">
        <v>56.512864841016423</v>
      </c>
      <c r="T55" s="186">
        <v>58.364834998621333</v>
      </c>
      <c r="U55" s="180">
        <v>62.82766551648978</v>
      </c>
      <c r="V55" s="180">
        <v>57.313356365787293</v>
      </c>
      <c r="W55" s="187">
        <v>62.157029615902196</v>
      </c>
      <c r="X55" s="187">
        <v>54.207713289140962</v>
      </c>
      <c r="Y55" s="188">
        <v>68.473754508333329</v>
      </c>
      <c r="Z55" s="188">
        <v>55.724987769341276</v>
      </c>
      <c r="AA55" s="188">
        <v>57.534464036788336</v>
      </c>
      <c r="AB55" s="188">
        <v>67.103596114142576</v>
      </c>
      <c r="AC55" s="188">
        <v>62.906595787315204</v>
      </c>
      <c r="AD55" s="205">
        <v>59.474235677476969</v>
      </c>
      <c r="AE55" s="205">
        <v>55.16478478247884</v>
      </c>
      <c r="AF55" s="205">
        <v>58.624215912489987</v>
      </c>
      <c r="AG55" s="205">
        <v>67.256004101583102</v>
      </c>
      <c r="AH55" s="205">
        <v>57.126531571220717</v>
      </c>
      <c r="AI55" s="205">
        <v>60.303930402487147</v>
      </c>
      <c r="AJ55" s="205">
        <v>69.069316270737403</v>
      </c>
      <c r="AK55" s="205">
        <v>69.729102663249307</v>
      </c>
      <c r="AL55" s="205">
        <v>75.44594887187877</v>
      </c>
      <c r="AM55" s="205">
        <v>69.987540131720664</v>
      </c>
      <c r="AN55" s="205">
        <v>67</v>
      </c>
      <c r="AO55" s="205">
        <v>67.2</v>
      </c>
      <c r="AP55" s="205">
        <v>47.1</v>
      </c>
      <c r="AQ55" s="205">
        <v>60.2</v>
      </c>
      <c r="AR55" s="205">
        <v>59.5</v>
      </c>
      <c r="AS55" s="205">
        <v>58.1</v>
      </c>
      <c r="AT55" s="305">
        <v>60.1</v>
      </c>
      <c r="AU55" s="305">
        <v>55</v>
      </c>
      <c r="AV55" s="305">
        <v>58.9</v>
      </c>
      <c r="AW55" s="326">
        <v>63.7</v>
      </c>
    </row>
    <row r="56" spans="1:49">
      <c r="A56" s="163" t="s">
        <v>212</v>
      </c>
      <c r="B56" s="166">
        <v>38.1</v>
      </c>
      <c r="C56" s="166">
        <v>37.700000000000003</v>
      </c>
      <c r="D56" s="166">
        <v>36.5</v>
      </c>
      <c r="E56" s="166">
        <v>35.200000000000003</v>
      </c>
      <c r="F56" s="166">
        <v>43.1</v>
      </c>
      <c r="G56" s="166">
        <v>29.8</v>
      </c>
      <c r="H56" s="166">
        <v>38.6</v>
      </c>
      <c r="I56" s="166">
        <v>43.3</v>
      </c>
      <c r="J56" s="164">
        <v>43.9</v>
      </c>
      <c r="K56" s="164">
        <v>41.188245011237612</v>
      </c>
      <c r="L56" s="164">
        <v>48.317214700193439</v>
      </c>
      <c r="M56" s="164">
        <v>53.3</v>
      </c>
      <c r="N56" s="164">
        <v>47.516665260315634</v>
      </c>
      <c r="O56" s="168">
        <v>51.956814736682695</v>
      </c>
      <c r="P56" s="183">
        <v>50.652492276125599</v>
      </c>
      <c r="Q56" s="183">
        <v>48.503969893884467</v>
      </c>
      <c r="R56" s="184">
        <v>53.452104675008883</v>
      </c>
      <c r="S56" s="185">
        <v>51.849332560073819</v>
      </c>
      <c r="T56" s="186">
        <v>57.006215922850025</v>
      </c>
      <c r="U56" s="180">
        <v>62.299052483640082</v>
      </c>
      <c r="V56" s="180">
        <v>53.084886695344402</v>
      </c>
      <c r="W56" s="187">
        <v>58.459119181358183</v>
      </c>
      <c r="X56" s="187">
        <v>54.80050118486033</v>
      </c>
      <c r="Y56" s="188">
        <v>64.451289210275974</v>
      </c>
      <c r="Z56" s="188">
        <v>55.820991351134523</v>
      </c>
      <c r="AA56" s="188">
        <v>62.851081228889143</v>
      </c>
      <c r="AB56" s="188">
        <v>63.644539301100735</v>
      </c>
      <c r="AC56" s="188">
        <v>61.355120651724789</v>
      </c>
      <c r="AD56" s="205">
        <v>58.001014463219597</v>
      </c>
      <c r="AE56" s="205">
        <v>53.03998706210124</v>
      </c>
      <c r="AF56" s="205">
        <v>59.972758255238972</v>
      </c>
      <c r="AG56" s="205">
        <v>68.046440446403707</v>
      </c>
      <c r="AH56" s="205">
        <v>57.931663559173501</v>
      </c>
      <c r="AI56" s="205">
        <v>56.397006715179224</v>
      </c>
      <c r="AJ56" s="205">
        <v>72.497557838576782</v>
      </c>
      <c r="AK56" s="205">
        <v>70.272851010788315</v>
      </c>
      <c r="AL56" s="205">
        <v>74.4591514095044</v>
      </c>
      <c r="AM56" s="205">
        <v>71.974589547196388</v>
      </c>
      <c r="AN56" s="205">
        <v>64.2</v>
      </c>
      <c r="AO56" s="205">
        <v>61.4</v>
      </c>
      <c r="AP56" s="205">
        <v>56.9</v>
      </c>
      <c r="AQ56" s="205">
        <v>60.5</v>
      </c>
      <c r="AR56" s="205">
        <v>57.5</v>
      </c>
      <c r="AS56" s="205">
        <v>61.9</v>
      </c>
      <c r="AT56" s="305">
        <v>67.599999999999994</v>
      </c>
      <c r="AU56" s="305">
        <v>60.1</v>
      </c>
      <c r="AV56" s="305">
        <v>60.4</v>
      </c>
      <c r="AW56" s="326">
        <v>68.400000000000006</v>
      </c>
    </row>
    <row r="57" spans="1:49">
      <c r="A57" s="130"/>
      <c r="B57" s="133"/>
      <c r="C57" s="133"/>
      <c r="D57" s="133"/>
      <c r="E57" s="133"/>
      <c r="F57" s="133"/>
      <c r="G57" s="133"/>
      <c r="H57" s="133"/>
      <c r="I57" s="133"/>
      <c r="J57" s="132"/>
      <c r="K57" s="132"/>
      <c r="L57" s="132"/>
      <c r="M57" s="132"/>
      <c r="N57" s="132"/>
      <c r="O57" s="145"/>
      <c r="P57" s="154"/>
      <c r="Q57" s="154"/>
      <c r="R57" s="154"/>
      <c r="S57" s="154"/>
      <c r="T57" s="154"/>
      <c r="U57" s="154"/>
      <c r="V57" s="154"/>
      <c r="W57" s="154"/>
      <c r="X57" s="154"/>
      <c r="Y57" s="133"/>
      <c r="Z57" s="133"/>
      <c r="AA57" s="133"/>
      <c r="AB57" s="133"/>
      <c r="AC57" s="133"/>
      <c r="AD57" s="203"/>
      <c r="AE57" s="203"/>
      <c r="AF57" s="203"/>
      <c r="AG57" s="203"/>
      <c r="AH57" s="203"/>
      <c r="AI57" s="203"/>
      <c r="AJ57" s="203"/>
      <c r="AK57" s="203"/>
      <c r="AL57" s="203"/>
      <c r="AM57" s="203"/>
      <c r="AN57" s="203"/>
      <c r="AO57" s="203"/>
      <c r="AP57" s="203"/>
      <c r="AQ57" s="203"/>
      <c r="AR57" s="144"/>
      <c r="AS57" s="144"/>
      <c r="AT57" s="216"/>
      <c r="AU57" s="216"/>
      <c r="AV57" s="216"/>
      <c r="AW57" s="216"/>
    </row>
    <row r="58" spans="1:49">
      <c r="A58" s="163" t="s">
        <v>59</v>
      </c>
      <c r="B58" s="166">
        <v>38.299999999999997</v>
      </c>
      <c r="C58" s="166">
        <v>38.1</v>
      </c>
      <c r="D58" s="166">
        <v>36.799999999999997</v>
      </c>
      <c r="E58" s="166">
        <v>35.799999999999997</v>
      </c>
      <c r="F58" s="166">
        <v>42.6</v>
      </c>
      <c r="G58" s="166">
        <v>30.1</v>
      </c>
      <c r="H58" s="166">
        <v>39.700000000000003</v>
      </c>
      <c r="I58" s="166">
        <v>43.9</v>
      </c>
      <c r="J58" s="164">
        <v>43.7</v>
      </c>
      <c r="K58" s="164">
        <v>42.059974022050021</v>
      </c>
      <c r="L58" s="164">
        <v>49.299711815561977</v>
      </c>
      <c r="M58" s="164">
        <v>51.7</v>
      </c>
      <c r="N58" s="164">
        <v>50.090155856480663</v>
      </c>
      <c r="O58" s="168">
        <v>54.140429518422259</v>
      </c>
      <c r="P58" s="165">
        <v>49.9</v>
      </c>
      <c r="Q58" s="165">
        <v>50.8</v>
      </c>
      <c r="R58" s="165">
        <v>54.1</v>
      </c>
      <c r="S58" s="165">
        <v>55.4</v>
      </c>
      <c r="T58" s="165">
        <v>58.5</v>
      </c>
      <c r="U58" s="165">
        <v>64.599999999999994</v>
      </c>
      <c r="V58" s="165">
        <v>57.4</v>
      </c>
      <c r="W58" s="165">
        <v>62.5</v>
      </c>
      <c r="X58" s="165">
        <v>56.6</v>
      </c>
      <c r="Y58" s="166">
        <v>68.23</v>
      </c>
      <c r="Z58" s="166">
        <v>56.42</v>
      </c>
      <c r="AA58" s="166">
        <v>60.03</v>
      </c>
      <c r="AB58" s="166">
        <v>66.87000000000009</v>
      </c>
      <c r="AC58" s="166">
        <v>63.45</v>
      </c>
      <c r="AD58" s="205">
        <v>61.26</v>
      </c>
      <c r="AE58" s="205">
        <v>56</v>
      </c>
      <c r="AF58" s="205">
        <v>60.949946368142392</v>
      </c>
      <c r="AG58" s="205">
        <v>68.061689292832128</v>
      </c>
      <c r="AH58" s="205">
        <v>58.177971060098322</v>
      </c>
      <c r="AI58" s="205">
        <v>58.275642335672401</v>
      </c>
      <c r="AJ58" s="205">
        <v>71.305531913446387</v>
      </c>
      <c r="AK58" s="205">
        <v>70.646168438817512</v>
      </c>
      <c r="AL58" s="205">
        <v>74.508622637015804</v>
      </c>
      <c r="AM58" s="205">
        <v>71.541335807285364</v>
      </c>
      <c r="AN58" s="205">
        <v>66.2</v>
      </c>
      <c r="AO58" s="205">
        <v>63</v>
      </c>
      <c r="AP58" s="205">
        <v>53.6</v>
      </c>
      <c r="AQ58" s="205">
        <v>62</v>
      </c>
      <c r="AR58" s="205">
        <v>60.1</v>
      </c>
      <c r="AS58" s="205">
        <v>61.1</v>
      </c>
      <c r="AT58" s="305">
        <v>63.8</v>
      </c>
      <c r="AU58" s="305">
        <v>59.3</v>
      </c>
      <c r="AV58" s="305">
        <v>61.9</v>
      </c>
      <c r="AW58" s="326">
        <v>67.8</v>
      </c>
    </row>
    <row r="59" spans="1:49">
      <c r="A59" s="169" t="s">
        <v>131</v>
      </c>
      <c r="B59" s="206"/>
      <c r="C59" s="206"/>
      <c r="D59" s="206"/>
      <c r="E59" s="206"/>
      <c r="F59" s="206"/>
      <c r="G59" s="206"/>
      <c r="H59" s="206"/>
      <c r="I59" s="206"/>
      <c r="J59" s="132"/>
      <c r="K59" s="132"/>
      <c r="L59" s="132"/>
      <c r="M59" s="132"/>
      <c r="N59" s="132"/>
      <c r="O59" s="132"/>
      <c r="P59" s="132"/>
      <c r="Q59" s="4"/>
      <c r="R59" s="132"/>
      <c r="S59" s="132"/>
      <c r="T59" s="132"/>
      <c r="U59" s="132"/>
      <c r="V59" s="132"/>
      <c r="W59" s="132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2"/>
      <c r="AI59" s="132"/>
      <c r="AJ59" s="132"/>
      <c r="AK59" s="132"/>
      <c r="AL59" s="132"/>
      <c r="AM59" s="132"/>
      <c r="AN59" s="132"/>
      <c r="AO59" s="203"/>
      <c r="AP59" s="132"/>
      <c r="AQ59" s="132"/>
      <c r="AR59" s="144"/>
      <c r="AS59" s="144"/>
      <c r="AT59" s="144"/>
      <c r="AU59" s="144"/>
      <c r="AV59" s="144"/>
      <c r="AW59" s="144"/>
    </row>
    <row r="60" spans="1:49">
      <c r="A60" s="130" t="s">
        <v>70</v>
      </c>
      <c r="B60" s="133" t="s">
        <v>15</v>
      </c>
      <c r="C60" s="133" t="s">
        <v>69</v>
      </c>
      <c r="D60" s="133" t="s">
        <v>69</v>
      </c>
      <c r="E60" s="133" t="s">
        <v>69</v>
      </c>
      <c r="F60" s="133" t="s">
        <v>69</v>
      </c>
      <c r="G60" s="133" t="s">
        <v>15</v>
      </c>
      <c r="H60" s="133" t="s">
        <v>15</v>
      </c>
      <c r="I60" s="133" t="s">
        <v>15</v>
      </c>
      <c r="J60" s="132" t="s">
        <v>15</v>
      </c>
      <c r="K60" s="132" t="s">
        <v>15</v>
      </c>
      <c r="L60" s="132" t="s">
        <v>15</v>
      </c>
      <c r="M60" s="132" t="s">
        <v>15</v>
      </c>
      <c r="N60" s="132" t="s">
        <v>15</v>
      </c>
      <c r="O60" s="154">
        <v>0</v>
      </c>
      <c r="P60" s="156" t="s">
        <v>68</v>
      </c>
      <c r="Q60" s="156" t="s">
        <v>68</v>
      </c>
      <c r="R60" s="196" t="s">
        <v>68</v>
      </c>
      <c r="S60" s="157" t="s">
        <v>69</v>
      </c>
      <c r="T60" s="197" t="s">
        <v>68</v>
      </c>
      <c r="U60" s="198" t="s">
        <v>16</v>
      </c>
      <c r="V60" s="198" t="s">
        <v>16</v>
      </c>
      <c r="W60" s="199" t="s">
        <v>124</v>
      </c>
      <c r="X60" s="199" t="s">
        <v>124</v>
      </c>
      <c r="Y60" s="155" t="s">
        <v>124</v>
      </c>
      <c r="Z60" s="155" t="s">
        <v>124</v>
      </c>
      <c r="AA60" s="155" t="s">
        <v>68</v>
      </c>
      <c r="AB60" s="155" t="s">
        <v>68</v>
      </c>
      <c r="AC60" s="155" t="s">
        <v>68</v>
      </c>
      <c r="AD60" s="155" t="s">
        <v>68</v>
      </c>
      <c r="AE60" s="155" t="s">
        <v>68</v>
      </c>
      <c r="AF60" s="155" t="s">
        <v>68</v>
      </c>
      <c r="AG60" s="155" t="s">
        <v>68</v>
      </c>
      <c r="AH60" s="155" t="s">
        <v>68</v>
      </c>
      <c r="AI60" s="155" t="s">
        <v>68</v>
      </c>
      <c r="AJ60" s="155" t="s">
        <v>68</v>
      </c>
      <c r="AK60" s="155" t="s">
        <v>68</v>
      </c>
      <c r="AL60" s="155" t="s">
        <v>68</v>
      </c>
      <c r="AM60" s="155" t="s">
        <v>68</v>
      </c>
      <c r="AN60" s="155" t="s">
        <v>68</v>
      </c>
      <c r="AO60" s="203" t="s">
        <v>68</v>
      </c>
      <c r="AP60" s="155" t="s">
        <v>68</v>
      </c>
      <c r="AQ60" s="155" t="s">
        <v>68</v>
      </c>
      <c r="AR60" s="144" t="s">
        <v>68</v>
      </c>
      <c r="AS60" s="144" t="s">
        <v>68</v>
      </c>
      <c r="AT60" s="144" t="s">
        <v>68</v>
      </c>
      <c r="AU60" s="144" t="s">
        <v>68</v>
      </c>
      <c r="AV60" s="144" t="s">
        <v>68</v>
      </c>
      <c r="AW60" s="144" t="s">
        <v>68</v>
      </c>
    </row>
    <row r="61" spans="1:49">
      <c r="A61" s="12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B8BBD-4276-4070-8CF1-91EB2932FB4D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22.5">
      <c r="A3" s="301" t="s">
        <v>81</v>
      </c>
      <c r="B3" s="212" t="s">
        <v>137</v>
      </c>
      <c r="C3" s="202" t="s">
        <v>137</v>
      </c>
      <c r="D3" s="202" t="s">
        <v>137</v>
      </c>
      <c r="E3" s="202" t="s">
        <v>137</v>
      </c>
      <c r="F3" s="202" t="s">
        <v>137</v>
      </c>
      <c r="G3" s="202" t="s">
        <v>137</v>
      </c>
      <c r="H3" s="202" t="s">
        <v>137</v>
      </c>
      <c r="I3" s="202" t="s">
        <v>137</v>
      </c>
      <c r="J3" s="202" t="s">
        <v>137</v>
      </c>
      <c r="K3" s="202" t="s">
        <v>137</v>
      </c>
      <c r="L3" s="202" t="s">
        <v>137</v>
      </c>
      <c r="M3" s="202" t="s">
        <v>137</v>
      </c>
      <c r="N3" s="202" t="s">
        <v>137</v>
      </c>
      <c r="O3" s="202" t="s">
        <v>137</v>
      </c>
      <c r="P3" s="202" t="s">
        <v>137</v>
      </c>
      <c r="Q3" s="202" t="s">
        <v>137</v>
      </c>
      <c r="R3" s="202" t="s">
        <v>137</v>
      </c>
      <c r="S3" s="202" t="s">
        <v>137</v>
      </c>
      <c r="T3" s="202" t="s">
        <v>137</v>
      </c>
      <c r="U3" s="202" t="s">
        <v>137</v>
      </c>
      <c r="V3" s="202" t="s">
        <v>137</v>
      </c>
      <c r="W3" s="202" t="s">
        <v>137</v>
      </c>
      <c r="X3" s="202" t="s">
        <v>137</v>
      </c>
      <c r="Y3" s="202" t="s">
        <v>137</v>
      </c>
      <c r="Z3" s="202" t="s">
        <v>137</v>
      </c>
      <c r="AA3" s="202" t="s">
        <v>137</v>
      </c>
      <c r="AB3" s="202" t="s">
        <v>137</v>
      </c>
      <c r="AC3" s="202" t="s">
        <v>137</v>
      </c>
      <c r="AD3" s="202" t="s">
        <v>137</v>
      </c>
      <c r="AE3" s="202" t="s">
        <v>137</v>
      </c>
      <c r="AF3" s="202" t="s">
        <v>137</v>
      </c>
      <c r="AG3" s="202" t="s">
        <v>137</v>
      </c>
      <c r="AH3" s="202" t="s">
        <v>137</v>
      </c>
      <c r="AI3" s="202" t="s">
        <v>137</v>
      </c>
      <c r="AJ3" s="202" t="s">
        <v>137</v>
      </c>
      <c r="AK3" s="202" t="s">
        <v>137</v>
      </c>
      <c r="AL3" s="202" t="s">
        <v>137</v>
      </c>
      <c r="AM3" s="202" t="s">
        <v>137</v>
      </c>
      <c r="AN3" s="202" t="s">
        <v>137</v>
      </c>
      <c r="AO3" s="202" t="s">
        <v>137</v>
      </c>
      <c r="AP3" s="202" t="s">
        <v>137</v>
      </c>
      <c r="AQ3" s="202" t="s">
        <v>137</v>
      </c>
      <c r="AR3" s="202" t="s">
        <v>137</v>
      </c>
      <c r="AS3" s="202" t="s">
        <v>137</v>
      </c>
      <c r="AT3" s="202" t="s">
        <v>137</v>
      </c>
      <c r="AU3" s="202" t="s">
        <v>137</v>
      </c>
      <c r="AV3" s="202" t="s">
        <v>137</v>
      </c>
      <c r="AW3" s="202" t="s">
        <v>137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182">
        <v>2022</v>
      </c>
      <c r="AU4" s="182">
        <v>2023</v>
      </c>
      <c r="AV4" s="182">
        <v>2024</v>
      </c>
      <c r="AW4" s="182">
        <v>2025</v>
      </c>
    </row>
    <row r="5" spans="1:49" ht="12.75" thickBot="1">
      <c r="A5" s="553"/>
      <c r="B5" s="208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01" t="s">
        <v>77</v>
      </c>
      <c r="AI5" s="201" t="s">
        <v>77</v>
      </c>
      <c r="AJ5" s="201" t="s">
        <v>77</v>
      </c>
      <c r="AK5" s="201" t="s">
        <v>77</v>
      </c>
      <c r="AL5" s="201" t="s">
        <v>77</v>
      </c>
      <c r="AM5" s="201" t="s">
        <v>77</v>
      </c>
      <c r="AN5" s="201" t="s">
        <v>77</v>
      </c>
      <c r="AO5" s="201" t="s">
        <v>77</v>
      </c>
      <c r="AP5" s="201" t="s">
        <v>77</v>
      </c>
      <c r="AQ5" s="201" t="s">
        <v>77</v>
      </c>
      <c r="AR5" s="201" t="s">
        <v>77</v>
      </c>
      <c r="AS5" s="201" t="s">
        <v>77</v>
      </c>
      <c r="AT5" s="201" t="s">
        <v>77</v>
      </c>
      <c r="AU5" s="201" t="s">
        <v>77</v>
      </c>
      <c r="AV5" s="201" t="s">
        <v>77</v>
      </c>
      <c r="AW5" s="201" t="s">
        <v>77</v>
      </c>
    </row>
    <row r="6" spans="1:49" ht="12.75" thickTop="1">
      <c r="A6" s="130" t="s">
        <v>14</v>
      </c>
      <c r="B6" s="412">
        <v>51.2</v>
      </c>
      <c r="C6" s="362">
        <v>50</v>
      </c>
      <c r="D6" s="362">
        <v>51.1</v>
      </c>
      <c r="E6" s="362">
        <v>48.2</v>
      </c>
      <c r="F6" s="362">
        <v>51.5</v>
      </c>
      <c r="G6" s="362">
        <v>52</v>
      </c>
      <c r="H6" s="362">
        <v>55.4</v>
      </c>
      <c r="I6" s="362">
        <v>55.4</v>
      </c>
      <c r="J6" s="362">
        <v>62</v>
      </c>
      <c r="K6" s="362">
        <v>57.9</v>
      </c>
      <c r="L6" s="362">
        <v>56.6</v>
      </c>
      <c r="M6" s="362">
        <v>49.7</v>
      </c>
      <c r="N6" s="362">
        <v>66.599999999999994</v>
      </c>
      <c r="O6" s="362" t="s">
        <v>125</v>
      </c>
      <c r="P6" s="362">
        <v>63.4</v>
      </c>
      <c r="Q6" s="362">
        <v>69.3</v>
      </c>
      <c r="R6" s="362">
        <v>70.3</v>
      </c>
      <c r="S6" s="362">
        <v>74.400000000000006</v>
      </c>
      <c r="T6" s="362">
        <v>73.3</v>
      </c>
      <c r="U6" s="362">
        <v>77</v>
      </c>
      <c r="V6" s="362">
        <v>74</v>
      </c>
      <c r="W6" s="362">
        <v>83.2</v>
      </c>
      <c r="X6" s="362">
        <v>76.400000000000006</v>
      </c>
      <c r="Y6" s="366">
        <v>84.513597943963958</v>
      </c>
      <c r="Z6" s="366">
        <v>66.729103689702185</v>
      </c>
      <c r="AA6" s="366">
        <v>59.073008725903691</v>
      </c>
      <c r="AB6" s="366">
        <v>81.520857276259846</v>
      </c>
      <c r="AC6" s="366">
        <v>74.726591311682938</v>
      </c>
      <c r="AD6" s="353">
        <v>75.789705474230047</v>
      </c>
      <c r="AE6" s="353">
        <v>65.342111176166028</v>
      </c>
      <c r="AF6" s="353">
        <v>84.785014374985948</v>
      </c>
      <c r="AG6" s="353">
        <v>80.636765787309315</v>
      </c>
      <c r="AH6" s="353">
        <v>76.742593674138348</v>
      </c>
      <c r="AI6" s="353">
        <v>68.714979659190092</v>
      </c>
      <c r="AJ6" s="353">
        <v>72.755103357729197</v>
      </c>
      <c r="AK6" s="353">
        <v>80.923751063494592</v>
      </c>
      <c r="AL6" s="353">
        <v>85.987672871890126</v>
      </c>
      <c r="AM6" s="353">
        <v>83.482056188413708</v>
      </c>
      <c r="AN6" s="353">
        <v>82.5</v>
      </c>
      <c r="AO6" s="353">
        <v>81.599999999999994</v>
      </c>
      <c r="AP6" s="353">
        <v>56.728916970796533</v>
      </c>
      <c r="AQ6" s="353">
        <v>78.400000000000006</v>
      </c>
      <c r="AR6" s="357">
        <v>74.900000000000006</v>
      </c>
      <c r="AS6" s="357">
        <v>73.8</v>
      </c>
      <c r="AT6" s="383">
        <v>78.2</v>
      </c>
      <c r="AU6" s="383">
        <v>72.099999999999994</v>
      </c>
      <c r="AV6" s="383">
        <v>67.417672018849004</v>
      </c>
      <c r="AW6" s="383">
        <v>73.400000000000006</v>
      </c>
    </row>
    <row r="7" spans="1:49">
      <c r="A7" s="130" t="s">
        <v>17</v>
      </c>
      <c r="B7" s="412">
        <v>59.8</v>
      </c>
      <c r="C7" s="362">
        <v>59</v>
      </c>
      <c r="D7" s="362">
        <v>58.7</v>
      </c>
      <c r="E7" s="362">
        <v>59.2</v>
      </c>
      <c r="F7" s="362">
        <v>63.1</v>
      </c>
      <c r="G7" s="362">
        <v>64.8</v>
      </c>
      <c r="H7" s="362">
        <v>66.400000000000006</v>
      </c>
      <c r="I7" s="362">
        <v>69.599999999999994</v>
      </c>
      <c r="J7" s="362">
        <v>76.2</v>
      </c>
      <c r="K7" s="362">
        <v>74.900000000000006</v>
      </c>
      <c r="L7" s="362">
        <v>76.7</v>
      </c>
      <c r="M7" s="362">
        <v>63.9</v>
      </c>
      <c r="N7" s="362">
        <v>86.3</v>
      </c>
      <c r="O7" s="362">
        <v>87.2</v>
      </c>
      <c r="P7" s="362">
        <v>83.1</v>
      </c>
      <c r="Q7" s="362">
        <v>87</v>
      </c>
      <c r="R7" s="362">
        <v>88.1</v>
      </c>
      <c r="S7" s="362">
        <v>90.1</v>
      </c>
      <c r="T7" s="362">
        <v>85.1</v>
      </c>
      <c r="U7" s="362">
        <v>91.5</v>
      </c>
      <c r="V7" s="362">
        <v>84.8</v>
      </c>
      <c r="W7" s="362">
        <v>97.2</v>
      </c>
      <c r="X7" s="362">
        <v>96.6</v>
      </c>
      <c r="Y7" s="366">
        <v>97.752812475640297</v>
      </c>
      <c r="Z7" s="366">
        <v>76.115260147990526</v>
      </c>
      <c r="AA7" s="366">
        <v>77.878234718534841</v>
      </c>
      <c r="AB7" s="366">
        <v>93.159108133813888</v>
      </c>
      <c r="AC7" s="366">
        <v>89.175221731768175</v>
      </c>
      <c r="AD7" s="353">
        <v>85.965447234959925</v>
      </c>
      <c r="AE7" s="353">
        <v>75.019953107903518</v>
      </c>
      <c r="AF7" s="353">
        <v>101.68999830875875</v>
      </c>
      <c r="AG7" s="353">
        <v>91.355111315618657</v>
      </c>
      <c r="AH7" s="353">
        <v>90.775564519311345</v>
      </c>
      <c r="AI7" s="353">
        <v>82.57605347963306</v>
      </c>
      <c r="AJ7" s="353">
        <v>77.80121340830506</v>
      </c>
      <c r="AK7" s="353">
        <v>89.117095479761574</v>
      </c>
      <c r="AL7" s="353">
        <v>92.932837763334916</v>
      </c>
      <c r="AM7" s="353">
        <v>94.863675816157283</v>
      </c>
      <c r="AN7" s="353">
        <v>93.4</v>
      </c>
      <c r="AO7" s="353">
        <v>91.9</v>
      </c>
      <c r="AP7" s="353">
        <v>79.425979507216979</v>
      </c>
      <c r="AQ7" s="353">
        <v>85.9</v>
      </c>
      <c r="AR7" s="357">
        <v>92.3</v>
      </c>
      <c r="AS7" s="357">
        <v>78.5</v>
      </c>
      <c r="AT7" s="383">
        <v>93.6</v>
      </c>
      <c r="AU7" s="383">
        <v>85.8</v>
      </c>
      <c r="AV7" s="383">
        <v>77.662722494477308</v>
      </c>
      <c r="AW7" s="383">
        <v>89.4</v>
      </c>
    </row>
    <row r="8" spans="1:49">
      <c r="A8" s="130" t="s">
        <v>18</v>
      </c>
      <c r="B8" s="412">
        <v>43</v>
      </c>
      <c r="C8" s="362" t="s">
        <v>125</v>
      </c>
      <c r="D8" s="362">
        <v>41.4</v>
      </c>
      <c r="E8" s="362">
        <v>41.6</v>
      </c>
      <c r="F8" s="362">
        <v>40.700000000000003</v>
      </c>
      <c r="G8" s="362">
        <v>39.1</v>
      </c>
      <c r="H8" s="362">
        <v>47</v>
      </c>
      <c r="I8" s="362">
        <v>44</v>
      </c>
      <c r="J8" s="362">
        <v>48.7</v>
      </c>
      <c r="K8" s="362">
        <v>55.4</v>
      </c>
      <c r="L8" s="362">
        <v>44.3</v>
      </c>
      <c r="M8" s="362">
        <v>38.200000000000003</v>
      </c>
      <c r="N8" s="362">
        <v>61.8</v>
      </c>
      <c r="O8" s="362" t="s">
        <v>125</v>
      </c>
      <c r="P8" s="362">
        <v>51</v>
      </c>
      <c r="Q8" s="362">
        <v>62.4</v>
      </c>
      <c r="R8" s="362">
        <v>63.1</v>
      </c>
      <c r="S8" s="362">
        <v>70.7</v>
      </c>
      <c r="T8" s="362">
        <v>70</v>
      </c>
      <c r="U8" s="362">
        <v>69.2</v>
      </c>
      <c r="V8" s="362">
        <v>64.599999999999994</v>
      </c>
      <c r="W8" s="362">
        <v>72.7</v>
      </c>
      <c r="X8" s="362">
        <v>63.3</v>
      </c>
      <c r="Y8" s="366">
        <v>76.270817142582317</v>
      </c>
      <c r="Z8" s="366">
        <v>61.980282449840111</v>
      </c>
      <c r="AA8" s="366">
        <v>51.112947980005842</v>
      </c>
      <c r="AB8" s="366">
        <v>81.773797320339426</v>
      </c>
      <c r="AC8" s="366">
        <v>68.759363989146109</v>
      </c>
      <c r="AD8" s="353">
        <v>68.048799594608226</v>
      </c>
      <c r="AE8" s="353">
        <v>60.097173096233547</v>
      </c>
      <c r="AF8" s="353">
        <v>72.656177243156193</v>
      </c>
      <c r="AG8" s="353">
        <v>75.063488078301333</v>
      </c>
      <c r="AH8" s="353">
        <v>61.803940127023921</v>
      </c>
      <c r="AI8" s="353">
        <v>62.067139817805014</v>
      </c>
      <c r="AJ8" s="353">
        <v>71.361196626664693</v>
      </c>
      <c r="AK8" s="353">
        <v>73.304516017103396</v>
      </c>
      <c r="AL8" s="353">
        <v>81.473571413535851</v>
      </c>
      <c r="AM8" s="353">
        <v>73.683798294388211</v>
      </c>
      <c r="AN8" s="353">
        <v>78.7</v>
      </c>
      <c r="AO8" s="353">
        <v>78</v>
      </c>
      <c r="AP8" s="353">
        <v>57.512616741110271</v>
      </c>
      <c r="AQ8" s="353">
        <v>74.7</v>
      </c>
      <c r="AR8" s="357">
        <v>72.099999999999994</v>
      </c>
      <c r="AS8" s="357">
        <v>68</v>
      </c>
      <c r="AT8" s="383">
        <v>68.8</v>
      </c>
      <c r="AU8" s="383">
        <v>70.3</v>
      </c>
      <c r="AV8" s="383">
        <v>63.710949388789786</v>
      </c>
      <c r="AW8" s="383">
        <v>73.900000000000006</v>
      </c>
    </row>
    <row r="9" spans="1:49">
      <c r="A9" s="130" t="s">
        <v>19</v>
      </c>
      <c r="B9" s="412">
        <v>40</v>
      </c>
      <c r="C9" s="362">
        <v>39.799999999999997</v>
      </c>
      <c r="D9" s="362">
        <v>42.7</v>
      </c>
      <c r="E9" s="362">
        <v>40.6</v>
      </c>
      <c r="F9" s="362">
        <v>44.5</v>
      </c>
      <c r="G9" s="362">
        <v>39.9</v>
      </c>
      <c r="H9" s="362">
        <v>46.3</v>
      </c>
      <c r="I9" s="362">
        <v>47.7</v>
      </c>
      <c r="J9" s="362">
        <v>49.3</v>
      </c>
      <c r="K9" s="362">
        <v>49.5</v>
      </c>
      <c r="L9" s="362">
        <v>46.2</v>
      </c>
      <c r="M9" s="362">
        <v>41.4</v>
      </c>
      <c r="N9" s="362">
        <v>51.4</v>
      </c>
      <c r="O9" s="362">
        <v>57.3</v>
      </c>
      <c r="P9" s="362">
        <v>50.2</v>
      </c>
      <c r="Q9" s="362">
        <v>55.3</v>
      </c>
      <c r="R9" s="362">
        <v>54.4</v>
      </c>
      <c r="S9" s="362">
        <v>60</v>
      </c>
      <c r="T9" s="362">
        <v>61.9</v>
      </c>
      <c r="U9" s="362">
        <v>62.3</v>
      </c>
      <c r="V9" s="362">
        <v>59.8</v>
      </c>
      <c r="W9" s="362">
        <v>66.099999999999994</v>
      </c>
      <c r="X9" s="362">
        <v>60.5</v>
      </c>
      <c r="Y9" s="366">
        <v>69.726149887770532</v>
      </c>
      <c r="Z9" s="366">
        <v>56.619329289358568</v>
      </c>
      <c r="AA9" s="366">
        <v>57.43611881473133</v>
      </c>
      <c r="AB9" s="366">
        <v>69.142301786762459</v>
      </c>
      <c r="AC9" s="366">
        <v>65.446688139438379</v>
      </c>
      <c r="AD9" s="353">
        <v>64.180663242100877</v>
      </c>
      <c r="AE9" s="353">
        <v>55.982544243300502</v>
      </c>
      <c r="AF9" s="353">
        <v>70.532718193668799</v>
      </c>
      <c r="AG9" s="353">
        <v>68.684333586373654</v>
      </c>
      <c r="AH9" s="353">
        <v>59.269816726838677</v>
      </c>
      <c r="AI9" s="353">
        <v>62.096376804516161</v>
      </c>
      <c r="AJ9" s="353">
        <v>68.113377088605858</v>
      </c>
      <c r="AK9" s="353">
        <v>73.113349254248277</v>
      </c>
      <c r="AL9" s="353">
        <v>77.852660225957251</v>
      </c>
      <c r="AM9" s="353">
        <v>74.45433759940515</v>
      </c>
      <c r="AN9" s="353">
        <v>73.7</v>
      </c>
      <c r="AO9" s="353">
        <v>71.400000000000006</v>
      </c>
      <c r="AP9" s="353">
        <v>58.318537554024061</v>
      </c>
      <c r="AQ9" s="353">
        <v>63.4</v>
      </c>
      <c r="AR9" s="357">
        <v>66.900000000000006</v>
      </c>
      <c r="AS9" s="357">
        <v>65.7</v>
      </c>
      <c r="AT9" s="383">
        <v>71.099999999999994</v>
      </c>
      <c r="AU9" s="383">
        <v>62.4</v>
      </c>
      <c r="AV9" s="383">
        <v>62.973532083010653</v>
      </c>
      <c r="AW9" s="383">
        <v>69.3</v>
      </c>
    </row>
    <row r="10" spans="1:49">
      <c r="A10" s="150" t="s">
        <v>225</v>
      </c>
      <c r="B10" s="417">
        <v>48</v>
      </c>
      <c r="C10" s="362">
        <v>44.3</v>
      </c>
      <c r="D10" s="362">
        <v>44.7</v>
      </c>
      <c r="E10" s="362">
        <v>45.3</v>
      </c>
      <c r="F10" s="362">
        <v>52.7</v>
      </c>
      <c r="G10" s="362">
        <v>50.7</v>
      </c>
      <c r="H10" s="362">
        <v>54.2</v>
      </c>
      <c r="I10" s="362">
        <v>54.3</v>
      </c>
      <c r="J10" s="362">
        <v>60.5</v>
      </c>
      <c r="K10" s="362">
        <v>57.7</v>
      </c>
      <c r="L10" s="362">
        <v>59.8</v>
      </c>
      <c r="M10" s="362">
        <v>56.3</v>
      </c>
      <c r="N10" s="362">
        <v>67.8</v>
      </c>
      <c r="O10" s="362">
        <v>71.099999999999994</v>
      </c>
      <c r="P10" s="362">
        <v>69.400000000000006</v>
      </c>
      <c r="Q10" s="362">
        <v>69.2</v>
      </c>
      <c r="R10" s="362">
        <v>70.099999999999994</v>
      </c>
      <c r="S10" s="362">
        <v>74.099999999999994</v>
      </c>
      <c r="T10" s="362">
        <v>72.400000000000006</v>
      </c>
      <c r="U10" s="362">
        <v>77.8</v>
      </c>
      <c r="V10" s="362">
        <v>72.3</v>
      </c>
      <c r="W10" s="362">
        <v>80.3</v>
      </c>
      <c r="X10" s="362">
        <v>77.900000000000006</v>
      </c>
      <c r="Y10" s="380">
        <v>83.862738881056273</v>
      </c>
      <c r="Z10" s="380">
        <v>69.144909568837704</v>
      </c>
      <c r="AA10" s="380">
        <v>69.267391125618744</v>
      </c>
      <c r="AB10" s="380">
        <v>83.978180923321119</v>
      </c>
      <c r="AC10" s="380">
        <v>79.434804240419737</v>
      </c>
      <c r="AD10" s="474">
        <v>79.100580852009557</v>
      </c>
      <c r="AE10" s="474">
        <v>70.528779257418933</v>
      </c>
      <c r="AF10" s="474">
        <v>85.56176759853669</v>
      </c>
      <c r="AG10" s="474">
        <v>85.725436673659715</v>
      </c>
      <c r="AH10" s="474">
        <v>81.129797035289258</v>
      </c>
      <c r="AI10" s="474">
        <v>79.499509549102157</v>
      </c>
      <c r="AJ10" s="474">
        <v>68.797238048195439</v>
      </c>
      <c r="AK10" s="474">
        <v>86.056834078167185</v>
      </c>
      <c r="AL10" s="474">
        <v>89.104589731641809</v>
      </c>
      <c r="AM10" s="474">
        <v>87.338764533154261</v>
      </c>
      <c r="AN10" s="474">
        <v>82</v>
      </c>
      <c r="AO10" s="474">
        <v>79.099999999999994</v>
      </c>
      <c r="AP10" s="474">
        <v>67.559007025400106</v>
      </c>
      <c r="AQ10" s="474">
        <v>82.8</v>
      </c>
      <c r="AR10" s="500">
        <v>75.900000000000006</v>
      </c>
      <c r="AS10" s="500">
        <v>73.599999999999994</v>
      </c>
      <c r="AT10" s="384">
        <v>81.8</v>
      </c>
      <c r="AU10" s="384">
        <v>77.7</v>
      </c>
      <c r="AV10" s="384">
        <v>69.702124095624981</v>
      </c>
      <c r="AW10" s="384">
        <v>84.4</v>
      </c>
    </row>
    <row r="11" spans="1:49">
      <c r="A11" s="130" t="s">
        <v>21</v>
      </c>
      <c r="B11" s="417">
        <v>52.8</v>
      </c>
      <c r="C11" s="362">
        <v>49.3</v>
      </c>
      <c r="D11" s="362">
        <v>52.1</v>
      </c>
      <c r="E11" s="362">
        <v>51.6</v>
      </c>
      <c r="F11" s="362">
        <v>61</v>
      </c>
      <c r="G11" s="362">
        <v>60.6</v>
      </c>
      <c r="H11" s="362">
        <v>60</v>
      </c>
      <c r="I11" s="362">
        <v>60.8</v>
      </c>
      <c r="J11" s="362">
        <v>71.900000000000006</v>
      </c>
      <c r="K11" s="362">
        <v>70.3</v>
      </c>
      <c r="L11" s="362">
        <v>68</v>
      </c>
      <c r="M11" s="362">
        <v>56.6</v>
      </c>
      <c r="N11" s="362">
        <v>79.400000000000006</v>
      </c>
      <c r="O11" s="362">
        <v>82.4</v>
      </c>
      <c r="P11" s="362">
        <v>71.7</v>
      </c>
      <c r="Q11" s="362">
        <v>78.7</v>
      </c>
      <c r="R11" s="362">
        <v>78.3</v>
      </c>
      <c r="S11" s="362">
        <v>81.7</v>
      </c>
      <c r="T11" s="362">
        <v>80</v>
      </c>
      <c r="U11" s="362">
        <v>83.9</v>
      </c>
      <c r="V11" s="362">
        <v>80.5</v>
      </c>
      <c r="W11" s="362">
        <v>88.8</v>
      </c>
      <c r="X11" s="362">
        <v>85.8</v>
      </c>
      <c r="Y11" s="380">
        <v>89.932607169198747</v>
      </c>
      <c r="Z11" s="380">
        <v>69.441866741363285</v>
      </c>
      <c r="AA11" s="380">
        <v>67.665463349079118</v>
      </c>
      <c r="AB11" s="380">
        <v>86.759758822274719</v>
      </c>
      <c r="AC11" s="380">
        <v>81.882962290456391</v>
      </c>
      <c r="AD11" s="474">
        <v>78.547768033937359</v>
      </c>
      <c r="AE11" s="474">
        <v>72.842314199348536</v>
      </c>
      <c r="AF11" s="474">
        <v>95.650341520697424</v>
      </c>
      <c r="AG11" s="474">
        <v>84.709800012821617</v>
      </c>
      <c r="AH11" s="474">
        <v>83.842934576807608</v>
      </c>
      <c r="AI11" s="474">
        <v>77.67796017609237</v>
      </c>
      <c r="AJ11" s="474">
        <v>71.645295828858266</v>
      </c>
      <c r="AK11" s="474">
        <v>86.492053952682426</v>
      </c>
      <c r="AL11" s="474">
        <v>89.734379778114047</v>
      </c>
      <c r="AM11" s="474">
        <v>87.79876415771956</v>
      </c>
      <c r="AN11" s="474">
        <v>87.4</v>
      </c>
      <c r="AO11" s="474">
        <v>85.7</v>
      </c>
      <c r="AP11" s="474">
        <v>73.378764988824415</v>
      </c>
      <c r="AQ11" s="474">
        <v>88.3</v>
      </c>
      <c r="AR11" s="357">
        <v>87.9</v>
      </c>
      <c r="AS11" s="357">
        <v>77.400000000000006</v>
      </c>
      <c r="AT11" s="383">
        <v>85.8</v>
      </c>
      <c r="AU11" s="383">
        <v>83.1</v>
      </c>
      <c r="AV11" s="383">
        <v>75.119436581575258</v>
      </c>
      <c r="AW11" s="383">
        <v>75</v>
      </c>
    </row>
    <row r="12" spans="1:49">
      <c r="A12" s="130" t="s">
        <v>22</v>
      </c>
      <c r="B12" s="417">
        <v>49.3</v>
      </c>
      <c r="C12" s="362">
        <v>49.4</v>
      </c>
      <c r="D12" s="362">
        <v>53</v>
      </c>
      <c r="E12" s="362">
        <v>52.4</v>
      </c>
      <c r="F12" s="362">
        <v>56.3</v>
      </c>
      <c r="G12" s="362">
        <v>53.9</v>
      </c>
      <c r="H12" s="362">
        <v>60.6</v>
      </c>
      <c r="I12" s="362">
        <v>62.3</v>
      </c>
      <c r="J12" s="362">
        <v>64.8</v>
      </c>
      <c r="K12" s="362">
        <v>65.400000000000006</v>
      </c>
      <c r="L12" s="362">
        <v>59.6</v>
      </c>
      <c r="M12" s="362">
        <v>49.2</v>
      </c>
      <c r="N12" s="362">
        <v>70.7</v>
      </c>
      <c r="O12" s="362">
        <v>75</v>
      </c>
      <c r="P12" s="362">
        <v>63.9</v>
      </c>
      <c r="Q12" s="362">
        <v>70.400000000000006</v>
      </c>
      <c r="R12" s="362">
        <v>72.599999999999994</v>
      </c>
      <c r="S12" s="362">
        <v>76.400000000000006</v>
      </c>
      <c r="T12" s="362">
        <v>74.099999999999994</v>
      </c>
      <c r="U12" s="362">
        <v>79.7</v>
      </c>
      <c r="V12" s="362">
        <v>77.099999999999994</v>
      </c>
      <c r="W12" s="362">
        <v>84.2</v>
      </c>
      <c r="X12" s="362">
        <v>79</v>
      </c>
      <c r="Y12" s="380">
        <v>84.71301913884416</v>
      </c>
      <c r="Z12" s="380">
        <v>66.067276780934066</v>
      </c>
      <c r="AA12" s="380">
        <v>63.407120721578309</v>
      </c>
      <c r="AB12" s="380">
        <v>83.208433777339437</v>
      </c>
      <c r="AC12" s="380">
        <v>76.313676259241319</v>
      </c>
      <c r="AD12" s="474">
        <v>76.20110465752235</v>
      </c>
      <c r="AE12" s="474">
        <v>65.901784597424367</v>
      </c>
      <c r="AF12" s="474">
        <v>84.046215549764611</v>
      </c>
      <c r="AG12" s="474">
        <v>83.140921707703015</v>
      </c>
      <c r="AH12" s="474">
        <v>74.848111275645195</v>
      </c>
      <c r="AI12" s="474">
        <v>71.277979451579938</v>
      </c>
      <c r="AJ12" s="474">
        <v>72.252254736254386</v>
      </c>
      <c r="AK12" s="474">
        <v>81.441236459460669</v>
      </c>
      <c r="AL12" s="474">
        <v>87.235104554950766</v>
      </c>
      <c r="AM12" s="474">
        <v>80.991117688275594</v>
      </c>
      <c r="AN12" s="474">
        <v>83.7</v>
      </c>
      <c r="AO12" s="474">
        <v>79.5</v>
      </c>
      <c r="AP12" s="474">
        <v>64.070646370772792</v>
      </c>
      <c r="AQ12" s="474">
        <v>77.599999999999994</v>
      </c>
      <c r="AR12" s="357">
        <v>73.099999999999994</v>
      </c>
      <c r="AS12" s="357">
        <v>73</v>
      </c>
      <c r="AT12" s="383">
        <v>70.3</v>
      </c>
      <c r="AU12" s="383">
        <v>74.400000000000006</v>
      </c>
      <c r="AV12" s="383">
        <v>67.176872774555022</v>
      </c>
      <c r="AW12" s="383">
        <v>75</v>
      </c>
    </row>
    <row r="13" spans="1:49">
      <c r="A13" s="130" t="s">
        <v>23</v>
      </c>
      <c r="B13" s="417">
        <v>49.1</v>
      </c>
      <c r="C13" s="362">
        <v>47.5</v>
      </c>
      <c r="D13" s="362">
        <v>46.6</v>
      </c>
      <c r="E13" s="362">
        <v>47.5</v>
      </c>
      <c r="F13" s="362">
        <v>55.3</v>
      </c>
      <c r="G13" s="362">
        <v>51.5</v>
      </c>
      <c r="H13" s="362">
        <v>54.2</v>
      </c>
      <c r="I13" s="362">
        <v>54.7</v>
      </c>
      <c r="J13" s="362">
        <v>61</v>
      </c>
      <c r="K13" s="362">
        <v>58.2</v>
      </c>
      <c r="L13" s="362">
        <v>60.6</v>
      </c>
      <c r="M13" s="362">
        <v>56.5</v>
      </c>
      <c r="N13" s="362">
        <v>65.8</v>
      </c>
      <c r="O13" s="362">
        <v>70.900000000000006</v>
      </c>
      <c r="P13" s="362">
        <v>70.5</v>
      </c>
      <c r="Q13" s="362">
        <v>71.3</v>
      </c>
      <c r="R13" s="362">
        <v>71.3</v>
      </c>
      <c r="S13" s="362">
        <v>75.5</v>
      </c>
      <c r="T13" s="362">
        <v>77.900000000000006</v>
      </c>
      <c r="U13" s="362">
        <v>80.8</v>
      </c>
      <c r="V13" s="362">
        <v>73.900000000000006</v>
      </c>
      <c r="W13" s="362">
        <v>83.5</v>
      </c>
      <c r="X13" s="362">
        <v>81.3</v>
      </c>
      <c r="Y13" s="380">
        <v>86.072883107055731</v>
      </c>
      <c r="Z13" s="380">
        <v>69.949473446670524</v>
      </c>
      <c r="AA13" s="380">
        <v>71.578594845636005</v>
      </c>
      <c r="AB13" s="380">
        <v>85.259827973458641</v>
      </c>
      <c r="AC13" s="380">
        <v>82.708960434015253</v>
      </c>
      <c r="AD13" s="474">
        <v>80.946590184192218</v>
      </c>
      <c r="AE13" s="474">
        <v>70.717502885762514</v>
      </c>
      <c r="AF13" s="474">
        <v>89.916323255670108</v>
      </c>
      <c r="AG13" s="474">
        <v>84.753412319171503</v>
      </c>
      <c r="AH13" s="474">
        <v>82.786239637168691</v>
      </c>
      <c r="AI13" s="474">
        <v>80.003610980189777</v>
      </c>
      <c r="AJ13" s="474">
        <v>69.089132993154209</v>
      </c>
      <c r="AK13" s="474">
        <v>86.414673694254276</v>
      </c>
      <c r="AL13" s="474">
        <v>89.284791515397913</v>
      </c>
      <c r="AM13" s="474">
        <v>89.217277227116341</v>
      </c>
      <c r="AN13" s="474">
        <v>86.5</v>
      </c>
      <c r="AO13" s="474">
        <v>82.9</v>
      </c>
      <c r="AP13" s="474">
        <v>73.989112748757307</v>
      </c>
      <c r="AQ13" s="474">
        <v>84.9</v>
      </c>
      <c r="AR13" s="357">
        <v>84.3</v>
      </c>
      <c r="AS13" s="357">
        <v>76.7</v>
      </c>
      <c r="AT13" s="383">
        <v>91.9</v>
      </c>
      <c r="AU13" s="383">
        <v>84.6</v>
      </c>
      <c r="AV13" s="383">
        <v>72.882713132544993</v>
      </c>
      <c r="AW13" s="383">
        <v>86.6</v>
      </c>
    </row>
    <row r="14" spans="1:49">
      <c r="A14" s="130" t="s">
        <v>224</v>
      </c>
      <c r="B14" s="417">
        <v>42.9</v>
      </c>
      <c r="C14" s="362">
        <v>38.200000000000003</v>
      </c>
      <c r="D14" s="362">
        <v>39.200000000000003</v>
      </c>
      <c r="E14" s="362">
        <v>42.5</v>
      </c>
      <c r="F14" s="362">
        <v>49</v>
      </c>
      <c r="G14" s="362">
        <v>44.1</v>
      </c>
      <c r="H14" s="362">
        <v>49.1</v>
      </c>
      <c r="I14" s="362">
        <v>49.6</v>
      </c>
      <c r="J14" s="362">
        <v>56</v>
      </c>
      <c r="K14" s="362">
        <v>50.4</v>
      </c>
      <c r="L14" s="362">
        <v>50.4</v>
      </c>
      <c r="M14" s="362">
        <v>48.9</v>
      </c>
      <c r="N14" s="362">
        <v>55</v>
      </c>
      <c r="O14" s="362">
        <v>63.4</v>
      </c>
      <c r="P14" s="362">
        <v>61.5</v>
      </c>
      <c r="Q14" s="362">
        <v>63.4</v>
      </c>
      <c r="R14" s="362">
        <v>66.3</v>
      </c>
      <c r="S14" s="362">
        <v>67.400000000000006</v>
      </c>
      <c r="T14" s="362">
        <v>68.8</v>
      </c>
      <c r="U14" s="362">
        <v>74</v>
      </c>
      <c r="V14" s="362">
        <v>63.4</v>
      </c>
      <c r="W14" s="362">
        <v>78.2</v>
      </c>
      <c r="X14" s="362">
        <v>75.7</v>
      </c>
      <c r="Y14" s="380">
        <v>78.091704142949325</v>
      </c>
      <c r="Z14" s="380">
        <v>64.021378411741452</v>
      </c>
      <c r="AA14" s="380">
        <v>67.017142559810168</v>
      </c>
      <c r="AB14" s="380">
        <v>77.047185944368692</v>
      </c>
      <c r="AC14" s="380">
        <v>78.030665991995619</v>
      </c>
      <c r="AD14" s="474">
        <v>76.322627786833223</v>
      </c>
      <c r="AE14" s="474">
        <v>65.942829893857052</v>
      </c>
      <c r="AF14" s="474">
        <v>81.445816916344569</v>
      </c>
      <c r="AG14" s="474">
        <v>79.881327503907812</v>
      </c>
      <c r="AH14" s="474">
        <v>78.10883384153604</v>
      </c>
      <c r="AI14" s="474">
        <v>72.523049109727566</v>
      </c>
      <c r="AJ14" s="474">
        <v>67.772834734772047</v>
      </c>
      <c r="AK14" s="474">
        <v>80.774027859892897</v>
      </c>
      <c r="AL14" s="474">
        <v>86.841591217876939</v>
      </c>
      <c r="AM14" s="474">
        <v>85.024978800638479</v>
      </c>
      <c r="AN14" s="474">
        <v>81.400000000000006</v>
      </c>
      <c r="AO14" s="353" t="s">
        <v>16</v>
      </c>
      <c r="AP14" s="353" t="s">
        <v>16</v>
      </c>
      <c r="AQ14" s="353" t="s">
        <v>16</v>
      </c>
      <c r="AR14" s="353" t="s">
        <v>16</v>
      </c>
      <c r="AS14" s="353" t="s">
        <v>16</v>
      </c>
      <c r="AT14" s="383" t="s">
        <v>16</v>
      </c>
      <c r="AU14" s="383" t="s">
        <v>16</v>
      </c>
      <c r="AV14" s="383" t="s">
        <v>16</v>
      </c>
      <c r="AW14" s="383" t="s">
        <v>16</v>
      </c>
    </row>
    <row r="15" spans="1:49">
      <c r="A15" s="130" t="s">
        <v>25</v>
      </c>
      <c r="B15" s="412">
        <v>50.8</v>
      </c>
      <c r="C15" s="362">
        <v>49.6</v>
      </c>
      <c r="D15" s="362">
        <v>51.4</v>
      </c>
      <c r="E15" s="362">
        <v>50.5</v>
      </c>
      <c r="F15" s="362">
        <v>51.3</v>
      </c>
      <c r="G15" s="362">
        <v>55.2</v>
      </c>
      <c r="H15" s="362">
        <v>56</v>
      </c>
      <c r="I15" s="362">
        <v>59.9</v>
      </c>
      <c r="J15" s="362">
        <v>66.7</v>
      </c>
      <c r="K15" s="362">
        <v>62.8</v>
      </c>
      <c r="L15" s="362">
        <v>65</v>
      </c>
      <c r="M15" s="362">
        <v>56.1</v>
      </c>
      <c r="N15" s="362">
        <v>68</v>
      </c>
      <c r="O15" s="362">
        <v>74.3</v>
      </c>
      <c r="P15" s="362">
        <v>70</v>
      </c>
      <c r="Q15" s="362">
        <v>72.2</v>
      </c>
      <c r="R15" s="362">
        <v>73.3</v>
      </c>
      <c r="S15" s="362">
        <v>78</v>
      </c>
      <c r="T15" s="362">
        <v>74</v>
      </c>
      <c r="U15" s="362">
        <v>78.099999999999994</v>
      </c>
      <c r="V15" s="362">
        <v>74.400000000000006</v>
      </c>
      <c r="W15" s="362">
        <v>82.1</v>
      </c>
      <c r="X15" s="362">
        <v>78.3</v>
      </c>
      <c r="Y15" s="366">
        <v>83.14225082528057</v>
      </c>
      <c r="Z15" s="366">
        <v>67.325077611825975</v>
      </c>
      <c r="AA15" s="366">
        <v>64.456462269217383</v>
      </c>
      <c r="AB15" s="366">
        <v>81.257946838868648</v>
      </c>
      <c r="AC15" s="366">
        <v>79.500573519695024</v>
      </c>
      <c r="AD15" s="353">
        <v>76.984084836918996</v>
      </c>
      <c r="AE15" s="353">
        <v>67.667083976490744</v>
      </c>
      <c r="AF15" s="353">
        <v>87.639709996452737</v>
      </c>
      <c r="AG15" s="353">
        <v>81.985971746617039</v>
      </c>
      <c r="AH15" s="353">
        <v>77.72031779309016</v>
      </c>
      <c r="AI15" s="353">
        <v>75.96041681123144</v>
      </c>
      <c r="AJ15" s="353">
        <v>72.218731671587747</v>
      </c>
      <c r="AK15" s="353">
        <v>82.89049664786323</v>
      </c>
      <c r="AL15" s="353">
        <v>87.781546520394514</v>
      </c>
      <c r="AM15" s="353">
        <v>87.528856391658536</v>
      </c>
      <c r="AN15" s="353">
        <v>85.7</v>
      </c>
      <c r="AO15" s="353">
        <v>83.4</v>
      </c>
      <c r="AP15" s="353">
        <v>70.460991314946696</v>
      </c>
      <c r="AQ15" s="353">
        <v>75.8</v>
      </c>
      <c r="AR15" s="357">
        <v>80.3</v>
      </c>
      <c r="AS15" s="357">
        <v>76.2</v>
      </c>
      <c r="AT15" s="383">
        <v>85.4</v>
      </c>
      <c r="AU15" s="383">
        <v>81.400000000000006</v>
      </c>
      <c r="AV15" s="383">
        <v>70.694933440755861</v>
      </c>
      <c r="AW15" s="383">
        <v>84.2</v>
      </c>
    </row>
    <row r="16" spans="1:49">
      <c r="A16" s="130" t="s">
        <v>26</v>
      </c>
      <c r="B16" s="412">
        <v>57</v>
      </c>
      <c r="C16" s="362">
        <v>55</v>
      </c>
      <c r="D16" s="362">
        <v>55.8</v>
      </c>
      <c r="E16" s="362">
        <v>55.8</v>
      </c>
      <c r="F16" s="362">
        <v>61.7</v>
      </c>
      <c r="G16" s="362">
        <v>62.3</v>
      </c>
      <c r="H16" s="362">
        <v>65.400000000000006</v>
      </c>
      <c r="I16" s="362">
        <v>65.099999999999994</v>
      </c>
      <c r="J16" s="362">
        <v>75.099999999999994</v>
      </c>
      <c r="K16" s="362">
        <v>72.3</v>
      </c>
      <c r="L16" s="362">
        <v>69.2</v>
      </c>
      <c r="M16" s="362">
        <v>59.2</v>
      </c>
      <c r="N16" s="362">
        <v>78.400000000000006</v>
      </c>
      <c r="O16" s="362">
        <v>82.2</v>
      </c>
      <c r="P16" s="362">
        <v>75.2</v>
      </c>
      <c r="Q16" s="362">
        <v>80.5</v>
      </c>
      <c r="R16" s="362">
        <v>84.1</v>
      </c>
      <c r="S16" s="362">
        <v>85.9</v>
      </c>
      <c r="T16" s="362">
        <v>81.7</v>
      </c>
      <c r="U16" s="362">
        <v>87.1</v>
      </c>
      <c r="V16" s="362">
        <v>82.1</v>
      </c>
      <c r="W16" s="362">
        <v>91.5</v>
      </c>
      <c r="X16" s="362">
        <v>86.3</v>
      </c>
      <c r="Y16" s="366">
        <v>92.468281516013747</v>
      </c>
      <c r="Z16" s="366">
        <v>72.086446086605562</v>
      </c>
      <c r="AA16" s="366">
        <v>72.021231699323934</v>
      </c>
      <c r="AB16" s="366">
        <v>88.396648384138587</v>
      </c>
      <c r="AC16" s="366">
        <v>84.764204381405079</v>
      </c>
      <c r="AD16" s="353">
        <v>81.884652346941195</v>
      </c>
      <c r="AE16" s="353">
        <v>72.618051903230935</v>
      </c>
      <c r="AF16" s="353">
        <v>97.597604102163828</v>
      </c>
      <c r="AG16" s="353">
        <v>89.053116917303456</v>
      </c>
      <c r="AH16" s="353">
        <v>83.273180201072108</v>
      </c>
      <c r="AI16" s="353">
        <v>73.810440814958852</v>
      </c>
      <c r="AJ16" s="353">
        <v>75.034916427163466</v>
      </c>
      <c r="AK16" s="353">
        <v>85.975701983783324</v>
      </c>
      <c r="AL16" s="353">
        <v>90.394588852371427</v>
      </c>
      <c r="AM16" s="353">
        <v>89.613282899651878</v>
      </c>
      <c r="AN16" s="353">
        <v>87.1</v>
      </c>
      <c r="AO16" s="353">
        <v>86.3</v>
      </c>
      <c r="AP16" s="353">
        <v>70.578926929857914</v>
      </c>
      <c r="AQ16" s="353">
        <v>88.6</v>
      </c>
      <c r="AR16" s="357">
        <v>80.2</v>
      </c>
      <c r="AS16" s="357">
        <v>77.2</v>
      </c>
      <c r="AT16" s="383">
        <v>86.6</v>
      </c>
      <c r="AU16" s="383">
        <v>81.8</v>
      </c>
      <c r="AV16" s="383">
        <v>72.027296229200644</v>
      </c>
      <c r="AW16" s="383">
        <v>85.2</v>
      </c>
    </row>
    <row r="17" spans="1:49">
      <c r="A17" s="130" t="s">
        <v>207</v>
      </c>
      <c r="B17" s="412">
        <v>46.7</v>
      </c>
      <c r="C17" s="362">
        <v>46</v>
      </c>
      <c r="D17" s="362">
        <v>47.3</v>
      </c>
      <c r="E17" s="362">
        <v>45.5</v>
      </c>
      <c r="F17" s="362">
        <v>52.2</v>
      </c>
      <c r="G17" s="362">
        <v>48.3</v>
      </c>
      <c r="H17" s="362">
        <v>53.3</v>
      </c>
      <c r="I17" s="362">
        <v>55.1</v>
      </c>
      <c r="J17" s="362">
        <v>60</v>
      </c>
      <c r="K17" s="362">
        <v>59.4</v>
      </c>
      <c r="L17" s="362">
        <v>56</v>
      </c>
      <c r="M17" s="362">
        <v>50.3</v>
      </c>
      <c r="N17" s="362">
        <v>60.1</v>
      </c>
      <c r="O17" s="362">
        <v>68.400000000000006</v>
      </c>
      <c r="P17" s="362">
        <v>63.8</v>
      </c>
      <c r="Q17" s="362">
        <v>66.2</v>
      </c>
      <c r="R17" s="362">
        <v>67</v>
      </c>
      <c r="S17" s="362">
        <v>73.3</v>
      </c>
      <c r="T17" s="362">
        <v>70.2</v>
      </c>
      <c r="U17" s="362">
        <v>76.5</v>
      </c>
      <c r="V17" s="362">
        <v>70.7</v>
      </c>
      <c r="W17" s="362">
        <v>79.400000000000006</v>
      </c>
      <c r="X17" s="362">
        <v>73.8</v>
      </c>
      <c r="Y17" s="366">
        <v>83.376464878146308</v>
      </c>
      <c r="Z17" s="366">
        <v>66.451090032095365</v>
      </c>
      <c r="AA17" s="366">
        <v>66.700873186227113</v>
      </c>
      <c r="AB17" s="366">
        <v>79.453602316823776</v>
      </c>
      <c r="AC17" s="366">
        <v>76.536038879509519</v>
      </c>
      <c r="AD17" s="353">
        <v>74.53919583575977</v>
      </c>
      <c r="AE17" s="353">
        <v>64.607994827517402</v>
      </c>
      <c r="AF17" s="353">
        <v>79.029746768275501</v>
      </c>
      <c r="AG17" s="353">
        <v>77.948378561292529</v>
      </c>
      <c r="AH17" s="353">
        <v>71.704422252565834</v>
      </c>
      <c r="AI17" s="353">
        <v>72.084966662857909</v>
      </c>
      <c r="AJ17" s="353">
        <v>69.105503793688172</v>
      </c>
      <c r="AK17" s="353">
        <v>80.066870663637189</v>
      </c>
      <c r="AL17" s="353">
        <v>83.779491669432687</v>
      </c>
      <c r="AM17" s="353">
        <v>83.370133863271121</v>
      </c>
      <c r="AN17" s="353">
        <v>80.5</v>
      </c>
      <c r="AO17" s="353">
        <v>75.599999999999994</v>
      </c>
      <c r="AP17" s="353">
        <v>61.988188601705225</v>
      </c>
      <c r="AQ17" s="353">
        <v>73.8</v>
      </c>
      <c r="AR17" s="357">
        <v>75.5</v>
      </c>
      <c r="AS17" s="357">
        <v>71.900000000000006</v>
      </c>
      <c r="AT17" s="383">
        <v>77.3</v>
      </c>
      <c r="AU17" s="383">
        <v>73.400000000000006</v>
      </c>
      <c r="AV17" s="383">
        <v>69.660852751584429</v>
      </c>
      <c r="AW17" s="383">
        <v>78.2</v>
      </c>
    </row>
    <row r="18" spans="1:49">
      <c r="A18" s="130" t="s">
        <v>27</v>
      </c>
      <c r="B18" s="412">
        <v>41.5</v>
      </c>
      <c r="C18" s="362">
        <v>42.8</v>
      </c>
      <c r="D18" s="362">
        <v>43.3</v>
      </c>
      <c r="E18" s="362">
        <v>40.9</v>
      </c>
      <c r="F18" s="362">
        <v>45.7</v>
      </c>
      <c r="G18" s="362">
        <v>42</v>
      </c>
      <c r="H18" s="362">
        <v>50.8</v>
      </c>
      <c r="I18" s="362">
        <v>49.7</v>
      </c>
      <c r="J18" s="362">
        <v>51.3</v>
      </c>
      <c r="K18" s="362">
        <v>51.2</v>
      </c>
      <c r="L18" s="362">
        <v>51.1</v>
      </c>
      <c r="M18" s="362">
        <v>53.4</v>
      </c>
      <c r="N18" s="362">
        <v>52.8</v>
      </c>
      <c r="O18" s="362">
        <v>60.6</v>
      </c>
      <c r="P18" s="362">
        <v>56.3</v>
      </c>
      <c r="Q18" s="362">
        <v>55.3</v>
      </c>
      <c r="R18" s="362">
        <v>59</v>
      </c>
      <c r="S18" s="362">
        <v>63.9</v>
      </c>
      <c r="T18" s="362">
        <v>60.5</v>
      </c>
      <c r="U18" s="362">
        <v>70.7</v>
      </c>
      <c r="V18" s="362">
        <v>63.2</v>
      </c>
      <c r="W18" s="362">
        <v>68.599999999999994</v>
      </c>
      <c r="X18" s="362">
        <v>66</v>
      </c>
      <c r="Y18" s="366">
        <v>74.616767140157108</v>
      </c>
      <c r="Z18" s="366">
        <v>59.169607655883297</v>
      </c>
      <c r="AA18" s="366">
        <v>62.664110984575295</v>
      </c>
      <c r="AB18" s="366">
        <v>73.609680312741702</v>
      </c>
      <c r="AC18" s="366">
        <v>72.336933948761271</v>
      </c>
      <c r="AD18" s="353">
        <v>69.716491129364144</v>
      </c>
      <c r="AE18" s="353">
        <v>55.762640497551779</v>
      </c>
      <c r="AF18" s="353">
        <v>69.835919916757987</v>
      </c>
      <c r="AG18" s="353">
        <v>72.342921210336399</v>
      </c>
      <c r="AH18" s="353">
        <v>63.432702001389444</v>
      </c>
      <c r="AI18" s="353">
        <v>63.340896917917789</v>
      </c>
      <c r="AJ18" s="353">
        <v>72.331011747845182</v>
      </c>
      <c r="AK18" s="353">
        <v>78.99436269123359</v>
      </c>
      <c r="AL18" s="353">
        <v>77.084690473139787</v>
      </c>
      <c r="AM18" s="353">
        <v>78.06020655949051</v>
      </c>
      <c r="AN18" s="353">
        <v>73.2</v>
      </c>
      <c r="AO18" s="353">
        <v>71.8</v>
      </c>
      <c r="AP18" s="353">
        <v>58.070795374707004</v>
      </c>
      <c r="AQ18" s="353">
        <v>67</v>
      </c>
      <c r="AR18" s="357">
        <v>67.900000000000006</v>
      </c>
      <c r="AS18" s="357">
        <v>69.2</v>
      </c>
      <c r="AT18" s="383">
        <v>73</v>
      </c>
      <c r="AU18" s="383">
        <v>67.599999999999994</v>
      </c>
      <c r="AV18" s="383">
        <v>62.199056280362228</v>
      </c>
      <c r="AW18" s="383">
        <v>74.5</v>
      </c>
    </row>
    <row r="19" spans="1:49">
      <c r="A19" s="130" t="s">
        <v>28</v>
      </c>
      <c r="B19" s="412">
        <v>49.8</v>
      </c>
      <c r="C19" s="362">
        <v>47.9</v>
      </c>
      <c r="D19" s="362">
        <v>48</v>
      </c>
      <c r="E19" s="362">
        <v>47.4</v>
      </c>
      <c r="F19" s="362">
        <v>53.8</v>
      </c>
      <c r="G19" s="362">
        <v>51</v>
      </c>
      <c r="H19" s="362">
        <v>53.6</v>
      </c>
      <c r="I19" s="362">
        <v>56.5</v>
      </c>
      <c r="J19" s="362">
        <v>63.6</v>
      </c>
      <c r="K19" s="362">
        <v>59.9</v>
      </c>
      <c r="L19" s="362">
        <v>62.8</v>
      </c>
      <c r="M19" s="362">
        <v>58.6</v>
      </c>
      <c r="N19" s="362">
        <v>69.3</v>
      </c>
      <c r="O19" s="362">
        <v>74.2</v>
      </c>
      <c r="P19" s="362">
        <v>72.400000000000006</v>
      </c>
      <c r="Q19" s="362">
        <v>71.599999999999994</v>
      </c>
      <c r="R19" s="362">
        <v>72.5</v>
      </c>
      <c r="S19" s="362">
        <v>76.3</v>
      </c>
      <c r="T19" s="362">
        <v>74.3</v>
      </c>
      <c r="U19" s="362">
        <v>80</v>
      </c>
      <c r="V19" s="362">
        <v>73.400000000000006</v>
      </c>
      <c r="W19" s="362">
        <v>85.3</v>
      </c>
      <c r="X19" s="362">
        <v>80.8</v>
      </c>
      <c r="Y19" s="366">
        <v>88.914556245640071</v>
      </c>
      <c r="Z19" s="366">
        <v>70.094228282845464</v>
      </c>
      <c r="AA19" s="366">
        <v>73.085577027847833</v>
      </c>
      <c r="AB19" s="366">
        <v>86.018777103789319</v>
      </c>
      <c r="AC19" s="366">
        <v>83.63831676529297</v>
      </c>
      <c r="AD19" s="353">
        <v>81.695699857031784</v>
      </c>
      <c r="AE19" s="353">
        <v>71.751755151968027</v>
      </c>
      <c r="AF19" s="353">
        <v>89.967196934934421</v>
      </c>
      <c r="AG19" s="353">
        <v>83.620621882703517</v>
      </c>
      <c r="AH19" s="353">
        <v>79.915637057363057</v>
      </c>
      <c r="AI19" s="353">
        <v>77.837994632230107</v>
      </c>
      <c r="AJ19" s="353">
        <v>70.548600074777909</v>
      </c>
      <c r="AK19" s="353">
        <v>85.853832117262485</v>
      </c>
      <c r="AL19" s="353">
        <v>87.5683299869835</v>
      </c>
      <c r="AM19" s="353">
        <v>91.354770119330198</v>
      </c>
      <c r="AN19" s="353">
        <v>84.8</v>
      </c>
      <c r="AO19" s="353">
        <v>80.7</v>
      </c>
      <c r="AP19" s="353">
        <v>72.954959810357096</v>
      </c>
      <c r="AQ19" s="353">
        <v>84.7</v>
      </c>
      <c r="AR19" s="357">
        <v>84.2</v>
      </c>
      <c r="AS19" s="357">
        <v>78.2</v>
      </c>
      <c r="AT19" s="383">
        <v>90.7</v>
      </c>
      <c r="AU19" s="383">
        <v>84.1</v>
      </c>
      <c r="AV19" s="383">
        <v>71.545054644222091</v>
      </c>
      <c r="AW19" s="383">
        <v>91.8</v>
      </c>
    </row>
    <row r="20" spans="1:49">
      <c r="A20" s="130" t="s">
        <v>29</v>
      </c>
      <c r="B20" s="412">
        <v>55</v>
      </c>
      <c r="C20" s="362">
        <v>53.4</v>
      </c>
      <c r="D20" s="362">
        <v>53.4</v>
      </c>
      <c r="E20" s="362">
        <v>53.3</v>
      </c>
      <c r="F20" s="362">
        <v>59</v>
      </c>
      <c r="G20" s="362">
        <v>60</v>
      </c>
      <c r="H20" s="362">
        <v>60.1</v>
      </c>
      <c r="I20" s="362">
        <v>62.9</v>
      </c>
      <c r="J20" s="362">
        <v>72</v>
      </c>
      <c r="K20" s="362">
        <v>70.2</v>
      </c>
      <c r="L20" s="362">
        <v>70.900000000000006</v>
      </c>
      <c r="M20" s="362">
        <v>59.4</v>
      </c>
      <c r="N20" s="362">
        <v>76.3</v>
      </c>
      <c r="O20" s="362">
        <v>81.5</v>
      </c>
      <c r="P20" s="362">
        <v>77.099999999999994</v>
      </c>
      <c r="Q20" s="362">
        <v>78.400000000000006</v>
      </c>
      <c r="R20" s="362">
        <v>79.5</v>
      </c>
      <c r="S20" s="362">
        <v>83.3</v>
      </c>
      <c r="T20" s="362">
        <v>82</v>
      </c>
      <c r="U20" s="362">
        <v>86.5</v>
      </c>
      <c r="V20" s="362">
        <v>81.900000000000006</v>
      </c>
      <c r="W20" s="362">
        <v>93.8</v>
      </c>
      <c r="X20" s="362">
        <v>87.8</v>
      </c>
      <c r="Y20" s="366">
        <v>93.356265428004804</v>
      </c>
      <c r="Z20" s="366">
        <v>74.685390429535715</v>
      </c>
      <c r="AA20" s="366">
        <v>75.371899962897132</v>
      </c>
      <c r="AB20" s="366">
        <v>89.561484511663323</v>
      </c>
      <c r="AC20" s="366">
        <v>88.259457415644221</v>
      </c>
      <c r="AD20" s="353">
        <v>85.786504817411227</v>
      </c>
      <c r="AE20" s="353">
        <v>76.833079404093894</v>
      </c>
      <c r="AF20" s="353">
        <v>96.39012735180539</v>
      </c>
      <c r="AG20" s="353">
        <v>88.076333503426682</v>
      </c>
      <c r="AH20" s="353">
        <v>86.467176446073879</v>
      </c>
      <c r="AI20" s="353">
        <v>83.608216086667497</v>
      </c>
      <c r="AJ20" s="353">
        <v>75.236859094098605</v>
      </c>
      <c r="AK20" s="353">
        <v>89.463403981366696</v>
      </c>
      <c r="AL20" s="353">
        <v>91.365620871292435</v>
      </c>
      <c r="AM20" s="353">
        <v>92.696801767706688</v>
      </c>
      <c r="AN20" s="353">
        <v>89.8</v>
      </c>
      <c r="AO20" s="353">
        <v>86.3</v>
      </c>
      <c r="AP20" s="353">
        <v>76.892096425081178</v>
      </c>
      <c r="AQ20" s="353">
        <v>82.9</v>
      </c>
      <c r="AR20" s="357">
        <v>87</v>
      </c>
      <c r="AS20" s="357">
        <v>80.3</v>
      </c>
      <c r="AT20" s="383">
        <v>91.6</v>
      </c>
      <c r="AU20" s="383">
        <v>84.3</v>
      </c>
      <c r="AV20" s="383">
        <v>77.98561863715689</v>
      </c>
      <c r="AW20" s="383">
        <v>88.3</v>
      </c>
    </row>
    <row r="21" spans="1:49">
      <c r="A21" s="130" t="s">
        <v>30</v>
      </c>
      <c r="B21" s="412">
        <v>45.9</v>
      </c>
      <c r="C21" s="362">
        <v>44.6</v>
      </c>
      <c r="D21" s="362">
        <v>45.1</v>
      </c>
      <c r="E21" s="362">
        <v>43.9</v>
      </c>
      <c r="F21" s="362">
        <v>50</v>
      </c>
      <c r="G21" s="362">
        <v>45.3</v>
      </c>
      <c r="H21" s="362">
        <v>52</v>
      </c>
      <c r="I21" s="362">
        <v>51.9</v>
      </c>
      <c r="J21" s="362">
        <v>59</v>
      </c>
      <c r="K21" s="362">
        <v>55.4</v>
      </c>
      <c r="L21" s="362">
        <v>56.2</v>
      </c>
      <c r="M21" s="362">
        <v>51.5</v>
      </c>
      <c r="N21" s="362">
        <v>62.7</v>
      </c>
      <c r="O21" s="362" t="s">
        <v>125</v>
      </c>
      <c r="P21" s="362">
        <v>66</v>
      </c>
      <c r="Q21" s="362">
        <v>69</v>
      </c>
      <c r="R21" s="362">
        <v>67.8</v>
      </c>
      <c r="S21" s="362">
        <v>73.5</v>
      </c>
      <c r="T21" s="362">
        <v>70.7</v>
      </c>
      <c r="U21" s="362">
        <v>78.599999999999994</v>
      </c>
      <c r="V21" s="362">
        <v>69.8</v>
      </c>
      <c r="W21" s="362">
        <v>81.5</v>
      </c>
      <c r="X21" s="362">
        <v>77.599999999999994</v>
      </c>
      <c r="Y21" s="366">
        <v>84.143121408241967</v>
      </c>
      <c r="Z21" s="366">
        <v>69.3756687127905</v>
      </c>
      <c r="AA21" s="366">
        <v>66.413597541226949</v>
      </c>
      <c r="AB21" s="366">
        <v>82.754095651927045</v>
      </c>
      <c r="AC21" s="366">
        <v>78.58039714990889</v>
      </c>
      <c r="AD21" s="353">
        <v>77.491944040105182</v>
      </c>
      <c r="AE21" s="353">
        <v>68.507423552410046</v>
      </c>
      <c r="AF21" s="353">
        <v>87.067594870226202</v>
      </c>
      <c r="AG21" s="353">
        <v>82.689858585040156</v>
      </c>
      <c r="AH21" s="353">
        <v>77.826460632716888</v>
      </c>
      <c r="AI21" s="353">
        <v>75.862975939452909</v>
      </c>
      <c r="AJ21" s="353">
        <v>66.011022126842349</v>
      </c>
      <c r="AK21" s="353">
        <v>82.540884085441007</v>
      </c>
      <c r="AL21" s="353">
        <v>86.32869670793464</v>
      </c>
      <c r="AM21" s="353">
        <v>87.114910510997944</v>
      </c>
      <c r="AN21" s="353">
        <v>85.6</v>
      </c>
      <c r="AO21" s="353">
        <v>82.4</v>
      </c>
      <c r="AP21" s="353">
        <v>68.799179330250013</v>
      </c>
      <c r="AQ21" s="353">
        <v>82.2</v>
      </c>
      <c r="AR21" s="357">
        <v>84.4</v>
      </c>
      <c r="AS21" s="357">
        <v>75.599999999999994</v>
      </c>
      <c r="AT21" s="383">
        <v>88</v>
      </c>
      <c r="AU21" s="383">
        <v>81.3</v>
      </c>
      <c r="AV21" s="383">
        <v>72.827685157080694</v>
      </c>
      <c r="AW21" s="383">
        <v>82.8</v>
      </c>
    </row>
    <row r="22" spans="1:49">
      <c r="A22" s="130" t="s">
        <v>31</v>
      </c>
      <c r="B22" s="412">
        <v>43.4</v>
      </c>
      <c r="C22" s="362">
        <v>41.1</v>
      </c>
      <c r="D22" s="362">
        <v>42.9</v>
      </c>
      <c r="E22" s="362">
        <v>40.700000000000003</v>
      </c>
      <c r="F22" s="362">
        <v>44.9</v>
      </c>
      <c r="G22" s="362">
        <v>40.299999999999997</v>
      </c>
      <c r="H22" s="362">
        <v>50.2</v>
      </c>
      <c r="I22" s="362">
        <v>48.6</v>
      </c>
      <c r="J22" s="362">
        <v>48</v>
      </c>
      <c r="K22" s="362">
        <v>50.1</v>
      </c>
      <c r="L22" s="362">
        <v>47.2</v>
      </c>
      <c r="M22" s="362">
        <v>49.3</v>
      </c>
      <c r="N22" s="362">
        <v>47.9</v>
      </c>
      <c r="O22" s="362">
        <v>59.6</v>
      </c>
      <c r="P22" s="362">
        <v>55.3</v>
      </c>
      <c r="Q22" s="362">
        <v>54.5</v>
      </c>
      <c r="R22" s="362">
        <v>57.4</v>
      </c>
      <c r="S22" s="362">
        <v>63.1</v>
      </c>
      <c r="T22" s="362">
        <v>61</v>
      </c>
      <c r="U22" s="362">
        <v>69.599999999999994</v>
      </c>
      <c r="V22" s="362">
        <v>63.8</v>
      </c>
      <c r="W22" s="362">
        <v>69.900000000000006</v>
      </c>
      <c r="X22" s="362">
        <v>66.2</v>
      </c>
      <c r="Y22" s="366">
        <v>74.903022843136497</v>
      </c>
      <c r="Z22" s="366">
        <v>61.328544728071108</v>
      </c>
      <c r="AA22" s="366">
        <v>58.002640956093856</v>
      </c>
      <c r="AB22" s="366">
        <v>73.796098501968544</v>
      </c>
      <c r="AC22" s="366">
        <v>71.61274269901044</v>
      </c>
      <c r="AD22" s="353">
        <v>70.037387385891591</v>
      </c>
      <c r="AE22" s="353">
        <v>55.540884132372838</v>
      </c>
      <c r="AF22" s="353">
        <v>66.810365786454099</v>
      </c>
      <c r="AG22" s="353">
        <v>69.617636528466321</v>
      </c>
      <c r="AH22" s="353">
        <v>62.641421309399846</v>
      </c>
      <c r="AI22" s="353">
        <v>61.104193985212923</v>
      </c>
      <c r="AJ22" s="353">
        <v>66.130520969426684</v>
      </c>
      <c r="AK22" s="353">
        <v>77.443756152616501</v>
      </c>
      <c r="AL22" s="353">
        <v>77.09526686150528</v>
      </c>
      <c r="AM22" s="353">
        <v>77.063571712944395</v>
      </c>
      <c r="AN22" s="353">
        <v>75.099999999999994</v>
      </c>
      <c r="AO22" s="353">
        <v>68.8</v>
      </c>
      <c r="AP22" s="353">
        <v>56.560587794358725</v>
      </c>
      <c r="AQ22" s="353">
        <v>73</v>
      </c>
      <c r="AR22" s="357">
        <v>66.7</v>
      </c>
      <c r="AS22" s="357">
        <v>71.400000000000006</v>
      </c>
      <c r="AT22" s="383">
        <v>72.8</v>
      </c>
      <c r="AU22" s="383">
        <v>68.3</v>
      </c>
      <c r="AV22" s="383">
        <v>65.6081477278683</v>
      </c>
      <c r="AW22" s="383">
        <v>74.7</v>
      </c>
    </row>
    <row r="23" spans="1:49">
      <c r="A23" s="130" t="s">
        <v>32</v>
      </c>
      <c r="B23" s="412">
        <v>48.1</v>
      </c>
      <c r="C23" s="362">
        <v>45.2</v>
      </c>
      <c r="D23" s="362">
        <v>47.1</v>
      </c>
      <c r="E23" s="362">
        <v>44.3</v>
      </c>
      <c r="F23" s="362">
        <v>49.9</v>
      </c>
      <c r="G23" s="362">
        <v>47.7</v>
      </c>
      <c r="H23" s="362">
        <v>54.3</v>
      </c>
      <c r="I23" s="362">
        <v>55.1</v>
      </c>
      <c r="J23" s="362">
        <v>63.3</v>
      </c>
      <c r="K23" s="362">
        <v>60.3</v>
      </c>
      <c r="L23" s="362">
        <v>59.7</v>
      </c>
      <c r="M23" s="362">
        <v>54.9</v>
      </c>
      <c r="N23" s="362">
        <v>64.2</v>
      </c>
      <c r="O23" s="362">
        <v>73</v>
      </c>
      <c r="P23" s="362">
        <v>69.3</v>
      </c>
      <c r="Q23" s="362">
        <v>69.5</v>
      </c>
      <c r="R23" s="362">
        <v>70.3</v>
      </c>
      <c r="S23" s="362">
        <v>75.8</v>
      </c>
      <c r="T23" s="362">
        <v>75.099999999999994</v>
      </c>
      <c r="U23" s="362">
        <v>79.099999999999994</v>
      </c>
      <c r="V23" s="362">
        <v>72.400000000000006</v>
      </c>
      <c r="W23" s="362">
        <v>81.900000000000006</v>
      </c>
      <c r="X23" s="362">
        <v>79.5</v>
      </c>
      <c r="Y23" s="366">
        <v>84.69343010897326</v>
      </c>
      <c r="Z23" s="366">
        <v>69.753622211355719</v>
      </c>
      <c r="AA23" s="366">
        <v>73.701758924030841</v>
      </c>
      <c r="AB23" s="366">
        <v>83.431743334385999</v>
      </c>
      <c r="AC23" s="366">
        <v>82.385760606716445</v>
      </c>
      <c r="AD23" s="353">
        <v>81.237980301588223</v>
      </c>
      <c r="AE23" s="353">
        <v>69.690404606150153</v>
      </c>
      <c r="AF23" s="353">
        <v>88.724550297533071</v>
      </c>
      <c r="AG23" s="353">
        <v>83.000056504334239</v>
      </c>
      <c r="AH23" s="353">
        <v>79.794656003264166</v>
      </c>
      <c r="AI23" s="353">
        <v>80.88057505322611</v>
      </c>
      <c r="AJ23" s="353">
        <v>73.878275834542933</v>
      </c>
      <c r="AK23" s="353">
        <v>86.532996076805262</v>
      </c>
      <c r="AL23" s="353">
        <v>88.469155023151174</v>
      </c>
      <c r="AM23" s="353">
        <v>92.022328789919058</v>
      </c>
      <c r="AN23" s="353">
        <v>85</v>
      </c>
      <c r="AO23" s="353">
        <v>86.7</v>
      </c>
      <c r="AP23" s="353">
        <v>74.865991173494706</v>
      </c>
      <c r="AQ23" s="353">
        <v>85.8</v>
      </c>
      <c r="AR23" s="357">
        <v>83.8</v>
      </c>
      <c r="AS23" s="357">
        <v>77.900000000000006</v>
      </c>
      <c r="AT23" s="383">
        <v>90.8</v>
      </c>
      <c r="AU23" s="383">
        <v>84.9</v>
      </c>
      <c r="AV23" s="383">
        <v>71.047608041225374</v>
      </c>
      <c r="AW23" s="383">
        <v>93.8</v>
      </c>
    </row>
    <row r="24" spans="1:49">
      <c r="A24" s="130" t="s">
        <v>33</v>
      </c>
      <c r="B24" s="412">
        <v>39</v>
      </c>
      <c r="C24" s="362">
        <v>38.200000000000003</v>
      </c>
      <c r="D24" s="362">
        <v>38.299999999999997</v>
      </c>
      <c r="E24" s="362">
        <v>38.200000000000003</v>
      </c>
      <c r="F24" s="362">
        <v>41.9</v>
      </c>
      <c r="G24" s="362">
        <v>33.5</v>
      </c>
      <c r="H24" s="362">
        <v>44.3</v>
      </c>
      <c r="I24" s="362">
        <v>45.7</v>
      </c>
      <c r="J24" s="362">
        <v>46.6</v>
      </c>
      <c r="K24" s="362">
        <v>47.3</v>
      </c>
      <c r="L24" s="362">
        <v>44.2</v>
      </c>
      <c r="M24" s="362">
        <v>37</v>
      </c>
      <c r="N24" s="362">
        <v>49.6</v>
      </c>
      <c r="O24" s="362">
        <v>54.9</v>
      </c>
      <c r="P24" s="362">
        <v>44.4</v>
      </c>
      <c r="Q24" s="362">
        <v>51</v>
      </c>
      <c r="R24" s="362">
        <v>49.6</v>
      </c>
      <c r="S24" s="362">
        <v>56.3</v>
      </c>
      <c r="T24" s="362">
        <v>59.6</v>
      </c>
      <c r="U24" s="362">
        <v>57.3</v>
      </c>
      <c r="V24" s="362">
        <v>54.3</v>
      </c>
      <c r="W24" s="362">
        <v>62.3</v>
      </c>
      <c r="X24" s="362">
        <v>52.5</v>
      </c>
      <c r="Y24" s="366">
        <v>64.176998552684097</v>
      </c>
      <c r="Z24" s="366">
        <v>49.126485376436385</v>
      </c>
      <c r="AA24" s="366">
        <v>51.700222349434988</v>
      </c>
      <c r="AB24" s="366">
        <v>62.168110657202305</v>
      </c>
      <c r="AC24" s="366">
        <v>61.170201304948321</v>
      </c>
      <c r="AD24" s="353">
        <v>57.60375190968265</v>
      </c>
      <c r="AE24" s="353">
        <v>50.855506463904192</v>
      </c>
      <c r="AF24" s="353">
        <v>60.848434130364211</v>
      </c>
      <c r="AG24" s="353">
        <v>63.895465859780231</v>
      </c>
      <c r="AH24" s="353">
        <v>54.222777147055211</v>
      </c>
      <c r="AI24" s="353">
        <v>59.976744863902326</v>
      </c>
      <c r="AJ24" s="353">
        <v>66.901190954136069</v>
      </c>
      <c r="AK24" s="353">
        <v>70.170031843275609</v>
      </c>
      <c r="AL24" s="353">
        <v>75.014364497822768</v>
      </c>
      <c r="AM24" s="353">
        <v>71.181687827458006</v>
      </c>
      <c r="AN24" s="353">
        <v>68.900000000000006</v>
      </c>
      <c r="AO24" s="353">
        <v>66.5</v>
      </c>
      <c r="AP24" s="353">
        <v>60.611825607303686</v>
      </c>
      <c r="AQ24" s="353">
        <v>57.2</v>
      </c>
      <c r="AR24" s="357">
        <v>61.8</v>
      </c>
      <c r="AS24" s="357">
        <v>61.1</v>
      </c>
      <c r="AT24" s="383">
        <v>65.5</v>
      </c>
      <c r="AU24" s="383">
        <v>57.8</v>
      </c>
      <c r="AV24" s="383">
        <v>56.057075706720532</v>
      </c>
      <c r="AW24" s="383">
        <v>63.9</v>
      </c>
    </row>
    <row r="25" spans="1:49">
      <c r="A25" s="130" t="s">
        <v>34</v>
      </c>
      <c r="B25" s="412">
        <v>42.1</v>
      </c>
      <c r="C25" s="362">
        <v>40.1</v>
      </c>
      <c r="D25" s="362">
        <v>39.700000000000003</v>
      </c>
      <c r="E25" s="362">
        <v>40.4</v>
      </c>
      <c r="F25" s="362">
        <v>46.9</v>
      </c>
      <c r="G25" s="362">
        <v>40.200000000000003</v>
      </c>
      <c r="H25" s="362">
        <v>45.1</v>
      </c>
      <c r="I25" s="362">
        <v>43.4</v>
      </c>
      <c r="J25" s="362">
        <v>50.9</v>
      </c>
      <c r="K25" s="362">
        <v>48.1</v>
      </c>
      <c r="L25" s="362">
        <v>46.9</v>
      </c>
      <c r="M25" s="362">
        <v>47.6</v>
      </c>
      <c r="N25" s="362">
        <v>51.3</v>
      </c>
      <c r="O25" s="362">
        <v>56.5</v>
      </c>
      <c r="P25" s="362">
        <v>49.6</v>
      </c>
      <c r="Q25" s="362">
        <v>54.3</v>
      </c>
      <c r="R25" s="362">
        <v>56.1</v>
      </c>
      <c r="S25" s="362">
        <v>62.1</v>
      </c>
      <c r="T25" s="362">
        <v>62.6</v>
      </c>
      <c r="U25" s="362">
        <v>65</v>
      </c>
      <c r="V25" s="362">
        <v>59.4</v>
      </c>
      <c r="W25" s="362">
        <v>67.400000000000006</v>
      </c>
      <c r="X25" s="362">
        <v>65</v>
      </c>
      <c r="Y25" s="366">
        <v>71.451451859373265</v>
      </c>
      <c r="Z25" s="366">
        <v>59.662149515645787</v>
      </c>
      <c r="AA25" s="366">
        <v>67.844881570678979</v>
      </c>
      <c r="AB25" s="366">
        <v>70.799403787106087</v>
      </c>
      <c r="AC25" s="366">
        <v>73.56943684560774</v>
      </c>
      <c r="AD25" s="353">
        <v>68.599235667450429</v>
      </c>
      <c r="AE25" s="353">
        <v>59.876671818855236</v>
      </c>
      <c r="AF25" s="353">
        <v>72.892421978763736</v>
      </c>
      <c r="AG25" s="353">
        <v>74.798492931108655</v>
      </c>
      <c r="AH25" s="353">
        <v>71.302103290791251</v>
      </c>
      <c r="AI25" s="353">
        <v>67.003360808017391</v>
      </c>
      <c r="AJ25" s="353">
        <v>68.098293045432982</v>
      </c>
      <c r="AK25" s="353">
        <v>73.191029890133777</v>
      </c>
      <c r="AL25" s="353">
        <v>80.26413452944233</v>
      </c>
      <c r="AM25" s="353">
        <v>80.253044128010643</v>
      </c>
      <c r="AN25" s="353">
        <v>63.4</v>
      </c>
      <c r="AO25" s="353">
        <v>79</v>
      </c>
      <c r="AP25" s="353">
        <v>52.161939441589304</v>
      </c>
      <c r="AQ25" s="353">
        <v>79</v>
      </c>
      <c r="AR25" s="357">
        <v>71.900000000000006</v>
      </c>
      <c r="AS25" s="357">
        <v>72.2</v>
      </c>
      <c r="AT25" s="383">
        <v>72.099999999999994</v>
      </c>
      <c r="AU25" s="383">
        <v>65.599999999999994</v>
      </c>
      <c r="AV25" s="383">
        <v>59.428872232289685</v>
      </c>
      <c r="AW25" s="383">
        <v>72.7</v>
      </c>
    </row>
    <row r="26" spans="1:49">
      <c r="A26" s="130" t="s">
        <v>35</v>
      </c>
      <c r="B26" s="412">
        <v>42</v>
      </c>
      <c r="C26" s="362">
        <v>37.200000000000003</v>
      </c>
      <c r="D26" s="362">
        <v>38.6</v>
      </c>
      <c r="E26" s="362">
        <v>37.9</v>
      </c>
      <c r="F26" s="362">
        <v>44.3</v>
      </c>
      <c r="G26" s="362">
        <v>34.799999999999997</v>
      </c>
      <c r="H26" s="362">
        <v>44</v>
      </c>
      <c r="I26" s="362">
        <v>45</v>
      </c>
      <c r="J26" s="362">
        <v>45.8</v>
      </c>
      <c r="K26" s="362">
        <v>44.7</v>
      </c>
      <c r="L26" s="362">
        <v>43.8</v>
      </c>
      <c r="M26" s="362">
        <v>44.2</v>
      </c>
      <c r="N26" s="362">
        <v>49.4</v>
      </c>
      <c r="O26" s="362">
        <v>56.6</v>
      </c>
      <c r="P26" s="362">
        <v>41.4</v>
      </c>
      <c r="Q26" s="362">
        <v>48.1</v>
      </c>
      <c r="R26" s="362">
        <v>53.1</v>
      </c>
      <c r="S26" s="362">
        <v>57.2</v>
      </c>
      <c r="T26" s="362">
        <v>56.2</v>
      </c>
      <c r="U26" s="362">
        <v>60.2</v>
      </c>
      <c r="V26" s="362">
        <v>56.2</v>
      </c>
      <c r="W26" s="362">
        <v>63.5</v>
      </c>
      <c r="X26" s="362">
        <v>55.2</v>
      </c>
      <c r="Y26" s="366">
        <v>67.289996282576567</v>
      </c>
      <c r="Z26" s="366">
        <v>54.241743753113084</v>
      </c>
      <c r="AA26" s="366">
        <v>56.654531859211168</v>
      </c>
      <c r="AB26" s="366">
        <v>66.859839310105428</v>
      </c>
      <c r="AC26" s="366">
        <v>65.891583421884548</v>
      </c>
      <c r="AD26" s="353">
        <v>61.526245321367277</v>
      </c>
      <c r="AE26" s="353">
        <v>50.555739039740608</v>
      </c>
      <c r="AF26" s="353">
        <v>57.704260984719561</v>
      </c>
      <c r="AG26" s="353">
        <v>65.981328435441256</v>
      </c>
      <c r="AH26" s="353">
        <v>59.118651308262017</v>
      </c>
      <c r="AI26" s="353">
        <v>56.671583246970584</v>
      </c>
      <c r="AJ26" s="353">
        <v>64.957577920248525</v>
      </c>
      <c r="AK26" s="353">
        <v>70.81351849334385</v>
      </c>
      <c r="AL26" s="353">
        <v>75.722208086505901</v>
      </c>
      <c r="AM26" s="353">
        <v>74.0368154145972</v>
      </c>
      <c r="AN26" s="353">
        <v>65.599999999999994</v>
      </c>
      <c r="AO26" s="353">
        <v>66.2</v>
      </c>
      <c r="AP26" s="353">
        <v>45.47862657616318</v>
      </c>
      <c r="AQ26" s="353">
        <v>64.2</v>
      </c>
      <c r="AR26" s="357">
        <v>61.6</v>
      </c>
      <c r="AS26" s="357">
        <v>61.2</v>
      </c>
      <c r="AT26" s="383">
        <v>64.5</v>
      </c>
      <c r="AU26" s="383">
        <v>58.1</v>
      </c>
      <c r="AV26" s="383">
        <v>60.203765364011531</v>
      </c>
      <c r="AW26" s="383">
        <v>67.3</v>
      </c>
    </row>
    <row r="27" spans="1:49">
      <c r="A27" s="130" t="s">
        <v>213</v>
      </c>
      <c r="B27" s="412">
        <v>40.200000000000003</v>
      </c>
      <c r="C27" s="362">
        <v>37</v>
      </c>
      <c r="D27" s="362">
        <v>39.4</v>
      </c>
      <c r="E27" s="362">
        <v>37.5</v>
      </c>
      <c r="F27" s="362">
        <v>41</v>
      </c>
      <c r="G27" s="362">
        <v>36.799999999999997</v>
      </c>
      <c r="H27" s="362">
        <v>47.4</v>
      </c>
      <c r="I27" s="362">
        <v>45.7</v>
      </c>
      <c r="J27" s="362">
        <v>46.4</v>
      </c>
      <c r="K27" s="362">
        <v>47</v>
      </c>
      <c r="L27" s="362">
        <v>41.9</v>
      </c>
      <c r="M27" s="362">
        <v>40.6</v>
      </c>
      <c r="N27" s="362">
        <v>47.8</v>
      </c>
      <c r="O27" s="362">
        <v>54.4</v>
      </c>
      <c r="P27" s="362">
        <v>43.2</v>
      </c>
      <c r="Q27" s="362">
        <v>51.1</v>
      </c>
      <c r="R27" s="362">
        <v>51</v>
      </c>
      <c r="S27" s="362">
        <v>59.5</v>
      </c>
      <c r="T27" s="362">
        <v>58.2</v>
      </c>
      <c r="U27" s="362">
        <v>62.8</v>
      </c>
      <c r="V27" s="362">
        <v>56.8</v>
      </c>
      <c r="W27" s="362">
        <v>62.2</v>
      </c>
      <c r="X27" s="362">
        <v>53.8</v>
      </c>
      <c r="Y27" s="366">
        <v>69.315041678980734</v>
      </c>
      <c r="Z27" s="366">
        <v>55.639993743312026</v>
      </c>
      <c r="AA27" s="366">
        <v>51.130948977198216</v>
      </c>
      <c r="AB27" s="366">
        <v>66.875229341319937</v>
      </c>
      <c r="AC27" s="366">
        <v>59.631017606414041</v>
      </c>
      <c r="AD27" s="353">
        <v>58.618573677646395</v>
      </c>
      <c r="AE27" s="353">
        <v>48.925175597796226</v>
      </c>
      <c r="AF27" s="353">
        <v>59.599669432181997</v>
      </c>
      <c r="AG27" s="353">
        <v>65.844620796457846</v>
      </c>
      <c r="AH27" s="353">
        <v>57.12647004193353</v>
      </c>
      <c r="AI27" s="353">
        <v>57.52297547043311</v>
      </c>
      <c r="AJ27" s="353">
        <v>64.082360621033658</v>
      </c>
      <c r="AK27" s="353">
        <v>71.618091881087196</v>
      </c>
      <c r="AL27" s="353">
        <v>76.646250861675441</v>
      </c>
      <c r="AM27" s="353">
        <v>73.533940529692302</v>
      </c>
      <c r="AN27" s="353">
        <v>70</v>
      </c>
      <c r="AO27" s="353">
        <v>71.8</v>
      </c>
      <c r="AP27" s="353">
        <v>44.295525731119689</v>
      </c>
      <c r="AQ27" s="353">
        <v>60.4</v>
      </c>
      <c r="AR27" s="357">
        <v>62.8</v>
      </c>
      <c r="AS27" s="357">
        <v>59.3</v>
      </c>
      <c r="AT27" s="383">
        <v>58</v>
      </c>
      <c r="AU27" s="383">
        <v>50.6</v>
      </c>
      <c r="AV27" s="383">
        <v>52.531671595565243</v>
      </c>
      <c r="AW27" s="383">
        <v>61.5</v>
      </c>
    </row>
    <row r="28" spans="1:49">
      <c r="A28" s="130" t="s">
        <v>36</v>
      </c>
      <c r="B28" s="412">
        <v>45.1</v>
      </c>
      <c r="C28" s="362">
        <v>39.9</v>
      </c>
      <c r="D28" s="362">
        <v>42.1</v>
      </c>
      <c r="E28" s="362">
        <v>42.7</v>
      </c>
      <c r="F28" s="362">
        <v>47.7</v>
      </c>
      <c r="G28" s="362">
        <v>41.9</v>
      </c>
      <c r="H28" s="362">
        <v>49.5</v>
      </c>
      <c r="I28" s="362">
        <v>49.8</v>
      </c>
      <c r="J28" s="362">
        <v>52.5</v>
      </c>
      <c r="K28" s="362">
        <v>49.5</v>
      </c>
      <c r="L28" s="362">
        <v>46.3</v>
      </c>
      <c r="M28" s="362">
        <v>47.8</v>
      </c>
      <c r="N28" s="362">
        <v>55.2</v>
      </c>
      <c r="O28" s="362">
        <v>60.7</v>
      </c>
      <c r="P28" s="362">
        <v>46.5</v>
      </c>
      <c r="Q28" s="362">
        <v>52</v>
      </c>
      <c r="R28" s="362">
        <v>55.3</v>
      </c>
      <c r="S28" s="362">
        <v>59.4</v>
      </c>
      <c r="T28" s="362">
        <v>60.4</v>
      </c>
      <c r="U28" s="362">
        <v>64.400000000000006</v>
      </c>
      <c r="V28" s="362">
        <v>59.2</v>
      </c>
      <c r="W28" s="362">
        <v>66.900000000000006</v>
      </c>
      <c r="X28" s="362">
        <v>55.9</v>
      </c>
      <c r="Y28" s="366">
        <v>69.459870793577252</v>
      </c>
      <c r="Z28" s="366">
        <v>54.856365180531832</v>
      </c>
      <c r="AA28" s="366">
        <v>54.936225987932481</v>
      </c>
      <c r="AB28" s="366">
        <v>64.963189828363269</v>
      </c>
      <c r="AC28" s="366">
        <v>66.406331776399966</v>
      </c>
      <c r="AD28" s="353">
        <v>59.985855932563666</v>
      </c>
      <c r="AE28" s="353">
        <v>49.628353973671267</v>
      </c>
      <c r="AF28" s="353">
        <v>63.873532628684423</v>
      </c>
      <c r="AG28" s="353">
        <v>68.015048882022441</v>
      </c>
      <c r="AH28" s="353">
        <v>60.264674641517743</v>
      </c>
      <c r="AI28" s="353">
        <v>59.508775866022489</v>
      </c>
      <c r="AJ28" s="353">
        <v>64.996298270182251</v>
      </c>
      <c r="AK28" s="353">
        <v>73.497191690786963</v>
      </c>
      <c r="AL28" s="353">
        <v>78.064250447281196</v>
      </c>
      <c r="AM28" s="353">
        <v>76.094532592677055</v>
      </c>
      <c r="AN28" s="353">
        <v>69.8</v>
      </c>
      <c r="AO28" s="353">
        <v>66.8</v>
      </c>
      <c r="AP28" s="353">
        <v>46.90176106221147</v>
      </c>
      <c r="AQ28" s="353">
        <v>62.4</v>
      </c>
      <c r="AR28" s="357">
        <v>64.8</v>
      </c>
      <c r="AS28" s="357">
        <v>63.7</v>
      </c>
      <c r="AT28" s="383">
        <v>66.2</v>
      </c>
      <c r="AU28" s="383">
        <v>61.6</v>
      </c>
      <c r="AV28" s="383">
        <v>56.738602931222744</v>
      </c>
      <c r="AW28" s="383">
        <v>65.599999999999994</v>
      </c>
    </row>
    <row r="29" spans="1:49">
      <c r="A29" s="130" t="s">
        <v>37</v>
      </c>
      <c r="B29" s="412">
        <v>36.9</v>
      </c>
      <c r="C29" s="362">
        <v>36.200000000000003</v>
      </c>
      <c r="D29" s="362">
        <v>36.4</v>
      </c>
      <c r="E29" s="362">
        <v>34.9</v>
      </c>
      <c r="F29" s="362">
        <v>42.7</v>
      </c>
      <c r="G29" s="362">
        <v>37.799999999999997</v>
      </c>
      <c r="H29" s="362">
        <v>41.7</v>
      </c>
      <c r="I29" s="362">
        <v>39.6</v>
      </c>
      <c r="J29" s="362">
        <v>49</v>
      </c>
      <c r="K29" s="362">
        <v>41.7</v>
      </c>
      <c r="L29" s="362">
        <v>45.6</v>
      </c>
      <c r="M29" s="362">
        <v>41.4</v>
      </c>
      <c r="N29" s="362">
        <v>47.2</v>
      </c>
      <c r="O29" s="362">
        <v>53.9</v>
      </c>
      <c r="P29" s="362">
        <v>46.3</v>
      </c>
      <c r="Q29" s="362">
        <v>51.2</v>
      </c>
      <c r="R29" s="362">
        <v>50</v>
      </c>
      <c r="S29" s="362">
        <v>54.6</v>
      </c>
      <c r="T29" s="362">
        <v>56.8</v>
      </c>
      <c r="U29" s="362">
        <v>58.4</v>
      </c>
      <c r="V29" s="362">
        <v>54</v>
      </c>
      <c r="W29" s="362">
        <v>60.7</v>
      </c>
      <c r="X29" s="362">
        <v>56.7</v>
      </c>
      <c r="Y29" s="366">
        <v>64.045483498170285</v>
      </c>
      <c r="Z29" s="366">
        <v>51.276511525755168</v>
      </c>
      <c r="AA29" s="366">
        <v>56.863053662010138</v>
      </c>
      <c r="AB29" s="366">
        <v>63.268352447522354</v>
      </c>
      <c r="AC29" s="366">
        <v>63.338972746380911</v>
      </c>
      <c r="AD29" s="353">
        <v>59.560890232780785</v>
      </c>
      <c r="AE29" s="353">
        <v>46.776296989802958</v>
      </c>
      <c r="AF29" s="353">
        <v>57.468495688277137</v>
      </c>
      <c r="AG29" s="353">
        <v>63.243309735597975</v>
      </c>
      <c r="AH29" s="353">
        <v>56.324709781636599</v>
      </c>
      <c r="AI29" s="353">
        <v>56.645226460823082</v>
      </c>
      <c r="AJ29" s="353">
        <v>61.828585041904589</v>
      </c>
      <c r="AK29" s="353">
        <v>67.737690033662361</v>
      </c>
      <c r="AL29" s="353">
        <v>73.546157537689609</v>
      </c>
      <c r="AM29" s="353">
        <v>73.710458411976106</v>
      </c>
      <c r="AN29" s="353">
        <v>62.4</v>
      </c>
      <c r="AO29" s="353">
        <v>64.400000000000006</v>
      </c>
      <c r="AP29" s="353">
        <v>50.552415306236291</v>
      </c>
      <c r="AQ29" s="353">
        <v>71.8</v>
      </c>
      <c r="AR29" s="357">
        <v>65.3</v>
      </c>
      <c r="AS29" s="357">
        <v>64.3</v>
      </c>
      <c r="AT29" s="383">
        <v>68.099999999999994</v>
      </c>
      <c r="AU29" s="383">
        <v>54.6</v>
      </c>
      <c r="AV29" s="383">
        <v>56.352911129916379</v>
      </c>
      <c r="AW29" s="383">
        <v>65.3</v>
      </c>
    </row>
    <row r="30" spans="1:49">
      <c r="A30" s="130" t="s">
        <v>38</v>
      </c>
      <c r="B30" s="412">
        <v>41</v>
      </c>
      <c r="C30" s="362">
        <v>36.5</v>
      </c>
      <c r="D30" s="362">
        <v>37.9</v>
      </c>
      <c r="E30" s="362">
        <v>36.200000000000003</v>
      </c>
      <c r="F30" s="362">
        <v>41.3</v>
      </c>
      <c r="G30" s="362">
        <v>33</v>
      </c>
      <c r="H30" s="362">
        <v>41</v>
      </c>
      <c r="I30" s="362">
        <v>42.2</v>
      </c>
      <c r="J30" s="362">
        <v>43</v>
      </c>
      <c r="K30" s="362">
        <v>40.700000000000003</v>
      </c>
      <c r="L30" s="362">
        <v>38.200000000000003</v>
      </c>
      <c r="M30" s="362">
        <v>40</v>
      </c>
      <c r="N30" s="362">
        <v>43</v>
      </c>
      <c r="O30" s="362">
        <v>50.1</v>
      </c>
      <c r="P30" s="362">
        <v>37.299999999999997</v>
      </c>
      <c r="Q30" s="362">
        <v>44.9</v>
      </c>
      <c r="R30" s="362">
        <v>48.3</v>
      </c>
      <c r="S30" s="362">
        <v>53</v>
      </c>
      <c r="T30" s="362">
        <v>53.4</v>
      </c>
      <c r="U30" s="362">
        <v>56.4</v>
      </c>
      <c r="V30" s="362">
        <v>51.7</v>
      </c>
      <c r="W30" s="362">
        <v>60.6</v>
      </c>
      <c r="X30" s="362">
        <v>53.7</v>
      </c>
      <c r="Y30" s="366">
        <v>68.733763870188668</v>
      </c>
      <c r="Z30" s="366">
        <v>52.209617658966259</v>
      </c>
      <c r="AA30" s="366">
        <v>57.136376429889829</v>
      </c>
      <c r="AB30" s="366">
        <v>65.82655466982537</v>
      </c>
      <c r="AC30" s="366">
        <v>64.198311944867612</v>
      </c>
      <c r="AD30" s="353">
        <v>59.710774600845681</v>
      </c>
      <c r="AE30" s="353">
        <v>44.908775144011607</v>
      </c>
      <c r="AF30" s="353">
        <v>54.914733362362526</v>
      </c>
      <c r="AG30" s="353">
        <v>64.054954874809766</v>
      </c>
      <c r="AH30" s="353">
        <v>53.292932847150084</v>
      </c>
      <c r="AI30" s="353">
        <v>52.571764513437984</v>
      </c>
      <c r="AJ30" s="353">
        <v>65.127272572562759</v>
      </c>
      <c r="AK30" s="353">
        <v>71.326043225686789</v>
      </c>
      <c r="AL30" s="353">
        <v>72.70827159489798</v>
      </c>
      <c r="AM30" s="353">
        <v>71.146588436115096</v>
      </c>
      <c r="AN30" s="353">
        <v>65.2</v>
      </c>
      <c r="AO30" s="353">
        <v>67.599999999999994</v>
      </c>
      <c r="AP30" s="353">
        <v>41.648191133412389</v>
      </c>
      <c r="AQ30" s="353">
        <v>63.3</v>
      </c>
      <c r="AR30" s="357">
        <v>60.1</v>
      </c>
      <c r="AS30" s="357">
        <v>62.5</v>
      </c>
      <c r="AT30" s="383">
        <v>65.5</v>
      </c>
      <c r="AU30" s="383">
        <v>58.3</v>
      </c>
      <c r="AV30" s="383">
        <v>56.135556262711511</v>
      </c>
      <c r="AW30" s="383">
        <v>65.5</v>
      </c>
    </row>
    <row r="31" spans="1:49">
      <c r="A31" s="130" t="s">
        <v>208</v>
      </c>
      <c r="B31" s="412">
        <v>38.4</v>
      </c>
      <c r="C31" s="362">
        <v>37.4</v>
      </c>
      <c r="D31" s="362">
        <v>38</v>
      </c>
      <c r="E31" s="362">
        <v>37.200000000000003</v>
      </c>
      <c r="F31" s="362">
        <v>41</v>
      </c>
      <c r="G31" s="362">
        <v>34.1</v>
      </c>
      <c r="H31" s="362">
        <v>41.5</v>
      </c>
      <c r="I31" s="362">
        <v>42.3</v>
      </c>
      <c r="J31" s="362">
        <v>42.2</v>
      </c>
      <c r="K31" s="362">
        <v>42.5</v>
      </c>
      <c r="L31" s="362">
        <v>39.799999999999997</v>
      </c>
      <c r="M31" s="362">
        <v>35.1</v>
      </c>
      <c r="N31" s="362">
        <v>42</v>
      </c>
      <c r="O31" s="362">
        <v>51.9</v>
      </c>
      <c r="P31" s="362">
        <v>39</v>
      </c>
      <c r="Q31" s="362">
        <v>45.5</v>
      </c>
      <c r="R31" s="362">
        <v>45.9</v>
      </c>
      <c r="S31" s="362">
        <v>52</v>
      </c>
      <c r="T31" s="362">
        <v>54.5</v>
      </c>
      <c r="U31" s="362">
        <v>55</v>
      </c>
      <c r="V31" s="362">
        <v>52.8</v>
      </c>
      <c r="W31" s="362">
        <v>61.2</v>
      </c>
      <c r="X31" s="362">
        <v>51.4</v>
      </c>
      <c r="Y31" s="366">
        <v>65.68464872454777</v>
      </c>
      <c r="Z31" s="366">
        <v>51.448236906933815</v>
      </c>
      <c r="AA31" s="366">
        <v>50.496166704169873</v>
      </c>
      <c r="AB31" s="366">
        <v>63.343703538463267</v>
      </c>
      <c r="AC31" s="366">
        <v>62.436452013489749</v>
      </c>
      <c r="AD31" s="353">
        <v>55.371205854872194</v>
      </c>
      <c r="AE31" s="353">
        <v>44.867038392407792</v>
      </c>
      <c r="AF31" s="353">
        <v>53.505841511221945</v>
      </c>
      <c r="AG31" s="353">
        <v>61.514002224729637</v>
      </c>
      <c r="AH31" s="353">
        <v>53.273751443941407</v>
      </c>
      <c r="AI31" s="353">
        <v>54.462862963116606</v>
      </c>
      <c r="AJ31" s="353">
        <v>63.032534342200464</v>
      </c>
      <c r="AK31" s="353">
        <v>69.882674173399607</v>
      </c>
      <c r="AL31" s="353">
        <v>73.931897556205826</v>
      </c>
      <c r="AM31" s="353">
        <v>69.511153903040253</v>
      </c>
      <c r="AN31" s="353">
        <v>66.599999999999994</v>
      </c>
      <c r="AO31" s="353">
        <v>63.1</v>
      </c>
      <c r="AP31" s="353">
        <v>45.452818450949948</v>
      </c>
      <c r="AQ31" s="353">
        <v>55.9</v>
      </c>
      <c r="AR31" s="357">
        <v>56.4</v>
      </c>
      <c r="AS31" s="357">
        <v>58.8</v>
      </c>
      <c r="AT31" s="383">
        <v>59.4</v>
      </c>
      <c r="AU31" s="383">
        <v>50.8</v>
      </c>
      <c r="AV31" s="383">
        <v>51.226992802876794</v>
      </c>
      <c r="AW31" s="383">
        <v>62.4</v>
      </c>
    </row>
    <row r="32" spans="1:49">
      <c r="A32" s="130" t="s">
        <v>39</v>
      </c>
      <c r="B32" s="412">
        <v>46.3</v>
      </c>
      <c r="C32" s="362">
        <v>42.1</v>
      </c>
      <c r="D32" s="362">
        <v>44.1</v>
      </c>
      <c r="E32" s="362">
        <v>44.4</v>
      </c>
      <c r="F32" s="362">
        <v>52.7</v>
      </c>
      <c r="G32" s="362">
        <v>45.1</v>
      </c>
      <c r="H32" s="362">
        <v>51.2</v>
      </c>
      <c r="I32" s="362">
        <v>51.7</v>
      </c>
      <c r="J32" s="362">
        <v>59.3</v>
      </c>
      <c r="K32" s="362">
        <v>57.4</v>
      </c>
      <c r="L32" s="362">
        <v>56.4</v>
      </c>
      <c r="M32" s="362">
        <v>57.3</v>
      </c>
      <c r="N32" s="362">
        <v>63.5</v>
      </c>
      <c r="O32" s="362">
        <v>70.400000000000006</v>
      </c>
      <c r="P32" s="362">
        <v>58.2</v>
      </c>
      <c r="Q32" s="362">
        <v>64.8</v>
      </c>
      <c r="R32" s="362">
        <v>63</v>
      </c>
      <c r="S32" s="362">
        <v>73</v>
      </c>
      <c r="T32" s="362">
        <v>70.2</v>
      </c>
      <c r="U32" s="362">
        <v>74.8</v>
      </c>
      <c r="V32" s="362">
        <v>66.7</v>
      </c>
      <c r="W32" s="362">
        <v>74.2</v>
      </c>
      <c r="X32" s="362">
        <v>71.099999999999994</v>
      </c>
      <c r="Y32" s="366">
        <v>79.71065070099408</v>
      </c>
      <c r="Z32" s="366">
        <v>62.347306198046219</v>
      </c>
      <c r="AA32" s="366">
        <v>70.993877144847346</v>
      </c>
      <c r="AB32" s="366">
        <v>76.424966941277049</v>
      </c>
      <c r="AC32" s="366">
        <v>76.946290334427573</v>
      </c>
      <c r="AD32" s="353">
        <v>71.295533622868092</v>
      </c>
      <c r="AE32" s="353">
        <v>59.281577236622738</v>
      </c>
      <c r="AF32" s="353">
        <v>74.20265529648195</v>
      </c>
      <c r="AG32" s="353">
        <v>76.06059877347198</v>
      </c>
      <c r="AH32" s="353">
        <v>67.506875393398772</v>
      </c>
      <c r="AI32" s="353">
        <v>65.317436160410267</v>
      </c>
      <c r="AJ32" s="353">
        <v>73.925186911794086</v>
      </c>
      <c r="AK32" s="353">
        <v>75.612174020243259</v>
      </c>
      <c r="AL32" s="353">
        <v>80.617688862291345</v>
      </c>
      <c r="AM32" s="353">
        <v>81.267058130705479</v>
      </c>
      <c r="AN32" s="353">
        <v>68.2</v>
      </c>
      <c r="AO32" s="353">
        <v>79.3</v>
      </c>
      <c r="AP32" s="353">
        <v>57.587310324359585</v>
      </c>
      <c r="AQ32" s="353">
        <v>77.599999999999994</v>
      </c>
      <c r="AR32" s="357">
        <v>71.2</v>
      </c>
      <c r="AS32" s="357">
        <v>70</v>
      </c>
      <c r="AT32" s="383">
        <v>76.2</v>
      </c>
      <c r="AU32" s="383">
        <v>69</v>
      </c>
      <c r="AV32" s="383">
        <v>57.760129999475808</v>
      </c>
      <c r="AW32" s="383">
        <v>77</v>
      </c>
    </row>
    <row r="33" spans="1:49">
      <c r="A33" s="130" t="s">
        <v>40</v>
      </c>
      <c r="B33" s="412">
        <v>46.8</v>
      </c>
      <c r="C33" s="362">
        <v>44</v>
      </c>
      <c r="D33" s="362">
        <v>46.7</v>
      </c>
      <c r="E33" s="362">
        <v>45.7</v>
      </c>
      <c r="F33" s="362">
        <v>51.5</v>
      </c>
      <c r="G33" s="362">
        <v>45.7</v>
      </c>
      <c r="H33" s="362">
        <v>52.9</v>
      </c>
      <c r="I33" s="362">
        <v>51.6</v>
      </c>
      <c r="J33" s="362">
        <v>57.8</v>
      </c>
      <c r="K33" s="362">
        <v>54.9</v>
      </c>
      <c r="L33" s="362">
        <v>54.6</v>
      </c>
      <c r="M33" s="362">
        <v>51.9</v>
      </c>
      <c r="N33" s="362">
        <v>60.6</v>
      </c>
      <c r="O33" s="362">
        <v>65.7</v>
      </c>
      <c r="P33" s="362">
        <v>57</v>
      </c>
      <c r="Q33" s="362">
        <v>57.1</v>
      </c>
      <c r="R33" s="362">
        <v>58.8</v>
      </c>
      <c r="S33" s="362">
        <v>63.8</v>
      </c>
      <c r="T33" s="362">
        <v>62.3</v>
      </c>
      <c r="U33" s="362">
        <v>67.5</v>
      </c>
      <c r="V33" s="362">
        <v>63.8</v>
      </c>
      <c r="W33" s="362">
        <v>67.8</v>
      </c>
      <c r="X33" s="362">
        <v>63.2</v>
      </c>
      <c r="Y33" s="366">
        <v>73.559746569289771</v>
      </c>
      <c r="Z33" s="366">
        <v>58.744519623101013</v>
      </c>
      <c r="AA33" s="366">
        <v>59.169503197720658</v>
      </c>
      <c r="AB33" s="366">
        <v>69.763300211250282</v>
      </c>
      <c r="AC33" s="366">
        <v>70.276416204359634</v>
      </c>
      <c r="AD33" s="353">
        <v>66.540860719166432</v>
      </c>
      <c r="AE33" s="353">
        <v>57.738559387502569</v>
      </c>
      <c r="AF33" s="353">
        <v>70.291348998629985</v>
      </c>
      <c r="AG33" s="353">
        <v>70.679735267057865</v>
      </c>
      <c r="AH33" s="353">
        <v>63.019878762346011</v>
      </c>
      <c r="AI33" s="353">
        <v>64.656412686752745</v>
      </c>
      <c r="AJ33" s="353">
        <v>70.036727913114333</v>
      </c>
      <c r="AK33" s="353">
        <v>76.887906093528315</v>
      </c>
      <c r="AL33" s="353">
        <v>81.546618209842308</v>
      </c>
      <c r="AM33" s="353">
        <v>80.426978261786161</v>
      </c>
      <c r="AN33" s="353">
        <v>75.3</v>
      </c>
      <c r="AO33" s="353">
        <v>72.900000000000006</v>
      </c>
      <c r="AP33" s="353">
        <v>60.989931579027747</v>
      </c>
      <c r="AQ33" s="353">
        <v>65.2</v>
      </c>
      <c r="AR33" s="357">
        <v>66</v>
      </c>
      <c r="AS33" s="357">
        <v>64.8</v>
      </c>
      <c r="AT33" s="383">
        <v>71.8</v>
      </c>
      <c r="AU33" s="383">
        <v>58.3</v>
      </c>
      <c r="AV33" s="383">
        <v>56.570562490557293</v>
      </c>
      <c r="AW33" s="383">
        <v>70</v>
      </c>
    </row>
    <row r="34" spans="1:49">
      <c r="A34" s="130" t="s">
        <v>41</v>
      </c>
      <c r="B34" s="412">
        <v>43.2</v>
      </c>
      <c r="C34" s="362">
        <v>40</v>
      </c>
      <c r="D34" s="362">
        <v>40.9</v>
      </c>
      <c r="E34" s="362">
        <v>37.799999999999997</v>
      </c>
      <c r="F34" s="362">
        <v>43.6</v>
      </c>
      <c r="G34" s="362">
        <v>38.5</v>
      </c>
      <c r="H34" s="362">
        <v>48.7</v>
      </c>
      <c r="I34" s="362">
        <v>47.9</v>
      </c>
      <c r="J34" s="362">
        <v>47.5</v>
      </c>
      <c r="K34" s="362">
        <v>48.9</v>
      </c>
      <c r="L34" s="362">
        <v>46.3</v>
      </c>
      <c r="M34" s="362">
        <v>44.3</v>
      </c>
      <c r="N34" s="362">
        <v>51.1</v>
      </c>
      <c r="O34" s="362">
        <v>58.2</v>
      </c>
      <c r="P34" s="362">
        <v>48.3</v>
      </c>
      <c r="Q34" s="362">
        <v>52.7</v>
      </c>
      <c r="R34" s="362">
        <v>57.7</v>
      </c>
      <c r="S34" s="362">
        <v>62.1</v>
      </c>
      <c r="T34" s="362">
        <v>62.6</v>
      </c>
      <c r="U34" s="362">
        <v>67.5</v>
      </c>
      <c r="V34" s="362">
        <v>62</v>
      </c>
      <c r="W34" s="362">
        <v>69.599999999999994</v>
      </c>
      <c r="X34" s="362">
        <v>64.5</v>
      </c>
      <c r="Y34" s="366">
        <v>76.03782156089045</v>
      </c>
      <c r="Z34" s="366">
        <v>60.255376655266716</v>
      </c>
      <c r="AA34" s="366">
        <v>61.271996313373961</v>
      </c>
      <c r="AB34" s="366">
        <v>73.655651624274512</v>
      </c>
      <c r="AC34" s="366">
        <v>72.320968715271462</v>
      </c>
      <c r="AD34" s="353">
        <v>68.31082540221874</v>
      </c>
      <c r="AE34" s="353">
        <v>54.451332684417721</v>
      </c>
      <c r="AF34" s="353">
        <v>67.120573036665917</v>
      </c>
      <c r="AG34" s="353">
        <v>71.813777047821119</v>
      </c>
      <c r="AH34" s="353">
        <v>65.404675691883426</v>
      </c>
      <c r="AI34" s="353">
        <v>61.9750901338221</v>
      </c>
      <c r="AJ34" s="353">
        <v>66.504291458442097</v>
      </c>
      <c r="AK34" s="353">
        <v>78.080373411016865</v>
      </c>
      <c r="AL34" s="353">
        <v>78.977814420036964</v>
      </c>
      <c r="AM34" s="353">
        <v>77.309195217616036</v>
      </c>
      <c r="AN34" s="353">
        <v>73.2</v>
      </c>
      <c r="AO34" s="353">
        <v>70.2</v>
      </c>
      <c r="AP34" s="353">
        <v>43.94994373471129</v>
      </c>
      <c r="AQ34" s="353">
        <v>73.900000000000006</v>
      </c>
      <c r="AR34" s="357">
        <v>64.400000000000006</v>
      </c>
      <c r="AS34" s="357">
        <v>73.8</v>
      </c>
      <c r="AT34" s="383">
        <v>72.7</v>
      </c>
      <c r="AU34" s="383">
        <v>65.099999999999994</v>
      </c>
      <c r="AV34" s="383">
        <v>58.110977523440745</v>
      </c>
      <c r="AW34" s="383">
        <v>69.5</v>
      </c>
    </row>
    <row r="35" spans="1:49">
      <c r="A35" s="130" t="s">
        <v>42</v>
      </c>
      <c r="B35" s="412">
        <v>40</v>
      </c>
      <c r="C35" s="362">
        <v>40</v>
      </c>
      <c r="D35" s="362">
        <v>40.799999999999997</v>
      </c>
      <c r="E35" s="362">
        <v>38.4</v>
      </c>
      <c r="F35" s="362">
        <v>45.2</v>
      </c>
      <c r="G35" s="362">
        <v>35</v>
      </c>
      <c r="H35" s="362">
        <v>42.4</v>
      </c>
      <c r="I35" s="362">
        <v>43.1</v>
      </c>
      <c r="J35" s="362" t="s">
        <v>125</v>
      </c>
      <c r="K35" s="362">
        <v>44.5</v>
      </c>
      <c r="L35" s="362">
        <v>42.3</v>
      </c>
      <c r="M35" s="362">
        <v>47.4</v>
      </c>
      <c r="N35" s="362">
        <v>44.8</v>
      </c>
      <c r="O35" s="362" t="s">
        <v>125</v>
      </c>
      <c r="P35" s="362">
        <v>42.5</v>
      </c>
      <c r="Q35" s="362">
        <v>41.1</v>
      </c>
      <c r="R35" s="362">
        <v>49.8</v>
      </c>
      <c r="S35" s="362">
        <v>52</v>
      </c>
      <c r="T35" s="362">
        <v>52.8</v>
      </c>
      <c r="U35" s="362">
        <v>56.5</v>
      </c>
      <c r="V35" s="362">
        <v>48.7</v>
      </c>
      <c r="W35" s="362">
        <v>57</v>
      </c>
      <c r="X35" s="362">
        <v>54.3</v>
      </c>
      <c r="Y35" s="366">
        <v>61.670831578748633</v>
      </c>
      <c r="Z35" s="366">
        <v>48.781190422828473</v>
      </c>
      <c r="AA35" s="366" t="s">
        <v>15</v>
      </c>
      <c r="AB35" s="366">
        <v>52.062599633073013</v>
      </c>
      <c r="AC35" s="366">
        <v>55.028979402139868</v>
      </c>
      <c r="AD35" s="353" t="s">
        <v>15</v>
      </c>
      <c r="AE35" s="353">
        <v>46.792001849400251</v>
      </c>
      <c r="AF35" s="353">
        <v>58.366169643109068</v>
      </c>
      <c r="AG35" s="353" t="s">
        <v>15</v>
      </c>
      <c r="AH35" s="353">
        <v>56.537491222522796</v>
      </c>
      <c r="AI35" s="353">
        <v>51.510320707055705</v>
      </c>
      <c r="AJ35" s="353">
        <v>61.152491729986522</v>
      </c>
      <c r="AK35" s="353">
        <v>69.405207432080161</v>
      </c>
      <c r="AL35" s="353">
        <v>63.190203225620174</v>
      </c>
      <c r="AM35" s="353">
        <v>67.702762723257877</v>
      </c>
      <c r="AN35" s="353" t="s">
        <v>15</v>
      </c>
      <c r="AO35" s="353" t="s">
        <v>15</v>
      </c>
      <c r="AP35" s="353" t="s">
        <v>160</v>
      </c>
      <c r="AQ35" s="353" t="s">
        <v>160</v>
      </c>
      <c r="AR35" s="357" t="s">
        <v>160</v>
      </c>
      <c r="AS35" s="357" t="s">
        <v>160</v>
      </c>
      <c r="AT35" s="383" t="s">
        <v>160</v>
      </c>
      <c r="AU35" s="383" t="s">
        <v>160</v>
      </c>
      <c r="AV35" s="367" t="s">
        <v>68</v>
      </c>
      <c r="AW35" s="367" t="s">
        <v>160</v>
      </c>
    </row>
    <row r="36" spans="1:49">
      <c r="A36" s="130" t="s">
        <v>43</v>
      </c>
      <c r="B36" s="412">
        <v>50.4</v>
      </c>
      <c r="C36" s="362" t="s">
        <v>125</v>
      </c>
      <c r="D36" s="362" t="s">
        <v>125</v>
      </c>
      <c r="E36" s="362">
        <v>44.4</v>
      </c>
      <c r="F36" s="362">
        <v>48.8</v>
      </c>
      <c r="G36" s="362">
        <v>45.9</v>
      </c>
      <c r="H36" s="362" t="s">
        <v>125</v>
      </c>
      <c r="I36" s="362">
        <v>46.7</v>
      </c>
      <c r="J36" s="362">
        <v>54.1</v>
      </c>
      <c r="K36" s="362">
        <v>55.5</v>
      </c>
      <c r="L36" s="362">
        <v>53.8</v>
      </c>
      <c r="M36" s="362">
        <v>56.5</v>
      </c>
      <c r="N36" s="362">
        <v>60.1</v>
      </c>
      <c r="O36" s="362" t="s">
        <v>125</v>
      </c>
      <c r="P36" s="362">
        <v>64.8</v>
      </c>
      <c r="Q36" s="362">
        <v>67.3</v>
      </c>
      <c r="R36" s="362">
        <v>58.4</v>
      </c>
      <c r="S36" s="362">
        <v>66.400000000000006</v>
      </c>
      <c r="T36" s="362">
        <v>70</v>
      </c>
      <c r="U36" s="362">
        <v>72.2</v>
      </c>
      <c r="V36" s="362">
        <v>64.3</v>
      </c>
      <c r="W36" s="362">
        <v>67.7</v>
      </c>
      <c r="X36" s="362">
        <v>68.099999999999994</v>
      </c>
      <c r="Y36" s="366">
        <v>73.048152028323287</v>
      </c>
      <c r="Z36" s="366">
        <v>58.348497634017477</v>
      </c>
      <c r="AA36" s="366">
        <v>73.854213368618659</v>
      </c>
      <c r="AB36" s="366">
        <v>71.204030160689214</v>
      </c>
      <c r="AC36" s="366">
        <v>75.905129722858703</v>
      </c>
      <c r="AD36" s="353">
        <v>70.90081611747803</v>
      </c>
      <c r="AE36" s="353">
        <v>70.299789171070728</v>
      </c>
      <c r="AF36" s="353">
        <v>75.279307086639051</v>
      </c>
      <c r="AG36" s="353">
        <v>80.804396567191517</v>
      </c>
      <c r="AH36" s="353">
        <v>81.715616836174632</v>
      </c>
      <c r="AI36" s="353">
        <v>77.070720760540908</v>
      </c>
      <c r="AJ36" s="353">
        <v>75.771210005280508</v>
      </c>
      <c r="AK36" s="353">
        <v>70.132926687118371</v>
      </c>
      <c r="AL36" s="353">
        <v>88.647254300939977</v>
      </c>
      <c r="AM36" s="353">
        <v>76.778747530317844</v>
      </c>
      <c r="AN36" s="353" t="s">
        <v>15</v>
      </c>
      <c r="AO36" s="353" t="s">
        <v>15</v>
      </c>
      <c r="AP36" s="353" t="s">
        <v>160</v>
      </c>
      <c r="AQ36" s="353" t="s">
        <v>160</v>
      </c>
      <c r="AR36" s="357" t="s">
        <v>160</v>
      </c>
      <c r="AS36" s="357" t="s">
        <v>160</v>
      </c>
      <c r="AT36" s="383" t="s">
        <v>160</v>
      </c>
      <c r="AU36" s="383" t="s">
        <v>160</v>
      </c>
      <c r="AV36" s="383" t="s">
        <v>160</v>
      </c>
      <c r="AW36" s="383" t="s">
        <v>160</v>
      </c>
    </row>
    <row r="37" spans="1:49">
      <c r="A37" s="130" t="s">
        <v>44</v>
      </c>
      <c r="B37" s="412">
        <v>40.299999999999997</v>
      </c>
      <c r="C37" s="362">
        <v>40.1</v>
      </c>
      <c r="D37" s="362">
        <v>40.700000000000003</v>
      </c>
      <c r="E37" s="362">
        <v>38.6</v>
      </c>
      <c r="F37" s="362">
        <v>45.2</v>
      </c>
      <c r="G37" s="362">
        <v>35</v>
      </c>
      <c r="H37" s="362">
        <v>41.9</v>
      </c>
      <c r="I37" s="362">
        <v>43.2</v>
      </c>
      <c r="J37" s="362" t="s">
        <v>125</v>
      </c>
      <c r="K37" s="362">
        <v>43.7</v>
      </c>
      <c r="L37" s="362">
        <v>41.8</v>
      </c>
      <c r="M37" s="362">
        <v>47.3</v>
      </c>
      <c r="N37" s="362">
        <v>44.5</v>
      </c>
      <c r="O37" s="362">
        <v>47.2</v>
      </c>
      <c r="P37" s="362">
        <v>42.9</v>
      </c>
      <c r="Q37" s="362">
        <v>46.7</v>
      </c>
      <c r="R37" s="362">
        <v>45.2</v>
      </c>
      <c r="S37" s="362">
        <v>49.9</v>
      </c>
      <c r="T37" s="362">
        <v>52.8</v>
      </c>
      <c r="U37" s="362">
        <v>50.6</v>
      </c>
      <c r="V37" s="362">
        <v>49.1</v>
      </c>
      <c r="W37" s="362">
        <v>53.9</v>
      </c>
      <c r="X37" s="362" t="s">
        <v>125</v>
      </c>
      <c r="Y37" s="366">
        <v>61.54139273558323</v>
      </c>
      <c r="Z37" s="366">
        <v>49.724944795649897</v>
      </c>
      <c r="AA37" s="366">
        <v>56.326335801879111</v>
      </c>
      <c r="AB37" s="366">
        <v>54.763741331791763</v>
      </c>
      <c r="AC37" s="366" t="s">
        <v>15</v>
      </c>
      <c r="AD37" s="353">
        <v>56.420636259744668</v>
      </c>
      <c r="AE37" s="353">
        <v>50.934572139749953</v>
      </c>
      <c r="AF37" s="353" t="s">
        <v>15</v>
      </c>
      <c r="AG37" s="353" t="s">
        <v>15</v>
      </c>
      <c r="AH37" s="353">
        <v>57.712128748752072</v>
      </c>
      <c r="AI37" s="353">
        <v>53.765535207055322</v>
      </c>
      <c r="AJ37" s="353">
        <v>68.115931281548612</v>
      </c>
      <c r="AK37" s="353">
        <v>70.304752676385561</v>
      </c>
      <c r="AL37" s="353" t="s">
        <v>16</v>
      </c>
      <c r="AM37" s="353">
        <v>75.32646094315453</v>
      </c>
      <c r="AN37" s="353" t="s">
        <v>15</v>
      </c>
      <c r="AO37" s="353" t="s">
        <v>15</v>
      </c>
      <c r="AP37" s="353" t="s">
        <v>160</v>
      </c>
      <c r="AQ37" s="353" t="s">
        <v>160</v>
      </c>
      <c r="AR37" s="357" t="s">
        <v>160</v>
      </c>
      <c r="AS37" s="357" t="s">
        <v>160</v>
      </c>
      <c r="AT37" s="383" t="s">
        <v>160</v>
      </c>
      <c r="AU37" s="383" t="s">
        <v>160</v>
      </c>
      <c r="AV37" s="367" t="s">
        <v>68</v>
      </c>
      <c r="AW37" s="367" t="s">
        <v>160</v>
      </c>
    </row>
    <row r="38" spans="1:49">
      <c r="A38" s="130" t="s">
        <v>45</v>
      </c>
      <c r="B38" s="412">
        <v>42.2</v>
      </c>
      <c r="C38" s="362">
        <v>41.8</v>
      </c>
      <c r="D38" s="362">
        <v>50.3</v>
      </c>
      <c r="E38" s="362">
        <v>45.7</v>
      </c>
      <c r="F38" s="362">
        <v>45.5</v>
      </c>
      <c r="G38" s="362">
        <v>44.1</v>
      </c>
      <c r="H38" s="362">
        <v>53.7</v>
      </c>
      <c r="I38" s="362">
        <v>48.5</v>
      </c>
      <c r="J38" s="362">
        <v>55.9</v>
      </c>
      <c r="K38" s="362">
        <v>51.3</v>
      </c>
      <c r="L38" s="362">
        <v>52.5</v>
      </c>
      <c r="M38" s="362">
        <v>56.6</v>
      </c>
      <c r="N38" s="362">
        <v>51.9</v>
      </c>
      <c r="O38" s="362">
        <v>62.6</v>
      </c>
      <c r="P38" s="362">
        <v>59.4</v>
      </c>
      <c r="Q38" s="362">
        <v>55.7</v>
      </c>
      <c r="R38" s="362">
        <v>56.5</v>
      </c>
      <c r="S38" s="362">
        <v>61.7</v>
      </c>
      <c r="T38" s="362">
        <v>61.9</v>
      </c>
      <c r="U38" s="362">
        <v>65.099999999999994</v>
      </c>
      <c r="V38" s="362">
        <v>58.9</v>
      </c>
      <c r="W38" s="362">
        <v>63.2</v>
      </c>
      <c r="X38" s="362">
        <v>61</v>
      </c>
      <c r="Y38" s="366">
        <v>67.778254694046382</v>
      </c>
      <c r="Z38" s="366">
        <v>59.723759798036646</v>
      </c>
      <c r="AA38" s="366">
        <v>63.420958122511969</v>
      </c>
      <c r="AB38" s="366">
        <v>69.517660072537268</v>
      </c>
      <c r="AC38" s="366">
        <v>69.80381448566564</v>
      </c>
      <c r="AD38" s="353">
        <v>67.437249447209254</v>
      </c>
      <c r="AE38" s="353">
        <v>55.785840874069898</v>
      </c>
      <c r="AF38" s="353">
        <v>75.516787527395167</v>
      </c>
      <c r="AG38" s="353">
        <v>77.553092657392085</v>
      </c>
      <c r="AH38" s="353">
        <v>69.040550636878351</v>
      </c>
      <c r="AI38" s="353">
        <v>68.339101117481135</v>
      </c>
      <c r="AJ38" s="353">
        <v>70.75679775676538</v>
      </c>
      <c r="AK38" s="353">
        <v>81.758158878856591</v>
      </c>
      <c r="AL38" s="353">
        <v>81.658403378758678</v>
      </c>
      <c r="AM38" s="353">
        <v>83.264531217460075</v>
      </c>
      <c r="AN38" s="353">
        <v>74.5</v>
      </c>
      <c r="AO38" s="353">
        <v>73.400000000000006</v>
      </c>
      <c r="AP38" s="353" t="s">
        <v>160</v>
      </c>
      <c r="AQ38" s="353" t="s">
        <v>160</v>
      </c>
      <c r="AR38" s="357" t="s">
        <v>160</v>
      </c>
      <c r="AS38" s="357" t="s">
        <v>160</v>
      </c>
      <c r="AT38" s="383" t="s">
        <v>160</v>
      </c>
      <c r="AU38" s="383" t="s">
        <v>160</v>
      </c>
      <c r="AV38" s="383" t="s">
        <v>160</v>
      </c>
      <c r="AW38" s="383" t="s">
        <v>160</v>
      </c>
    </row>
    <row r="39" spans="1:49">
      <c r="A39" s="130" t="s">
        <v>46</v>
      </c>
      <c r="B39" s="412">
        <v>50</v>
      </c>
      <c r="C39" s="362">
        <v>47.2</v>
      </c>
      <c r="D39" s="362">
        <v>46.6</v>
      </c>
      <c r="E39" s="362">
        <v>45.9</v>
      </c>
      <c r="F39" s="362">
        <v>58</v>
      </c>
      <c r="G39" s="362">
        <v>56.2</v>
      </c>
      <c r="H39" s="362">
        <v>56.1</v>
      </c>
      <c r="I39" s="362">
        <v>52.6</v>
      </c>
      <c r="J39" s="362" t="s">
        <v>125</v>
      </c>
      <c r="K39" s="362">
        <v>56</v>
      </c>
      <c r="L39" s="362">
        <v>56.9</v>
      </c>
      <c r="M39" s="362">
        <v>57.3</v>
      </c>
      <c r="N39" s="362">
        <v>60.4</v>
      </c>
      <c r="O39" s="362">
        <v>60.1</v>
      </c>
      <c r="P39" s="362">
        <v>67.3</v>
      </c>
      <c r="Q39" s="362">
        <v>67</v>
      </c>
      <c r="R39" s="362">
        <v>67.3</v>
      </c>
      <c r="S39" s="362">
        <v>80.3</v>
      </c>
      <c r="T39" s="362">
        <v>76.3</v>
      </c>
      <c r="U39" s="362" t="s">
        <v>125</v>
      </c>
      <c r="V39" s="362">
        <v>70.2</v>
      </c>
      <c r="W39" s="362">
        <v>71.5</v>
      </c>
      <c r="X39" s="362" t="s">
        <v>125</v>
      </c>
      <c r="Y39" s="366">
        <v>78.740179602478591</v>
      </c>
      <c r="Z39" s="366">
        <v>65.932100464811839</v>
      </c>
      <c r="AA39" s="366">
        <v>77.396438302987491</v>
      </c>
      <c r="AB39" s="366">
        <v>82.416230193173789</v>
      </c>
      <c r="AC39" s="366">
        <v>84.858566299588688</v>
      </c>
      <c r="AD39" s="353">
        <v>78.137421829200434</v>
      </c>
      <c r="AE39" s="353">
        <v>67.853457626602335</v>
      </c>
      <c r="AF39" s="353">
        <v>81.731961427071937</v>
      </c>
      <c r="AG39" s="353">
        <v>80.379757083637074</v>
      </c>
      <c r="AH39" s="353">
        <v>92.412520261396011</v>
      </c>
      <c r="AI39" s="353">
        <v>72.065057618153062</v>
      </c>
      <c r="AJ39" s="353">
        <v>81.406497184545259</v>
      </c>
      <c r="AK39" s="353">
        <v>73.428571207548401</v>
      </c>
      <c r="AL39" s="353">
        <v>83.542878094457549</v>
      </c>
      <c r="AM39" s="353">
        <v>84.86363089474257</v>
      </c>
      <c r="AN39" s="353" t="s">
        <v>15</v>
      </c>
      <c r="AO39" s="353" t="s">
        <v>15</v>
      </c>
      <c r="AP39" s="353" t="s">
        <v>160</v>
      </c>
      <c r="AQ39" s="353" t="s">
        <v>160</v>
      </c>
      <c r="AR39" s="357" t="s">
        <v>160</v>
      </c>
      <c r="AS39" s="357" t="s">
        <v>160</v>
      </c>
      <c r="AT39" s="383" t="s">
        <v>160</v>
      </c>
      <c r="AU39" s="383" t="s">
        <v>160</v>
      </c>
      <c r="AV39" s="383" t="s">
        <v>160</v>
      </c>
      <c r="AW39" s="383" t="s">
        <v>160</v>
      </c>
    </row>
    <row r="40" spans="1:49">
      <c r="A40" s="130" t="s">
        <v>47</v>
      </c>
      <c r="B40" s="412">
        <v>39.799999999999997</v>
      </c>
      <c r="C40" s="362">
        <v>36.1</v>
      </c>
      <c r="D40" s="362">
        <v>39.6</v>
      </c>
      <c r="E40" s="362">
        <v>38</v>
      </c>
      <c r="F40" s="362">
        <v>43.9</v>
      </c>
      <c r="G40" s="362">
        <v>30.3</v>
      </c>
      <c r="H40" s="362">
        <v>39.200000000000003</v>
      </c>
      <c r="I40" s="362">
        <v>38.4</v>
      </c>
      <c r="J40" s="362">
        <v>50.1</v>
      </c>
      <c r="K40" s="362">
        <v>44.7</v>
      </c>
      <c r="L40" s="362">
        <v>40.9</v>
      </c>
      <c r="M40" s="362">
        <v>43.7</v>
      </c>
      <c r="N40" s="362">
        <v>43.2</v>
      </c>
      <c r="O40" s="362">
        <v>49.6</v>
      </c>
      <c r="P40" s="362">
        <v>46.4</v>
      </c>
      <c r="Q40" s="362">
        <v>42.7</v>
      </c>
      <c r="R40" s="362">
        <v>47.1</v>
      </c>
      <c r="S40" s="362">
        <v>49.4</v>
      </c>
      <c r="T40" s="362">
        <v>53</v>
      </c>
      <c r="U40" s="362">
        <v>53.5</v>
      </c>
      <c r="V40" s="362">
        <v>46.3</v>
      </c>
      <c r="W40" s="362">
        <v>55.3</v>
      </c>
      <c r="X40" s="362">
        <v>51.5</v>
      </c>
      <c r="Y40" s="366">
        <v>58.258437483737843</v>
      </c>
      <c r="Z40" s="366">
        <v>49.927160457862222</v>
      </c>
      <c r="AA40" s="366">
        <v>57.646581355409829</v>
      </c>
      <c r="AB40" s="366">
        <v>62.682544093656105</v>
      </c>
      <c r="AC40" s="366">
        <v>60.718250416203901</v>
      </c>
      <c r="AD40" s="353">
        <v>58.099707124373069</v>
      </c>
      <c r="AE40" s="353">
        <v>49.06106284612757</v>
      </c>
      <c r="AF40" s="353">
        <v>58.427149389593751</v>
      </c>
      <c r="AG40" s="353">
        <v>64.867376573960598</v>
      </c>
      <c r="AH40" s="353">
        <v>57.536087895640847</v>
      </c>
      <c r="AI40" s="353">
        <v>53.224685510633783</v>
      </c>
      <c r="AJ40" s="353">
        <v>67.412047473152612</v>
      </c>
      <c r="AK40" s="353">
        <v>70.067859895584647</v>
      </c>
      <c r="AL40" s="353">
        <v>70.625739940195331</v>
      </c>
      <c r="AM40" s="353">
        <v>71.972962480380218</v>
      </c>
      <c r="AN40" s="353">
        <v>58.5</v>
      </c>
      <c r="AO40" s="353">
        <v>66.599999999999994</v>
      </c>
      <c r="AP40" s="353">
        <v>61.157224679461237</v>
      </c>
      <c r="AQ40" s="353">
        <v>67.5</v>
      </c>
      <c r="AR40" s="357">
        <v>68.099999999999994</v>
      </c>
      <c r="AS40" s="357">
        <v>59.6</v>
      </c>
      <c r="AT40" s="383">
        <v>64.5</v>
      </c>
      <c r="AU40" s="383">
        <v>65</v>
      </c>
      <c r="AV40" s="383">
        <v>55.14104478988034</v>
      </c>
      <c r="AW40" s="383">
        <v>66.2</v>
      </c>
    </row>
    <row r="41" spans="1:49">
      <c r="A41" s="130" t="s">
        <v>48</v>
      </c>
      <c r="B41" s="412">
        <v>47.3</v>
      </c>
      <c r="C41" s="362">
        <v>46</v>
      </c>
      <c r="D41" s="362">
        <v>47.5</v>
      </c>
      <c r="E41" s="362">
        <v>48.8</v>
      </c>
      <c r="F41" s="362">
        <v>49.5</v>
      </c>
      <c r="G41" s="362">
        <v>43.4</v>
      </c>
      <c r="H41" s="362">
        <v>51.1</v>
      </c>
      <c r="I41" s="362">
        <v>49.7</v>
      </c>
      <c r="J41" s="362">
        <v>61.4</v>
      </c>
      <c r="K41" s="362">
        <v>54.4</v>
      </c>
      <c r="L41" s="362">
        <v>52.1</v>
      </c>
      <c r="M41" s="362">
        <v>54.6</v>
      </c>
      <c r="N41" s="362">
        <v>57.8</v>
      </c>
      <c r="O41" s="362">
        <v>65.2</v>
      </c>
      <c r="P41" s="362">
        <v>64</v>
      </c>
      <c r="Q41" s="362">
        <v>67.400000000000006</v>
      </c>
      <c r="R41" s="362">
        <v>58.6</v>
      </c>
      <c r="S41" s="362">
        <v>68.7</v>
      </c>
      <c r="T41" s="362">
        <v>71.599999999999994</v>
      </c>
      <c r="U41" s="362">
        <v>73.2</v>
      </c>
      <c r="V41" s="362">
        <v>61.5</v>
      </c>
      <c r="W41" s="362">
        <v>63.6</v>
      </c>
      <c r="X41" s="362">
        <v>68.599999999999994</v>
      </c>
      <c r="Y41" s="366">
        <v>73.999466585362839</v>
      </c>
      <c r="Z41" s="366">
        <v>56.132613518843456</v>
      </c>
      <c r="AA41" s="366">
        <v>70.197696458554603</v>
      </c>
      <c r="AB41" s="366">
        <v>75.360605331682208</v>
      </c>
      <c r="AC41" s="366">
        <v>75.32416875969183</v>
      </c>
      <c r="AD41" s="353">
        <v>71.430404324579925</v>
      </c>
      <c r="AE41" s="353">
        <v>60.716123146347243</v>
      </c>
      <c r="AF41" s="353">
        <v>78.394850923604039</v>
      </c>
      <c r="AG41" s="353">
        <v>78.824346332731722</v>
      </c>
      <c r="AH41" s="353">
        <v>80.370588774541034</v>
      </c>
      <c r="AI41" s="353">
        <v>67.748332182664512</v>
      </c>
      <c r="AJ41" s="353">
        <v>76.256232993521593</v>
      </c>
      <c r="AK41" s="353">
        <v>75.3287322476409</v>
      </c>
      <c r="AL41" s="353">
        <v>80.277184004643729</v>
      </c>
      <c r="AM41" s="353">
        <v>84.256854067145269</v>
      </c>
      <c r="AN41" s="353">
        <v>68</v>
      </c>
      <c r="AO41" s="353">
        <v>80.2</v>
      </c>
      <c r="AP41" s="353">
        <v>59.642635730433085</v>
      </c>
      <c r="AQ41" s="353">
        <v>84.8</v>
      </c>
      <c r="AR41" s="357">
        <v>69.099999999999994</v>
      </c>
      <c r="AS41" s="357">
        <v>69.3</v>
      </c>
      <c r="AT41" s="383">
        <v>74.099999999999994</v>
      </c>
      <c r="AU41" s="383">
        <v>69</v>
      </c>
      <c r="AV41" s="383">
        <v>53.569373039738736</v>
      </c>
      <c r="AW41" s="383">
        <v>78.599999999999994</v>
      </c>
    </row>
    <row r="42" spans="1:49">
      <c r="A42" s="130" t="s">
        <v>49</v>
      </c>
      <c r="B42" s="412">
        <v>40</v>
      </c>
      <c r="C42" s="362">
        <v>40.1</v>
      </c>
      <c r="D42" s="362">
        <v>39.700000000000003</v>
      </c>
      <c r="E42" s="362">
        <v>36.9</v>
      </c>
      <c r="F42" s="362">
        <v>45.1</v>
      </c>
      <c r="G42" s="362">
        <v>34.799999999999997</v>
      </c>
      <c r="H42" s="362">
        <v>43</v>
      </c>
      <c r="I42" s="362">
        <v>39.700000000000003</v>
      </c>
      <c r="J42" s="362">
        <v>46.2</v>
      </c>
      <c r="K42" s="362">
        <v>42.3</v>
      </c>
      <c r="L42" s="362">
        <v>41.2</v>
      </c>
      <c r="M42" s="362">
        <v>47.4</v>
      </c>
      <c r="N42" s="362">
        <v>39.4</v>
      </c>
      <c r="O42" s="362">
        <v>53.5</v>
      </c>
      <c r="P42" s="362">
        <v>47.9</v>
      </c>
      <c r="Q42" s="362">
        <v>45.5</v>
      </c>
      <c r="R42" s="362">
        <v>49.1</v>
      </c>
      <c r="S42" s="362">
        <v>53.4</v>
      </c>
      <c r="T42" s="362">
        <v>55.3</v>
      </c>
      <c r="U42" s="362">
        <v>61.2</v>
      </c>
      <c r="V42" s="362">
        <v>49.2</v>
      </c>
      <c r="W42" s="362">
        <v>58.9</v>
      </c>
      <c r="X42" s="362">
        <v>53.9</v>
      </c>
      <c r="Y42" s="366">
        <v>65.493436290550804</v>
      </c>
      <c r="Z42" s="366">
        <v>54.082018704780793</v>
      </c>
      <c r="AA42" s="366">
        <v>61.720890948074334</v>
      </c>
      <c r="AB42" s="366">
        <v>65.577978202502294</v>
      </c>
      <c r="AC42" s="366">
        <v>67.588384963950489</v>
      </c>
      <c r="AD42" s="353">
        <v>59.328581741037056</v>
      </c>
      <c r="AE42" s="353">
        <v>49.779588992014425</v>
      </c>
      <c r="AF42" s="353">
        <v>61.210277553328226</v>
      </c>
      <c r="AG42" s="353">
        <v>67.854134228074784</v>
      </c>
      <c r="AH42" s="353">
        <v>60.009223598914737</v>
      </c>
      <c r="AI42" s="353">
        <v>56.71063214532218</v>
      </c>
      <c r="AJ42" s="353">
        <v>70.598438212112768</v>
      </c>
      <c r="AK42" s="353">
        <v>74.486135567285203</v>
      </c>
      <c r="AL42" s="353">
        <v>75.57071434998231</v>
      </c>
      <c r="AM42" s="353">
        <v>75.288415664016185</v>
      </c>
      <c r="AN42" s="353">
        <v>64</v>
      </c>
      <c r="AO42" s="353">
        <v>66.400000000000006</v>
      </c>
      <c r="AP42" s="353">
        <v>57.345684823563296</v>
      </c>
      <c r="AQ42" s="353">
        <v>66</v>
      </c>
      <c r="AR42" s="357">
        <v>61.3</v>
      </c>
      <c r="AS42" s="357">
        <v>66.400000000000006</v>
      </c>
      <c r="AT42" s="383">
        <v>68.8</v>
      </c>
      <c r="AU42" s="383">
        <v>64.2</v>
      </c>
      <c r="AV42" s="383">
        <v>53.715200192705588</v>
      </c>
      <c r="AW42" s="383">
        <v>69.2</v>
      </c>
    </row>
    <row r="43" spans="1:49">
      <c r="A43" s="130" t="s">
        <v>50</v>
      </c>
      <c r="B43" s="412">
        <v>37.299999999999997</v>
      </c>
      <c r="C43" s="362">
        <v>38.200000000000003</v>
      </c>
      <c r="D43" s="362">
        <v>37.799999999999997</v>
      </c>
      <c r="E43" s="362">
        <v>34.799999999999997</v>
      </c>
      <c r="F43" s="362">
        <v>41.2</v>
      </c>
      <c r="G43" s="362">
        <v>32.9</v>
      </c>
      <c r="H43" s="362">
        <v>38</v>
      </c>
      <c r="I43" s="362">
        <v>42.3</v>
      </c>
      <c r="J43" s="362">
        <v>43.1</v>
      </c>
      <c r="K43" s="362">
        <v>40.1</v>
      </c>
      <c r="L43" s="362">
        <v>36.299999999999997</v>
      </c>
      <c r="M43" s="362">
        <v>41.4</v>
      </c>
      <c r="N43" s="362">
        <v>34.700000000000003</v>
      </c>
      <c r="O43" s="362">
        <v>45.1</v>
      </c>
      <c r="P43" s="362">
        <v>41.5</v>
      </c>
      <c r="Q43" s="362">
        <v>44.1</v>
      </c>
      <c r="R43" s="362">
        <v>46.4</v>
      </c>
      <c r="S43" s="362">
        <v>47.8</v>
      </c>
      <c r="T43" s="362">
        <v>51.1</v>
      </c>
      <c r="U43" s="362">
        <v>52.7</v>
      </c>
      <c r="V43" s="362">
        <v>44.9</v>
      </c>
      <c r="W43" s="362">
        <v>55.1</v>
      </c>
      <c r="X43" s="362">
        <v>49.8</v>
      </c>
      <c r="Y43" s="366">
        <v>57.46848356653414</v>
      </c>
      <c r="Z43" s="366">
        <v>50.08893026922371</v>
      </c>
      <c r="AA43" s="366">
        <v>57.885060494221868</v>
      </c>
      <c r="AB43" s="366">
        <v>59.876507768534459</v>
      </c>
      <c r="AC43" s="366">
        <v>60.371955423167883</v>
      </c>
      <c r="AD43" s="353">
        <v>54.189404751778532</v>
      </c>
      <c r="AE43" s="353">
        <v>46.158752368739819</v>
      </c>
      <c r="AF43" s="353">
        <v>57.953873093660057</v>
      </c>
      <c r="AG43" s="353">
        <v>65.631072590826477</v>
      </c>
      <c r="AH43" s="353">
        <v>57.315666333350741</v>
      </c>
      <c r="AI43" s="353">
        <v>53.153469621744783</v>
      </c>
      <c r="AJ43" s="353">
        <v>68.59139058108434</v>
      </c>
      <c r="AK43" s="353">
        <v>70.80748092454516</v>
      </c>
      <c r="AL43" s="353">
        <v>73.301431936495362</v>
      </c>
      <c r="AM43" s="353">
        <v>72.125187312341254</v>
      </c>
      <c r="AN43" s="353">
        <v>63.5</v>
      </c>
      <c r="AO43" s="353">
        <v>57.6</v>
      </c>
      <c r="AP43" s="353">
        <v>61.237096546520448</v>
      </c>
      <c r="AQ43" s="353">
        <v>56.7</v>
      </c>
      <c r="AR43" s="357">
        <v>50.6</v>
      </c>
      <c r="AS43" s="357">
        <v>62.2</v>
      </c>
      <c r="AT43" s="383">
        <v>72.099999999999994</v>
      </c>
      <c r="AU43" s="383">
        <v>58.7</v>
      </c>
      <c r="AV43" s="383">
        <v>57.175897958458464</v>
      </c>
      <c r="AW43" s="383">
        <v>66.3</v>
      </c>
    </row>
    <row r="44" spans="1:49">
      <c r="A44" s="130" t="s">
        <v>122</v>
      </c>
      <c r="B44" s="412">
        <v>45.4</v>
      </c>
      <c r="C44" s="362">
        <v>43.6</v>
      </c>
      <c r="D44" s="362">
        <v>44.5</v>
      </c>
      <c r="E44" s="362">
        <v>43.8</v>
      </c>
      <c r="F44" s="362">
        <v>54.7</v>
      </c>
      <c r="G44" s="362">
        <v>52.5</v>
      </c>
      <c r="H44" s="362">
        <v>53.4</v>
      </c>
      <c r="I44" s="362">
        <v>50.6</v>
      </c>
      <c r="J44" s="362">
        <v>61.7</v>
      </c>
      <c r="K44" s="362">
        <v>54</v>
      </c>
      <c r="L44" s="362">
        <v>54.9</v>
      </c>
      <c r="M44" s="362">
        <v>55.4</v>
      </c>
      <c r="N44" s="362">
        <v>58.3</v>
      </c>
      <c r="O44" s="362">
        <v>70.5</v>
      </c>
      <c r="P44" s="362">
        <v>67.2</v>
      </c>
      <c r="Q44" s="362">
        <v>61.4</v>
      </c>
      <c r="R44" s="362">
        <v>62.8</v>
      </c>
      <c r="S44" s="362">
        <v>71.900000000000006</v>
      </c>
      <c r="T44" s="362">
        <v>71.099999999999994</v>
      </c>
      <c r="U44" s="362">
        <v>75.400000000000006</v>
      </c>
      <c r="V44" s="362">
        <v>64.2</v>
      </c>
      <c r="W44" s="362">
        <v>68</v>
      </c>
      <c r="X44" s="362">
        <v>75.900000000000006</v>
      </c>
      <c r="Y44" s="366">
        <v>77.536361513630368</v>
      </c>
      <c r="Z44" s="366">
        <v>59.147997099190384</v>
      </c>
      <c r="AA44" s="366">
        <v>75.78687619205823</v>
      </c>
      <c r="AB44" s="366">
        <v>84.191014862212882</v>
      </c>
      <c r="AC44" s="366">
        <v>81.991281872874865</v>
      </c>
      <c r="AD44" s="353">
        <v>72.41237328708371</v>
      </c>
      <c r="AE44" s="353">
        <v>66.579725056983619</v>
      </c>
      <c r="AF44" s="353">
        <v>84.806708686424244</v>
      </c>
      <c r="AG44" s="353">
        <v>84.135009449771999</v>
      </c>
      <c r="AH44" s="353">
        <v>87.767815731136949</v>
      </c>
      <c r="AI44" s="353">
        <v>74.855954471768442</v>
      </c>
      <c r="AJ44" s="353">
        <v>80.313905720612524</v>
      </c>
      <c r="AK44" s="353">
        <v>81.258268775419438</v>
      </c>
      <c r="AL44" s="353">
        <v>83.161350816527872</v>
      </c>
      <c r="AM44" s="353">
        <v>87.134712729592977</v>
      </c>
      <c r="AN44" s="353">
        <v>68.3</v>
      </c>
      <c r="AO44" s="353">
        <v>80.5</v>
      </c>
      <c r="AP44" s="353">
        <v>60.203527113495078</v>
      </c>
      <c r="AQ44" s="353">
        <v>87</v>
      </c>
      <c r="AR44" s="357">
        <v>72</v>
      </c>
      <c r="AS44" s="357">
        <v>73.2</v>
      </c>
      <c r="AT44" s="383">
        <v>79</v>
      </c>
      <c r="AU44" s="383">
        <v>70.400000000000006</v>
      </c>
      <c r="AV44" s="383">
        <v>55.067003151574696</v>
      </c>
      <c r="AW44" s="383">
        <v>78.099999999999994</v>
      </c>
    </row>
    <row r="45" spans="1:49">
      <c r="A45" s="130" t="s">
        <v>51</v>
      </c>
      <c r="B45" s="412">
        <v>37</v>
      </c>
      <c r="C45" s="362">
        <v>40</v>
      </c>
      <c r="D45" s="362">
        <v>37.9</v>
      </c>
      <c r="E45" s="362">
        <v>36.299999999999997</v>
      </c>
      <c r="F45" s="362">
        <v>40.5</v>
      </c>
      <c r="G45" s="362">
        <v>32.5</v>
      </c>
      <c r="H45" s="362">
        <v>38.4</v>
      </c>
      <c r="I45" s="362">
        <v>44</v>
      </c>
      <c r="J45" s="362">
        <v>45.7</v>
      </c>
      <c r="K45" s="362">
        <v>43.1</v>
      </c>
      <c r="L45" s="362">
        <v>36.9</v>
      </c>
      <c r="M45" s="362">
        <v>42.6</v>
      </c>
      <c r="N45" s="362">
        <v>36.799999999999997</v>
      </c>
      <c r="O45" s="362">
        <v>47.3</v>
      </c>
      <c r="P45" s="362">
        <v>43.3</v>
      </c>
      <c r="Q45" s="362">
        <v>46.1</v>
      </c>
      <c r="R45" s="362">
        <v>49.1</v>
      </c>
      <c r="S45" s="362">
        <v>48</v>
      </c>
      <c r="T45" s="362">
        <v>51.5</v>
      </c>
      <c r="U45" s="362">
        <v>51.3</v>
      </c>
      <c r="V45" s="362">
        <v>44.4</v>
      </c>
      <c r="W45" s="362">
        <v>53.8</v>
      </c>
      <c r="X45" s="362">
        <v>49</v>
      </c>
      <c r="Y45" s="366">
        <v>52.948431879690951</v>
      </c>
      <c r="Z45" s="366">
        <v>47.918030576137774</v>
      </c>
      <c r="AA45" s="366">
        <v>55.882360261901241</v>
      </c>
      <c r="AB45" s="366">
        <v>55.592213253092567</v>
      </c>
      <c r="AC45" s="366">
        <v>56.286769274370812</v>
      </c>
      <c r="AD45" s="353">
        <v>50.106521860105367</v>
      </c>
      <c r="AE45" s="353">
        <v>45.538086839399782</v>
      </c>
      <c r="AF45" s="353">
        <v>58.386906126813955</v>
      </c>
      <c r="AG45" s="353">
        <v>61.790774241533981</v>
      </c>
      <c r="AH45" s="353">
        <v>56.471048987212392</v>
      </c>
      <c r="AI45" s="353">
        <v>50.629606867449411</v>
      </c>
      <c r="AJ45" s="353">
        <v>67.867991333381383</v>
      </c>
      <c r="AK45" s="353">
        <v>69.221734965548762</v>
      </c>
      <c r="AL45" s="353">
        <v>69.986928854183091</v>
      </c>
      <c r="AM45" s="353">
        <v>69.127609193743297</v>
      </c>
      <c r="AN45" s="353">
        <v>61.3</v>
      </c>
      <c r="AO45" s="353">
        <v>57.8</v>
      </c>
      <c r="AP45" s="353">
        <v>63.745141628142584</v>
      </c>
      <c r="AQ45" s="353">
        <v>59.6</v>
      </c>
      <c r="AR45" s="357">
        <v>55.6</v>
      </c>
      <c r="AS45" s="357">
        <v>64.2</v>
      </c>
      <c r="AT45" s="383">
        <v>72</v>
      </c>
      <c r="AU45" s="383">
        <v>57</v>
      </c>
      <c r="AV45" s="383">
        <v>53.034819273011664</v>
      </c>
      <c r="AW45" s="383">
        <v>65.3</v>
      </c>
    </row>
    <row r="46" spans="1:49">
      <c r="A46" s="130" t="s">
        <v>52</v>
      </c>
      <c r="B46" s="412">
        <v>44.1</v>
      </c>
      <c r="C46" s="362">
        <v>41.4</v>
      </c>
      <c r="D46" s="362">
        <v>41.7</v>
      </c>
      <c r="E46" s="362">
        <v>45.5</v>
      </c>
      <c r="F46" s="362">
        <v>51.5</v>
      </c>
      <c r="G46" s="362">
        <v>48.3</v>
      </c>
      <c r="H46" s="362">
        <v>51.3</v>
      </c>
      <c r="I46" s="362">
        <v>46.8</v>
      </c>
      <c r="J46" s="362">
        <v>57.4</v>
      </c>
      <c r="K46" s="362">
        <v>46.5</v>
      </c>
      <c r="L46" s="362">
        <v>47.2</v>
      </c>
      <c r="M46" s="362">
        <v>45.1</v>
      </c>
      <c r="N46" s="362">
        <v>49.9</v>
      </c>
      <c r="O46" s="362">
        <v>52.3</v>
      </c>
      <c r="P46" s="362">
        <v>49.6</v>
      </c>
      <c r="Q46" s="362">
        <v>64.5</v>
      </c>
      <c r="R46" s="362">
        <v>60.7</v>
      </c>
      <c r="S46" s="362">
        <v>68.3</v>
      </c>
      <c r="T46" s="362">
        <v>71.7</v>
      </c>
      <c r="U46" s="362">
        <v>72.400000000000006</v>
      </c>
      <c r="V46" s="362">
        <v>62.2</v>
      </c>
      <c r="W46" s="362">
        <v>69.900000000000006</v>
      </c>
      <c r="X46" s="362">
        <v>77.400000000000006</v>
      </c>
      <c r="Y46" s="366">
        <v>79.61057707192623</v>
      </c>
      <c r="Z46" s="366">
        <v>64.441194718483928</v>
      </c>
      <c r="AA46" s="366">
        <v>70.194447280733158</v>
      </c>
      <c r="AB46" s="366">
        <v>73.761748848612754</v>
      </c>
      <c r="AC46" s="366">
        <v>78.101901125886215</v>
      </c>
      <c r="AD46" s="353">
        <v>77.431538666649985</v>
      </c>
      <c r="AE46" s="353">
        <v>66.479318378809722</v>
      </c>
      <c r="AF46" s="353">
        <v>85.315661943664523</v>
      </c>
      <c r="AG46" s="353">
        <v>78.088830361563438</v>
      </c>
      <c r="AH46" s="353">
        <v>77.921307421385023</v>
      </c>
      <c r="AI46" s="353">
        <v>73.485256898568196</v>
      </c>
      <c r="AJ46" s="353">
        <v>76.86404459595029</v>
      </c>
      <c r="AK46" s="353">
        <v>87.254608322539255</v>
      </c>
      <c r="AL46" s="353">
        <v>77.143143260518656</v>
      </c>
      <c r="AM46" s="353">
        <v>83.654353112796386</v>
      </c>
      <c r="AN46" s="353">
        <v>79.400000000000006</v>
      </c>
      <c r="AO46" s="353">
        <v>88.4</v>
      </c>
      <c r="AP46" s="353">
        <v>87.54362699927168</v>
      </c>
      <c r="AQ46" s="353">
        <v>94.2</v>
      </c>
      <c r="AR46" s="357">
        <v>88.7</v>
      </c>
      <c r="AS46" s="357">
        <v>75.8</v>
      </c>
      <c r="AT46" s="383">
        <v>90.7</v>
      </c>
      <c r="AU46" s="383">
        <v>78.099999999999994</v>
      </c>
      <c r="AV46" s="383">
        <v>69.694350941831203</v>
      </c>
      <c r="AW46" s="383">
        <v>87.1</v>
      </c>
    </row>
    <row r="47" spans="1:49">
      <c r="A47" s="130" t="s">
        <v>53</v>
      </c>
      <c r="B47" s="412">
        <v>41.2</v>
      </c>
      <c r="C47" s="362">
        <v>40.9</v>
      </c>
      <c r="D47" s="362">
        <v>41.7</v>
      </c>
      <c r="E47" s="362">
        <v>39</v>
      </c>
      <c r="F47" s="362">
        <v>45.3</v>
      </c>
      <c r="G47" s="362">
        <v>36.799999999999997</v>
      </c>
      <c r="H47" s="362">
        <v>43.9</v>
      </c>
      <c r="I47" s="362">
        <v>43.5</v>
      </c>
      <c r="J47" s="362">
        <v>46.8</v>
      </c>
      <c r="K47" s="362">
        <v>45</v>
      </c>
      <c r="L47" s="362">
        <v>43.5</v>
      </c>
      <c r="M47" s="362">
        <v>49.1</v>
      </c>
      <c r="N47" s="362">
        <v>46.2</v>
      </c>
      <c r="O47" s="362">
        <v>53.2</v>
      </c>
      <c r="P47" s="362">
        <v>49.1</v>
      </c>
      <c r="Q47" s="362">
        <v>48.2</v>
      </c>
      <c r="R47" s="362">
        <v>51.7</v>
      </c>
      <c r="S47" s="362">
        <v>57.8</v>
      </c>
      <c r="T47" s="362">
        <v>57.5</v>
      </c>
      <c r="U47" s="362">
        <v>62.5</v>
      </c>
      <c r="V47" s="362">
        <v>55.7</v>
      </c>
      <c r="W47" s="362">
        <v>62.2</v>
      </c>
      <c r="X47" s="362">
        <v>57.9</v>
      </c>
      <c r="Y47" s="366">
        <v>66.862074735921823</v>
      </c>
      <c r="Z47" s="366">
        <v>55.810234044907226</v>
      </c>
      <c r="AA47" s="366">
        <v>61.183849907566191</v>
      </c>
      <c r="AB47" s="366">
        <v>66.999399522256255</v>
      </c>
      <c r="AC47" s="366">
        <v>68.052600096514169</v>
      </c>
      <c r="AD47" s="353">
        <v>62.776529795632989</v>
      </c>
      <c r="AE47" s="353">
        <v>51.152753393655466</v>
      </c>
      <c r="AF47" s="353">
        <v>64.925455766668591</v>
      </c>
      <c r="AG47" s="353">
        <v>66.479136327710378</v>
      </c>
      <c r="AH47" s="353">
        <v>60.310574314801435</v>
      </c>
      <c r="AI47" s="353">
        <v>53.689054905970018</v>
      </c>
      <c r="AJ47" s="353">
        <v>68.22287600437221</v>
      </c>
      <c r="AK47" s="353">
        <v>73.828329065115128</v>
      </c>
      <c r="AL47" s="353">
        <v>75.714893152705045</v>
      </c>
      <c r="AM47" s="353">
        <v>74.759049262890116</v>
      </c>
      <c r="AN47" s="353">
        <v>69.5</v>
      </c>
      <c r="AO47" s="353">
        <v>65.900000000000006</v>
      </c>
      <c r="AP47" s="353">
        <v>51.886247175568236</v>
      </c>
      <c r="AQ47" s="353">
        <v>64.3</v>
      </c>
      <c r="AR47" s="357">
        <v>55.9</v>
      </c>
      <c r="AS47" s="357">
        <v>65.2</v>
      </c>
      <c r="AT47" s="383">
        <v>68.599999999999994</v>
      </c>
      <c r="AU47" s="383">
        <v>67.3</v>
      </c>
      <c r="AV47" s="383">
        <v>62.098532924217352</v>
      </c>
      <c r="AW47" s="383">
        <v>73.599999999999994</v>
      </c>
    </row>
    <row r="48" spans="1:49">
      <c r="A48" s="130" t="s">
        <v>54</v>
      </c>
      <c r="B48" s="412">
        <v>42</v>
      </c>
      <c r="C48" s="362">
        <v>41</v>
      </c>
      <c r="D48" s="362">
        <v>42.7</v>
      </c>
      <c r="E48" s="362">
        <v>39.4</v>
      </c>
      <c r="F48" s="362">
        <v>43.5</v>
      </c>
      <c r="G48" s="362">
        <v>38.700000000000003</v>
      </c>
      <c r="H48" s="362">
        <v>46.6</v>
      </c>
      <c r="I48" s="362">
        <v>45.8</v>
      </c>
      <c r="J48" s="362">
        <v>50.2</v>
      </c>
      <c r="K48" s="362">
        <v>48</v>
      </c>
      <c r="L48" s="362">
        <v>48.3</v>
      </c>
      <c r="M48" s="362">
        <v>52.7</v>
      </c>
      <c r="N48" s="362">
        <v>46.6</v>
      </c>
      <c r="O48" s="362">
        <v>57.3</v>
      </c>
      <c r="P48" s="362">
        <v>54.7</v>
      </c>
      <c r="Q48" s="362">
        <v>52.7</v>
      </c>
      <c r="R48" s="362">
        <v>53.5</v>
      </c>
      <c r="S48" s="362">
        <v>59.4</v>
      </c>
      <c r="T48" s="362">
        <v>60</v>
      </c>
      <c r="U48" s="362">
        <v>65.2</v>
      </c>
      <c r="V48" s="362">
        <v>57.2</v>
      </c>
      <c r="W48" s="362">
        <v>62.7</v>
      </c>
      <c r="X48" s="362">
        <v>62.6</v>
      </c>
      <c r="Y48" s="366">
        <v>69.303842244668914</v>
      </c>
      <c r="Z48" s="366">
        <v>58.442801685222392</v>
      </c>
      <c r="AA48" s="366">
        <v>63.705512460480641</v>
      </c>
      <c r="AB48" s="366">
        <v>70.641338833804667</v>
      </c>
      <c r="AC48" s="366">
        <v>71.890164713488872</v>
      </c>
      <c r="AD48" s="353">
        <v>68.255518009400049</v>
      </c>
      <c r="AE48" s="353">
        <v>57.010860670404405</v>
      </c>
      <c r="AF48" s="353">
        <v>72.086986040578054</v>
      </c>
      <c r="AG48" s="353">
        <v>74.325747038451709</v>
      </c>
      <c r="AH48" s="353">
        <v>66.304910495641451</v>
      </c>
      <c r="AI48" s="353">
        <v>65.81717782410918</v>
      </c>
      <c r="AJ48" s="353">
        <v>71.629369356781581</v>
      </c>
      <c r="AK48" s="353">
        <v>77.991442085745533</v>
      </c>
      <c r="AL48" s="353">
        <v>78.44518101592044</v>
      </c>
      <c r="AM48" s="353">
        <v>80.405249642360531</v>
      </c>
      <c r="AN48" s="353">
        <v>71.5</v>
      </c>
      <c r="AO48" s="353">
        <v>72.400000000000006</v>
      </c>
      <c r="AP48" s="353">
        <v>70.764440774043081</v>
      </c>
      <c r="AQ48" s="353">
        <v>72.5</v>
      </c>
      <c r="AR48" s="357">
        <v>68.2</v>
      </c>
      <c r="AS48" s="357">
        <v>68.400000000000006</v>
      </c>
      <c r="AT48" s="383">
        <v>79.099999999999994</v>
      </c>
      <c r="AU48" s="383">
        <v>74.900000000000006</v>
      </c>
      <c r="AV48" s="383">
        <v>63.8255811372956</v>
      </c>
      <c r="AW48" s="383">
        <v>79.5</v>
      </c>
    </row>
    <row r="49" spans="1:49">
      <c r="A49" s="130" t="s">
        <v>55</v>
      </c>
      <c r="B49" s="412">
        <v>45.7</v>
      </c>
      <c r="C49" s="362">
        <v>45.4</v>
      </c>
      <c r="D49" s="362">
        <v>45.1</v>
      </c>
      <c r="E49" s="362">
        <v>42.8</v>
      </c>
      <c r="F49" s="362">
        <v>48.1</v>
      </c>
      <c r="G49" s="362">
        <v>42</v>
      </c>
      <c r="H49" s="362">
        <v>48.5</v>
      </c>
      <c r="I49" s="362">
        <v>46.9</v>
      </c>
      <c r="J49" s="362">
        <v>49.1</v>
      </c>
      <c r="K49" s="362">
        <v>45</v>
      </c>
      <c r="L49" s="362">
        <v>48.1</v>
      </c>
      <c r="M49" s="362">
        <v>51</v>
      </c>
      <c r="N49" s="362">
        <v>42.6</v>
      </c>
      <c r="O49" s="362">
        <v>58.9</v>
      </c>
      <c r="P49" s="362">
        <v>54.4</v>
      </c>
      <c r="Q49" s="362">
        <v>51.5</v>
      </c>
      <c r="R49" s="362">
        <v>56</v>
      </c>
      <c r="S49" s="362">
        <v>59.5</v>
      </c>
      <c r="T49" s="362">
        <v>61.3</v>
      </c>
      <c r="U49" s="362">
        <v>66.900000000000006</v>
      </c>
      <c r="V49" s="362">
        <v>56.7</v>
      </c>
      <c r="W49" s="362">
        <v>63.6</v>
      </c>
      <c r="X49" s="362">
        <v>62.3</v>
      </c>
      <c r="Y49" s="366">
        <v>70.710684661308406</v>
      </c>
      <c r="Z49" s="366">
        <v>58.840377979424105</v>
      </c>
      <c r="AA49" s="366">
        <v>63.197551511371664</v>
      </c>
      <c r="AB49" s="366">
        <v>71.495848320241578</v>
      </c>
      <c r="AC49" s="366">
        <v>71.798678334926194</v>
      </c>
      <c r="AD49" s="353">
        <v>64.202091260806185</v>
      </c>
      <c r="AE49" s="353">
        <v>52.693689544090567</v>
      </c>
      <c r="AF49" s="353">
        <v>65.755122591719569</v>
      </c>
      <c r="AG49" s="353">
        <v>72.250823087573295</v>
      </c>
      <c r="AH49" s="353">
        <v>62.643559207369833</v>
      </c>
      <c r="AI49" s="353">
        <v>61.345504453353378</v>
      </c>
      <c r="AJ49" s="353">
        <v>73.078391344123531</v>
      </c>
      <c r="AK49" s="353">
        <v>76.792610028893804</v>
      </c>
      <c r="AL49" s="353">
        <v>79.706509174915922</v>
      </c>
      <c r="AM49" s="353">
        <v>78.123176821729672</v>
      </c>
      <c r="AN49" s="353">
        <v>71.599999999999994</v>
      </c>
      <c r="AO49" s="353">
        <v>68.2</v>
      </c>
      <c r="AP49" s="353">
        <v>50.328939149748521</v>
      </c>
      <c r="AQ49" s="353">
        <v>61.5</v>
      </c>
      <c r="AR49" s="357">
        <v>63.1</v>
      </c>
      <c r="AS49" s="357">
        <v>66.3</v>
      </c>
      <c r="AT49" s="383">
        <v>72.7</v>
      </c>
      <c r="AU49" s="383">
        <v>69.2</v>
      </c>
      <c r="AV49" s="383">
        <v>58.052601212173506</v>
      </c>
      <c r="AW49" s="383">
        <v>68.900000000000006</v>
      </c>
    </row>
    <row r="50" spans="1:49">
      <c r="A50" s="130" t="s">
        <v>56</v>
      </c>
      <c r="B50" s="412">
        <v>43.4</v>
      </c>
      <c r="C50" s="362">
        <v>42.5</v>
      </c>
      <c r="D50" s="362">
        <v>45.8</v>
      </c>
      <c r="E50" s="362">
        <v>45.8</v>
      </c>
      <c r="F50" s="362">
        <v>46.3</v>
      </c>
      <c r="G50" s="362">
        <v>39.799999999999997</v>
      </c>
      <c r="H50" s="362">
        <v>45.7</v>
      </c>
      <c r="I50" s="362">
        <v>45.1</v>
      </c>
      <c r="J50" s="362">
        <v>55.1</v>
      </c>
      <c r="K50" s="362">
        <v>54.2</v>
      </c>
      <c r="L50" s="362">
        <v>54.2</v>
      </c>
      <c r="M50" s="362">
        <v>49</v>
      </c>
      <c r="N50" s="362">
        <v>55.8</v>
      </c>
      <c r="O50" s="362">
        <v>67.599999999999994</v>
      </c>
      <c r="P50" s="362">
        <v>63</v>
      </c>
      <c r="Q50" s="362">
        <v>64.599999999999994</v>
      </c>
      <c r="R50" s="362">
        <v>63.9</v>
      </c>
      <c r="S50" s="362">
        <v>71</v>
      </c>
      <c r="T50" s="362">
        <v>73</v>
      </c>
      <c r="U50" s="362">
        <v>75.599999999999994</v>
      </c>
      <c r="V50" s="362">
        <v>62.6</v>
      </c>
      <c r="W50" s="362">
        <v>64.3</v>
      </c>
      <c r="X50" s="362">
        <v>70.5</v>
      </c>
      <c r="Y50" s="366">
        <v>73.726498501254738</v>
      </c>
      <c r="Z50" s="366">
        <v>55.821280700875846</v>
      </c>
      <c r="AA50" s="366">
        <v>74.317312867081995</v>
      </c>
      <c r="AB50" s="366">
        <v>78.324802961946602</v>
      </c>
      <c r="AC50" s="366">
        <v>80.396659094918419</v>
      </c>
      <c r="AD50" s="353">
        <v>73.889284189186597</v>
      </c>
      <c r="AE50" s="353">
        <v>70.13908949012388</v>
      </c>
      <c r="AF50" s="353">
        <v>84.917517380313413</v>
      </c>
      <c r="AG50" s="353">
        <v>84.965499701627735</v>
      </c>
      <c r="AH50" s="353">
        <v>79.461287860157015</v>
      </c>
      <c r="AI50" s="353">
        <v>76.134061203072932</v>
      </c>
      <c r="AJ50" s="353">
        <v>78.97844349993936</v>
      </c>
      <c r="AK50" s="353">
        <v>84.457274696534483</v>
      </c>
      <c r="AL50" s="353">
        <v>82.408727594642016</v>
      </c>
      <c r="AM50" s="353">
        <v>81.464470433668779</v>
      </c>
      <c r="AN50" s="353" t="s">
        <v>15</v>
      </c>
      <c r="AO50" s="353">
        <v>73.2</v>
      </c>
      <c r="AP50" s="353">
        <v>56.964503374260481</v>
      </c>
      <c r="AQ50" s="353">
        <v>78.3</v>
      </c>
      <c r="AR50" s="357">
        <v>71.599999999999994</v>
      </c>
      <c r="AS50" s="357">
        <v>69.900000000000006</v>
      </c>
      <c r="AT50" s="383">
        <v>79.900000000000006</v>
      </c>
      <c r="AU50" s="383">
        <v>52.8</v>
      </c>
      <c r="AV50" s="383">
        <v>53.800495170166641</v>
      </c>
      <c r="AW50" s="383">
        <v>86.1</v>
      </c>
    </row>
    <row r="51" spans="1:49">
      <c r="A51" s="130" t="s">
        <v>123</v>
      </c>
      <c r="B51" s="412" t="s">
        <v>68</v>
      </c>
      <c r="C51" s="362" t="s">
        <v>68</v>
      </c>
      <c r="D51" s="362">
        <v>42.4</v>
      </c>
      <c r="E51" s="362">
        <v>48.5</v>
      </c>
      <c r="F51" s="362">
        <v>50.9</v>
      </c>
      <c r="G51" s="362">
        <v>43.6</v>
      </c>
      <c r="H51" s="362">
        <v>49.2</v>
      </c>
      <c r="I51" s="362">
        <v>49.8</v>
      </c>
      <c r="J51" s="362">
        <v>57.2</v>
      </c>
      <c r="K51" s="362">
        <v>46.6</v>
      </c>
      <c r="L51" s="362">
        <v>51.4</v>
      </c>
      <c r="M51" s="362">
        <v>47.3</v>
      </c>
      <c r="N51" s="362">
        <v>53.2</v>
      </c>
      <c r="O51" s="232">
        <v>59.3</v>
      </c>
      <c r="P51" s="363">
        <v>58.7</v>
      </c>
      <c r="Q51" s="363">
        <v>59.4</v>
      </c>
      <c r="R51" s="382">
        <v>56.1</v>
      </c>
      <c r="S51" s="467">
        <v>65.5</v>
      </c>
      <c r="T51" s="364">
        <v>68.7</v>
      </c>
      <c r="U51" s="365">
        <v>72</v>
      </c>
      <c r="V51" s="365">
        <v>60.2</v>
      </c>
      <c r="W51" s="366">
        <v>63.3</v>
      </c>
      <c r="X51" s="366">
        <v>67</v>
      </c>
      <c r="Y51" s="366">
        <v>67.341103854223462</v>
      </c>
      <c r="Z51" s="366">
        <v>55.446563062048199</v>
      </c>
      <c r="AA51" s="366">
        <v>71.033129345914233</v>
      </c>
      <c r="AB51" s="366">
        <v>72.377805628163784</v>
      </c>
      <c r="AC51" s="366">
        <v>70.708666758414964</v>
      </c>
      <c r="AD51" s="353">
        <v>67.621290076243952</v>
      </c>
      <c r="AE51" s="353">
        <v>59.181730236244206</v>
      </c>
      <c r="AF51" s="353">
        <v>73.734628501483556</v>
      </c>
      <c r="AG51" s="353">
        <v>74.089799472773464</v>
      </c>
      <c r="AH51" s="353">
        <v>76.116412555873382</v>
      </c>
      <c r="AI51" s="353">
        <v>68.032228021777456</v>
      </c>
      <c r="AJ51" s="353">
        <v>75.396510183508568</v>
      </c>
      <c r="AK51" s="353">
        <v>69.244824606571214</v>
      </c>
      <c r="AL51" s="353">
        <v>75.381717827221081</v>
      </c>
      <c r="AM51" s="353">
        <v>77.512888911624529</v>
      </c>
      <c r="AN51" s="353">
        <v>54.8</v>
      </c>
      <c r="AO51" s="353">
        <v>71.8</v>
      </c>
      <c r="AP51" s="353">
        <v>45.460215825865987</v>
      </c>
      <c r="AQ51" s="353">
        <v>70.7</v>
      </c>
      <c r="AR51" s="357">
        <v>62.7</v>
      </c>
      <c r="AS51" s="357">
        <v>62.8</v>
      </c>
      <c r="AT51" s="383">
        <v>58.9</v>
      </c>
      <c r="AU51" s="383">
        <v>60.4</v>
      </c>
      <c r="AV51" s="383">
        <v>53.839257364168631</v>
      </c>
      <c r="AW51" s="383">
        <v>73.599999999999994</v>
      </c>
    </row>
    <row r="52" spans="1:49">
      <c r="A52" s="130"/>
      <c r="B52" s="421"/>
      <c r="C52" s="36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62"/>
      <c r="P52" s="362"/>
      <c r="Q52" s="362"/>
      <c r="R52" s="362"/>
      <c r="S52" s="362"/>
      <c r="T52" s="362"/>
      <c r="U52" s="362"/>
      <c r="V52" s="362"/>
      <c r="W52" s="362"/>
      <c r="X52" s="362"/>
      <c r="Y52" s="362"/>
      <c r="Z52" s="362"/>
      <c r="AA52" s="362"/>
      <c r="AB52" s="362"/>
      <c r="AC52" s="362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353"/>
      <c r="AO52" s="353"/>
      <c r="AP52" s="353"/>
      <c r="AQ52" s="353"/>
      <c r="AR52" s="357"/>
      <c r="AS52" s="357"/>
      <c r="AT52" s="383"/>
      <c r="AU52" s="383"/>
      <c r="AV52" s="383"/>
      <c r="AW52" s="383"/>
    </row>
    <row r="53" spans="1:49">
      <c r="A53" s="163" t="s">
        <v>209</v>
      </c>
      <c r="B53" s="422">
        <v>49</v>
      </c>
      <c r="C53" s="385">
        <v>47.2</v>
      </c>
      <c r="D53" s="385">
        <v>48.5</v>
      </c>
      <c r="E53" s="385">
        <v>48.3</v>
      </c>
      <c r="F53" s="385">
        <v>53.6</v>
      </c>
      <c r="G53" s="385">
        <v>52</v>
      </c>
      <c r="H53" s="385">
        <v>55.7</v>
      </c>
      <c r="I53" s="385">
        <v>56.7</v>
      </c>
      <c r="J53" s="385">
        <v>62.6</v>
      </c>
      <c r="K53" s="385">
        <v>61</v>
      </c>
      <c r="L53" s="385">
        <v>59.8</v>
      </c>
      <c r="M53" s="385">
        <v>52.9</v>
      </c>
      <c r="N53" s="385">
        <v>67.400000000000006</v>
      </c>
      <c r="O53" s="386">
        <v>72.099999999999994</v>
      </c>
      <c r="P53" s="386">
        <v>66.5</v>
      </c>
      <c r="Q53" s="469">
        <v>70.3</v>
      </c>
      <c r="R53" s="387">
        <v>71.2</v>
      </c>
      <c r="S53" s="388">
        <v>75.099999999999994</v>
      </c>
      <c r="T53" s="389">
        <v>74</v>
      </c>
      <c r="U53" s="390">
        <v>77.900000000000006</v>
      </c>
      <c r="V53" s="390">
        <v>73.2</v>
      </c>
      <c r="W53" s="391">
        <v>81.8</v>
      </c>
      <c r="X53" s="391">
        <v>78.2</v>
      </c>
      <c r="Y53" s="391">
        <v>84.14328394337582</v>
      </c>
      <c r="Z53" s="391">
        <v>67.357732719915703</v>
      </c>
      <c r="AA53" s="391">
        <v>66.563086328678708</v>
      </c>
      <c r="AB53" s="391">
        <v>82.398764653642729</v>
      </c>
      <c r="AC53" s="391">
        <v>78.534231455983686</v>
      </c>
      <c r="AD53" s="478">
        <v>77.001902960116738</v>
      </c>
      <c r="AE53" s="478">
        <v>67.810279221608198</v>
      </c>
      <c r="AF53" s="478">
        <v>86.669996832180303</v>
      </c>
      <c r="AG53" s="478">
        <v>82.639253875135822</v>
      </c>
      <c r="AH53" s="478">
        <v>77.535593252895609</v>
      </c>
      <c r="AI53" s="478">
        <v>73.965545343835757</v>
      </c>
      <c r="AJ53" s="478">
        <v>71.028660192607589</v>
      </c>
      <c r="AK53" s="478">
        <v>82.949639263246496</v>
      </c>
      <c r="AL53" s="478">
        <v>87.297735092306425</v>
      </c>
      <c r="AM53" s="478">
        <v>85.128776417745769</v>
      </c>
      <c r="AN53" s="478">
        <v>83.5</v>
      </c>
      <c r="AO53" s="478">
        <v>81</v>
      </c>
      <c r="AP53" s="478">
        <v>67.839859130164371</v>
      </c>
      <c r="AQ53" s="478">
        <v>80.3</v>
      </c>
      <c r="AR53" s="452">
        <v>78</v>
      </c>
      <c r="AS53" s="452">
        <v>74.099999999999994</v>
      </c>
      <c r="AT53" s="396">
        <v>81.7</v>
      </c>
      <c r="AU53" s="396">
        <v>77.7</v>
      </c>
      <c r="AV53" s="396">
        <v>69.909156710093356</v>
      </c>
      <c r="AW53" s="396">
        <v>80.5</v>
      </c>
    </row>
    <row r="54" spans="1:49">
      <c r="A54" s="163" t="s">
        <v>210</v>
      </c>
      <c r="B54" s="422">
        <v>46.5</v>
      </c>
      <c r="C54" s="385">
        <v>45.5</v>
      </c>
      <c r="D54" s="385">
        <v>46.5</v>
      </c>
      <c r="E54" s="385">
        <v>44.8</v>
      </c>
      <c r="F54" s="385">
        <v>50.3</v>
      </c>
      <c r="G54" s="385">
        <v>47.4</v>
      </c>
      <c r="H54" s="385">
        <v>53.3</v>
      </c>
      <c r="I54" s="385">
        <v>53.9</v>
      </c>
      <c r="J54" s="385">
        <v>58.4</v>
      </c>
      <c r="K54" s="385">
        <v>57.7</v>
      </c>
      <c r="L54" s="385">
        <v>56.8</v>
      </c>
      <c r="M54" s="385">
        <v>53.6</v>
      </c>
      <c r="N54" s="385">
        <v>60.4</v>
      </c>
      <c r="O54" s="386">
        <v>68.400000000000006</v>
      </c>
      <c r="P54" s="386">
        <v>64.400000000000006</v>
      </c>
      <c r="Q54" s="469">
        <v>64.599999999999994</v>
      </c>
      <c r="R54" s="387">
        <v>66.599999999999994</v>
      </c>
      <c r="S54" s="388">
        <v>71.5</v>
      </c>
      <c r="T54" s="389">
        <v>69.099999999999994</v>
      </c>
      <c r="U54" s="390">
        <v>76.3</v>
      </c>
      <c r="V54" s="390">
        <v>70</v>
      </c>
      <c r="W54" s="391">
        <v>78.599999999999994</v>
      </c>
      <c r="X54" s="391">
        <v>74.5</v>
      </c>
      <c r="Y54" s="391">
        <v>82.332520361503086</v>
      </c>
      <c r="Z54" s="391">
        <v>66.223312752516847</v>
      </c>
      <c r="AA54" s="391">
        <v>66.833522660926931</v>
      </c>
      <c r="AB54" s="391">
        <v>79.884787142764523</v>
      </c>
      <c r="AC54" s="391">
        <v>77.957102306283133</v>
      </c>
      <c r="AD54" s="478">
        <v>75.905418508012616</v>
      </c>
      <c r="AE54" s="478">
        <v>64.285950223060794</v>
      </c>
      <c r="AF54" s="478">
        <v>79.842717655616255</v>
      </c>
      <c r="AG54" s="478">
        <v>78.109572136393652</v>
      </c>
      <c r="AH54" s="478">
        <v>72.553630123282673</v>
      </c>
      <c r="AI54" s="478">
        <v>71.753463692049479</v>
      </c>
      <c r="AJ54" s="478">
        <v>70.504700965713596</v>
      </c>
      <c r="AK54" s="478">
        <v>82.179910108477046</v>
      </c>
      <c r="AL54" s="478">
        <v>83.484556944312544</v>
      </c>
      <c r="AM54" s="478">
        <v>84.429210242917335</v>
      </c>
      <c r="AN54" s="478">
        <v>80.7</v>
      </c>
      <c r="AO54" s="478">
        <v>77.099999999999994</v>
      </c>
      <c r="AP54" s="478">
        <v>65.060424207837826</v>
      </c>
      <c r="AQ54" s="478">
        <v>76.3</v>
      </c>
      <c r="AR54" s="452">
        <v>76.5</v>
      </c>
      <c r="AS54" s="452">
        <v>74</v>
      </c>
      <c r="AT54" s="396">
        <v>81.099999999999994</v>
      </c>
      <c r="AU54" s="396">
        <v>75.900000000000006</v>
      </c>
      <c r="AV54" s="396">
        <v>69.775278573605164</v>
      </c>
      <c r="AW54" s="396">
        <v>81.3</v>
      </c>
    </row>
    <row r="55" spans="1:49">
      <c r="A55" s="163" t="s">
        <v>211</v>
      </c>
      <c r="B55" s="422">
        <v>42.2</v>
      </c>
      <c r="C55" s="385">
        <v>39.1</v>
      </c>
      <c r="D55" s="385">
        <v>40.4</v>
      </c>
      <c r="E55" s="385">
        <v>39.6</v>
      </c>
      <c r="F55" s="385">
        <v>45</v>
      </c>
      <c r="G55" s="385">
        <v>38.200000000000003</v>
      </c>
      <c r="H55" s="385">
        <v>46.2</v>
      </c>
      <c r="I55" s="385">
        <v>46</v>
      </c>
      <c r="J55" s="385">
        <v>48.9</v>
      </c>
      <c r="K55" s="385">
        <v>47.6</v>
      </c>
      <c r="L55" s="385">
        <v>45.5</v>
      </c>
      <c r="M55" s="385">
        <v>43.9</v>
      </c>
      <c r="N55" s="385">
        <v>50.8</v>
      </c>
      <c r="O55" s="386">
        <v>57.4</v>
      </c>
      <c r="P55" s="386">
        <v>46.2</v>
      </c>
      <c r="Q55" s="469">
        <v>51.7</v>
      </c>
      <c r="R55" s="387">
        <v>53.2</v>
      </c>
      <c r="S55" s="388">
        <v>59.1</v>
      </c>
      <c r="T55" s="389">
        <v>59.3</v>
      </c>
      <c r="U55" s="390">
        <v>62.4</v>
      </c>
      <c r="V55" s="390">
        <v>57.7</v>
      </c>
      <c r="W55" s="391">
        <v>64.900000000000006</v>
      </c>
      <c r="X55" s="391">
        <v>57.9</v>
      </c>
      <c r="Y55" s="391">
        <v>70.152877328107465</v>
      </c>
      <c r="Z55" s="391">
        <v>55.470178529451701</v>
      </c>
      <c r="AA55" s="391">
        <v>57.447262392233291</v>
      </c>
      <c r="AB55" s="391">
        <v>67.598911893621079</v>
      </c>
      <c r="AC55" s="391">
        <v>66.740900376851272</v>
      </c>
      <c r="AD55" s="478">
        <v>62.285234585978962</v>
      </c>
      <c r="AE55" s="478">
        <v>51.528224743754038</v>
      </c>
      <c r="AF55" s="478">
        <v>62.816925691782231</v>
      </c>
      <c r="AG55" s="478">
        <v>67.84002281791355</v>
      </c>
      <c r="AH55" s="478">
        <v>59.960305238142425</v>
      </c>
      <c r="AI55" s="478">
        <v>59.605753769157992</v>
      </c>
      <c r="AJ55" s="478">
        <v>66.579211645694826</v>
      </c>
      <c r="AK55" s="478">
        <v>73.047932515224971</v>
      </c>
      <c r="AL55" s="478">
        <v>77.318464050604391</v>
      </c>
      <c r="AM55" s="478">
        <v>75.402685234698083</v>
      </c>
      <c r="AN55" s="478">
        <v>68.900000000000006</v>
      </c>
      <c r="AO55" s="478">
        <v>70.2</v>
      </c>
      <c r="AP55" s="478">
        <v>49.926097108459579</v>
      </c>
      <c r="AQ55" s="478">
        <v>65.3</v>
      </c>
      <c r="AR55" s="452">
        <v>63.9</v>
      </c>
      <c r="AS55" s="452">
        <v>64.5</v>
      </c>
      <c r="AT55" s="396">
        <v>66.900000000000006</v>
      </c>
      <c r="AU55" s="396">
        <v>58.8</v>
      </c>
      <c r="AV55" s="396">
        <v>56.254549882360713</v>
      </c>
      <c r="AW55" s="396">
        <v>67.099999999999994</v>
      </c>
    </row>
    <row r="56" spans="1:49">
      <c r="A56" s="163" t="s">
        <v>212</v>
      </c>
      <c r="B56" s="422">
        <v>41</v>
      </c>
      <c r="C56" s="385">
        <v>40.700000000000003</v>
      </c>
      <c r="D56" s="385">
        <v>41.1</v>
      </c>
      <c r="E56" s="385">
        <v>39.200000000000003</v>
      </c>
      <c r="F56" s="385">
        <v>44.7</v>
      </c>
      <c r="G56" s="385">
        <v>37.200000000000003</v>
      </c>
      <c r="H56" s="385">
        <v>44.7</v>
      </c>
      <c r="I56" s="385">
        <v>44.2</v>
      </c>
      <c r="J56" s="385">
        <v>49.4</v>
      </c>
      <c r="K56" s="385">
        <v>45.2</v>
      </c>
      <c r="L56" s="385">
        <v>43.8</v>
      </c>
      <c r="M56" s="385">
        <v>48</v>
      </c>
      <c r="N56" s="385">
        <v>44.8</v>
      </c>
      <c r="O56" s="386">
        <v>54.1</v>
      </c>
      <c r="P56" s="386">
        <v>50.8</v>
      </c>
      <c r="Q56" s="469">
        <v>50.7</v>
      </c>
      <c r="R56" s="387">
        <v>51.7</v>
      </c>
      <c r="S56" s="388">
        <v>56.6</v>
      </c>
      <c r="T56" s="389">
        <v>58.7</v>
      </c>
      <c r="U56" s="390">
        <v>62.4</v>
      </c>
      <c r="V56" s="390">
        <v>53.4</v>
      </c>
      <c r="W56" s="391">
        <v>60.3</v>
      </c>
      <c r="X56" s="391">
        <v>59.2</v>
      </c>
      <c r="Y56" s="391">
        <v>66.484049856409797</v>
      </c>
      <c r="Z56" s="391">
        <v>55.357360305018716</v>
      </c>
      <c r="AA56" s="391">
        <v>62.690666019260952</v>
      </c>
      <c r="AB56" s="391">
        <v>67.479500588881749</v>
      </c>
      <c r="AC56" s="391">
        <v>68.333676104724006</v>
      </c>
      <c r="AD56" s="478">
        <v>62.867052691743439</v>
      </c>
      <c r="AE56" s="478">
        <v>53.004557456832998</v>
      </c>
      <c r="AF56" s="478">
        <v>66.742800288571203</v>
      </c>
      <c r="AG56" s="478">
        <v>70.73070099728605</v>
      </c>
      <c r="AH56" s="478">
        <v>64.656652030269726</v>
      </c>
      <c r="AI56" s="478">
        <v>60.156917708661226</v>
      </c>
      <c r="AJ56" s="478">
        <v>71.518245692919237</v>
      </c>
      <c r="AK56" s="478">
        <v>74.892127832360089</v>
      </c>
      <c r="AL56" s="478">
        <v>76.669006621399944</v>
      </c>
      <c r="AM56" s="478">
        <v>77.058687572668575</v>
      </c>
      <c r="AN56" s="478">
        <v>67.2</v>
      </c>
      <c r="AO56" s="478">
        <v>68.099999999999994</v>
      </c>
      <c r="AP56" s="478">
        <v>60.728568505647999</v>
      </c>
      <c r="AQ56" s="478">
        <v>67.7</v>
      </c>
      <c r="AR56" s="452">
        <v>61.9</v>
      </c>
      <c r="AS56" s="452">
        <v>66.3</v>
      </c>
      <c r="AT56" s="396">
        <v>73.400000000000006</v>
      </c>
      <c r="AU56" s="396">
        <v>67</v>
      </c>
      <c r="AV56" s="396">
        <v>58.165991996381507</v>
      </c>
      <c r="AW56" s="396">
        <v>72.599999999999994</v>
      </c>
    </row>
    <row r="57" spans="1:49">
      <c r="A57" s="130"/>
      <c r="B57" s="421"/>
      <c r="C57" s="36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23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53"/>
      <c r="AE57" s="353"/>
      <c r="AF57" s="353"/>
      <c r="AG57" s="353"/>
      <c r="AH57" s="353"/>
      <c r="AI57" s="353"/>
      <c r="AJ57" s="353"/>
      <c r="AK57" s="353"/>
      <c r="AL57" s="353"/>
      <c r="AM57" s="353"/>
      <c r="AN57" s="353"/>
      <c r="AO57" s="353"/>
      <c r="AP57" s="353"/>
      <c r="AQ57" s="353"/>
      <c r="AR57" s="357"/>
      <c r="AS57" s="357"/>
      <c r="AT57" s="383"/>
      <c r="AU57" s="383"/>
      <c r="AV57" s="383"/>
      <c r="AW57" s="383"/>
    </row>
    <row r="58" spans="1:49">
      <c r="A58" s="163" t="s">
        <v>59</v>
      </c>
      <c r="B58" s="424">
        <v>44.6</v>
      </c>
      <c r="C58" s="385">
        <v>42.7</v>
      </c>
      <c r="D58" s="385">
        <v>44</v>
      </c>
      <c r="E58" s="385">
        <v>42.8</v>
      </c>
      <c r="F58" s="385">
        <v>47.5</v>
      </c>
      <c r="G58" s="385">
        <v>43.1</v>
      </c>
      <c r="H58" s="385">
        <v>49.9</v>
      </c>
      <c r="I58" s="385">
        <v>49.9</v>
      </c>
      <c r="J58" s="385">
        <v>54.8</v>
      </c>
      <c r="K58" s="385">
        <v>52.6</v>
      </c>
      <c r="L58" s="385">
        <v>51.3</v>
      </c>
      <c r="M58" s="385">
        <v>49.2</v>
      </c>
      <c r="N58" s="385">
        <v>56</v>
      </c>
      <c r="O58" s="386">
        <v>62.8</v>
      </c>
      <c r="P58" s="385">
        <v>56.8</v>
      </c>
      <c r="Q58" s="385">
        <v>59.1</v>
      </c>
      <c r="R58" s="385">
        <v>60.4</v>
      </c>
      <c r="S58" s="385">
        <v>65.2</v>
      </c>
      <c r="T58" s="385">
        <v>64.900000000000006</v>
      </c>
      <c r="U58" s="385">
        <v>69.5</v>
      </c>
      <c r="V58" s="385">
        <v>63.1</v>
      </c>
      <c r="W58" s="385">
        <v>71.2</v>
      </c>
      <c r="X58" s="385">
        <v>67.2</v>
      </c>
      <c r="Y58" s="385">
        <v>75.662893243500633</v>
      </c>
      <c r="Z58" s="385">
        <v>61.109540059993783</v>
      </c>
      <c r="AA58" s="385">
        <v>63.326798367594755</v>
      </c>
      <c r="AB58" s="385">
        <v>74.117965601220803</v>
      </c>
      <c r="AC58" s="385">
        <v>72.838891859586354</v>
      </c>
      <c r="AD58" s="478">
        <v>69.455988367803499</v>
      </c>
      <c r="AE58" s="478">
        <v>58.971832036232165</v>
      </c>
      <c r="AF58" s="478">
        <v>73.90875896183806</v>
      </c>
      <c r="AG58" s="478">
        <v>74.73543359179007</v>
      </c>
      <c r="AH58" s="478">
        <v>68.733690810569428</v>
      </c>
      <c r="AI58" s="478">
        <v>66.464240242874268</v>
      </c>
      <c r="AJ58" s="478">
        <v>69.965713077122302</v>
      </c>
      <c r="AK58" s="478">
        <v>78.462576477170202</v>
      </c>
      <c r="AL58" s="478">
        <v>81.281720461441267</v>
      </c>
      <c r="AM58" s="478">
        <v>80.580179128199148</v>
      </c>
      <c r="AN58" s="478">
        <v>75.099999999999994</v>
      </c>
      <c r="AO58" s="478">
        <v>74</v>
      </c>
      <c r="AP58" s="478">
        <v>61.095370228684672</v>
      </c>
      <c r="AQ58" s="478">
        <v>72.599999999999994</v>
      </c>
      <c r="AR58" s="478">
        <v>70.3</v>
      </c>
      <c r="AS58" s="478">
        <v>69.8</v>
      </c>
      <c r="AT58" s="392">
        <v>75.900000000000006</v>
      </c>
      <c r="AU58" s="392">
        <v>69.900000000000006</v>
      </c>
      <c r="AV58" s="392">
        <v>63.938055578198131</v>
      </c>
      <c r="AW58" s="392">
        <v>75.599999999999994</v>
      </c>
    </row>
    <row r="59" spans="1:49">
      <c r="A59" s="169" t="s">
        <v>131</v>
      </c>
      <c r="B59" s="425"/>
      <c r="C59" s="425"/>
      <c r="D59" s="425"/>
      <c r="E59" s="425"/>
      <c r="F59" s="425"/>
      <c r="G59" s="425"/>
      <c r="H59" s="425"/>
      <c r="I59" s="425"/>
      <c r="J59" s="425"/>
      <c r="K59" s="425"/>
      <c r="L59" s="425"/>
      <c r="M59" s="425"/>
      <c r="N59" s="425"/>
      <c r="O59" s="425"/>
      <c r="P59" s="425"/>
      <c r="Q59" s="425"/>
      <c r="R59" s="425"/>
      <c r="S59" s="425"/>
      <c r="T59" s="425"/>
      <c r="U59" s="425"/>
      <c r="V59" s="425"/>
      <c r="W59" s="425"/>
      <c r="X59" s="425"/>
      <c r="Y59" s="425"/>
      <c r="Z59" s="425"/>
      <c r="AA59" s="425"/>
      <c r="AB59" s="425"/>
      <c r="AC59" s="425"/>
      <c r="AD59" s="425"/>
      <c r="AE59" s="425"/>
      <c r="AF59" s="425"/>
      <c r="AG59" s="425"/>
      <c r="AH59" s="425"/>
      <c r="AI59" s="425"/>
      <c r="AJ59" s="425"/>
      <c r="AK59" s="425"/>
      <c r="AL59" s="425"/>
      <c r="AM59" s="425"/>
      <c r="AN59" s="425"/>
      <c r="AO59" s="425"/>
      <c r="AP59" s="425"/>
      <c r="AQ59" s="425"/>
      <c r="AR59" s="425"/>
      <c r="AS59" s="425"/>
      <c r="AT59" s="425"/>
      <c r="AU59" s="425"/>
      <c r="AV59" s="425"/>
      <c r="AW59" s="425"/>
    </row>
    <row r="60" spans="1:49">
      <c r="A60" s="130" t="s">
        <v>70</v>
      </c>
      <c r="B60" s="417">
        <v>47.3</v>
      </c>
      <c r="C60" s="362">
        <v>44.7</v>
      </c>
      <c r="D60" s="362">
        <v>48.7</v>
      </c>
      <c r="E60" s="362">
        <v>48.1</v>
      </c>
      <c r="F60" s="362">
        <v>51.4</v>
      </c>
      <c r="G60" s="362">
        <v>52.5</v>
      </c>
      <c r="H60" s="362">
        <v>54.7</v>
      </c>
      <c r="I60" s="362">
        <v>57.4</v>
      </c>
      <c r="J60" s="362">
        <v>64.3</v>
      </c>
      <c r="K60" s="362">
        <v>64.2</v>
      </c>
      <c r="L60" s="362">
        <v>58.9</v>
      </c>
      <c r="M60" s="362">
        <v>52.2</v>
      </c>
      <c r="N60" s="362">
        <v>64.599999999999994</v>
      </c>
      <c r="O60" s="362" t="s">
        <v>125</v>
      </c>
      <c r="P60" s="362">
        <v>62.1</v>
      </c>
      <c r="Q60" s="362">
        <v>72.8</v>
      </c>
      <c r="R60" s="362">
        <v>74.2</v>
      </c>
      <c r="S60" s="362">
        <v>78.5</v>
      </c>
      <c r="T60" s="362">
        <v>74.400000000000006</v>
      </c>
      <c r="U60" s="362">
        <v>84</v>
      </c>
      <c r="V60" s="362">
        <v>77.400000000000006</v>
      </c>
      <c r="W60" s="362">
        <v>74.7</v>
      </c>
      <c r="X60" s="362">
        <v>73.7</v>
      </c>
      <c r="Y60" s="380">
        <v>84.527675587737235</v>
      </c>
      <c r="Z60" s="380">
        <v>64.192187611128162</v>
      </c>
      <c r="AA60" s="380">
        <v>66.71772911514897</v>
      </c>
      <c r="AB60" s="380" t="s">
        <v>68</v>
      </c>
      <c r="AC60" s="380" t="s">
        <v>68</v>
      </c>
      <c r="AD60" s="380" t="s">
        <v>68</v>
      </c>
      <c r="AE60" s="380" t="s">
        <v>68</v>
      </c>
      <c r="AF60" s="380" t="s">
        <v>68</v>
      </c>
      <c r="AG60" s="380" t="s">
        <v>68</v>
      </c>
      <c r="AH60" s="380" t="s">
        <v>68</v>
      </c>
      <c r="AI60" s="380" t="s">
        <v>68</v>
      </c>
      <c r="AJ60" s="380" t="s">
        <v>68</v>
      </c>
      <c r="AK60" s="380" t="s">
        <v>68</v>
      </c>
      <c r="AL60" s="380" t="s">
        <v>68</v>
      </c>
      <c r="AM60" s="380" t="s">
        <v>68</v>
      </c>
      <c r="AN60" s="380" t="s">
        <v>68</v>
      </c>
      <c r="AO60" s="380" t="s">
        <v>68</v>
      </c>
      <c r="AP60" s="380" t="s">
        <v>68</v>
      </c>
      <c r="AQ60" s="380" t="s">
        <v>68</v>
      </c>
      <c r="AR60" s="380" t="s">
        <v>68</v>
      </c>
      <c r="AS60" s="380" t="s">
        <v>68</v>
      </c>
      <c r="AT60" s="380" t="s">
        <v>68</v>
      </c>
      <c r="AU60" s="380" t="s">
        <v>68</v>
      </c>
      <c r="AV60" s="380" t="s">
        <v>68</v>
      </c>
      <c r="AW60" s="380" t="s">
        <v>68</v>
      </c>
    </row>
    <row r="61" spans="1:49">
      <c r="A61" s="12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ED7F9-EE7E-4BE3-8B07-9A8CA50F8C71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22.5">
      <c r="A3" s="301" t="s">
        <v>81</v>
      </c>
      <c r="B3" s="208" t="s">
        <v>9</v>
      </c>
      <c r="C3" s="201" t="s">
        <v>9</v>
      </c>
      <c r="D3" s="201" t="s">
        <v>9</v>
      </c>
      <c r="E3" s="201" t="s">
        <v>9</v>
      </c>
      <c r="F3" s="201" t="s">
        <v>9</v>
      </c>
      <c r="G3" s="201" t="s">
        <v>9</v>
      </c>
      <c r="H3" s="201" t="s">
        <v>138</v>
      </c>
      <c r="I3" s="201" t="s">
        <v>138</v>
      </c>
      <c r="J3" s="201" t="s">
        <v>138</v>
      </c>
      <c r="K3" s="201" t="s">
        <v>138</v>
      </c>
      <c r="L3" s="201" t="s">
        <v>138</v>
      </c>
      <c r="M3" s="201" t="s">
        <v>138</v>
      </c>
      <c r="N3" s="201" t="s">
        <v>138</v>
      </c>
      <c r="O3" s="201" t="s">
        <v>138</v>
      </c>
      <c r="P3" s="201" t="s">
        <v>138</v>
      </c>
      <c r="Q3" s="201" t="s">
        <v>138</v>
      </c>
      <c r="R3" s="201" t="s">
        <v>138</v>
      </c>
      <c r="S3" s="201" t="s">
        <v>138</v>
      </c>
      <c r="T3" s="201" t="s">
        <v>138</v>
      </c>
      <c r="U3" s="201" t="s">
        <v>138</v>
      </c>
      <c r="V3" s="201" t="s">
        <v>138</v>
      </c>
      <c r="W3" s="201" t="s">
        <v>138</v>
      </c>
      <c r="X3" s="201" t="s">
        <v>138</v>
      </c>
      <c r="Y3" s="201" t="s">
        <v>138</v>
      </c>
      <c r="Z3" s="201" t="s">
        <v>138</v>
      </c>
      <c r="AA3" s="201" t="s">
        <v>138</v>
      </c>
      <c r="AB3" s="201" t="s">
        <v>138</v>
      </c>
      <c r="AC3" s="201" t="s">
        <v>138</v>
      </c>
      <c r="AD3" s="201" t="s">
        <v>138</v>
      </c>
      <c r="AE3" s="201" t="s">
        <v>138</v>
      </c>
      <c r="AF3" s="201" t="s">
        <v>138</v>
      </c>
      <c r="AG3" s="201" t="s">
        <v>138</v>
      </c>
      <c r="AH3" s="201" t="s">
        <v>138</v>
      </c>
      <c r="AI3" s="201" t="s">
        <v>138</v>
      </c>
      <c r="AJ3" s="201" t="s">
        <v>138</v>
      </c>
      <c r="AK3" s="201" t="s">
        <v>138</v>
      </c>
      <c r="AL3" s="201" t="s">
        <v>138</v>
      </c>
      <c r="AM3" s="201" t="s">
        <v>138</v>
      </c>
      <c r="AN3" s="201" t="s">
        <v>138</v>
      </c>
      <c r="AO3" s="201" t="s">
        <v>138</v>
      </c>
      <c r="AP3" s="201" t="s">
        <v>138</v>
      </c>
      <c r="AQ3" s="201" t="s">
        <v>138</v>
      </c>
      <c r="AR3" s="201" t="s">
        <v>138</v>
      </c>
      <c r="AS3" s="201" t="s">
        <v>138</v>
      </c>
      <c r="AT3" s="201" t="s">
        <v>138</v>
      </c>
      <c r="AU3" s="201" t="s">
        <v>138</v>
      </c>
      <c r="AV3" s="201" t="s">
        <v>138</v>
      </c>
      <c r="AW3" s="201" t="s">
        <v>138</v>
      </c>
    </row>
    <row r="4" spans="1:49">
      <c r="A4" s="552" t="s">
        <v>205</v>
      </c>
      <c r="B4" s="211">
        <v>1978</v>
      </c>
      <c r="C4" s="200">
        <v>1979</v>
      </c>
      <c r="D4" s="200">
        <v>1980</v>
      </c>
      <c r="E4" s="200">
        <v>1981</v>
      </c>
      <c r="F4" s="200">
        <v>1982</v>
      </c>
      <c r="G4" s="200">
        <v>1983</v>
      </c>
      <c r="H4" s="200">
        <v>1984</v>
      </c>
      <c r="I4" s="200">
        <v>1985</v>
      </c>
      <c r="J4" s="200">
        <v>1986</v>
      </c>
      <c r="K4" s="200">
        <v>1987</v>
      </c>
      <c r="L4" s="200">
        <v>1988</v>
      </c>
      <c r="M4" s="200">
        <v>1989</v>
      </c>
      <c r="N4" s="200">
        <v>1990</v>
      </c>
      <c r="O4" s="200">
        <v>1991</v>
      </c>
      <c r="P4" s="200">
        <v>1992</v>
      </c>
      <c r="Q4" s="200">
        <v>1993</v>
      </c>
      <c r="R4" s="200">
        <v>1994</v>
      </c>
      <c r="S4" s="200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0">
        <v>2010</v>
      </c>
      <c r="AI4" s="200">
        <v>2011</v>
      </c>
      <c r="AJ4" s="200">
        <v>2012</v>
      </c>
      <c r="AK4" s="200">
        <v>2013</v>
      </c>
      <c r="AL4" s="200">
        <v>2014</v>
      </c>
      <c r="AM4" s="200">
        <v>2015</v>
      </c>
      <c r="AN4" s="200">
        <v>2016</v>
      </c>
      <c r="AO4" s="200">
        <v>2017</v>
      </c>
      <c r="AP4" s="200">
        <v>2018</v>
      </c>
      <c r="AQ4" s="200">
        <v>2019</v>
      </c>
      <c r="AR4" s="200">
        <v>2020</v>
      </c>
      <c r="AS4" s="200">
        <v>2021</v>
      </c>
      <c r="AT4" s="200">
        <v>2022</v>
      </c>
      <c r="AU4" s="200">
        <v>2023</v>
      </c>
      <c r="AV4" s="200">
        <v>2024</v>
      </c>
      <c r="AW4" s="200">
        <v>2025</v>
      </c>
    </row>
    <row r="5" spans="1:49" ht="12.75" thickBot="1">
      <c r="A5" s="553"/>
      <c r="B5" s="208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01" t="s">
        <v>77</v>
      </c>
      <c r="AI5" s="201" t="s">
        <v>77</v>
      </c>
      <c r="AJ5" s="201" t="s">
        <v>77</v>
      </c>
      <c r="AK5" s="201" t="s">
        <v>77</v>
      </c>
      <c r="AL5" s="201" t="s">
        <v>77</v>
      </c>
      <c r="AM5" s="201" t="s">
        <v>77</v>
      </c>
      <c r="AN5" s="201" t="s">
        <v>77</v>
      </c>
      <c r="AO5" s="201" t="s">
        <v>77</v>
      </c>
      <c r="AP5" s="201" t="s">
        <v>77</v>
      </c>
      <c r="AQ5" s="201" t="s">
        <v>77</v>
      </c>
      <c r="AR5" s="201" t="s">
        <v>77</v>
      </c>
      <c r="AS5" s="201" t="s">
        <v>77</v>
      </c>
      <c r="AT5" s="201" t="s">
        <v>77</v>
      </c>
      <c r="AU5" s="201" t="s">
        <v>77</v>
      </c>
      <c r="AV5" s="201" t="s">
        <v>77</v>
      </c>
      <c r="AW5" s="201" t="s">
        <v>77</v>
      </c>
    </row>
    <row r="6" spans="1:49" ht="12.75" thickTop="1">
      <c r="A6" s="130" t="s">
        <v>14</v>
      </c>
      <c r="B6" s="412" t="s">
        <v>15</v>
      </c>
      <c r="C6" s="554" t="s">
        <v>229</v>
      </c>
      <c r="D6" s="362" t="s">
        <v>15</v>
      </c>
      <c r="E6" s="362" t="s">
        <v>68</v>
      </c>
      <c r="F6" s="362" t="s">
        <v>125</v>
      </c>
      <c r="G6" s="554" t="s">
        <v>229</v>
      </c>
      <c r="H6" s="362" t="s">
        <v>125</v>
      </c>
      <c r="I6" s="362" t="s">
        <v>125</v>
      </c>
      <c r="J6" s="356" t="s">
        <v>15</v>
      </c>
      <c r="K6" s="356" t="s">
        <v>15</v>
      </c>
      <c r="L6" s="356" t="s">
        <v>15</v>
      </c>
      <c r="M6" s="356" t="s">
        <v>15</v>
      </c>
      <c r="N6" s="356" t="s">
        <v>15</v>
      </c>
      <c r="O6" s="232">
        <v>57.690440927488289</v>
      </c>
      <c r="P6" s="232">
        <v>53.255675796253904</v>
      </c>
      <c r="Q6" s="232">
        <v>65.823001050611992</v>
      </c>
      <c r="R6" s="445">
        <v>66.980392156862763</v>
      </c>
      <c r="S6" s="413">
        <v>62.956295245522163</v>
      </c>
      <c r="T6" s="446">
        <v>74.013621794871796</v>
      </c>
      <c r="U6" s="447" t="s">
        <v>15</v>
      </c>
      <c r="V6" s="447" t="s">
        <v>15</v>
      </c>
      <c r="W6" s="409" t="s">
        <v>124</v>
      </c>
      <c r="X6" s="409" t="s">
        <v>15</v>
      </c>
      <c r="Y6" s="366" t="s">
        <v>124</v>
      </c>
      <c r="Z6" s="366" t="s">
        <v>124</v>
      </c>
      <c r="AA6" s="366" t="s">
        <v>15</v>
      </c>
      <c r="AB6" s="366" t="s">
        <v>15</v>
      </c>
      <c r="AC6" s="366" t="s">
        <v>15</v>
      </c>
      <c r="AD6" s="353" t="s">
        <v>15</v>
      </c>
      <c r="AE6" s="353" t="s">
        <v>15</v>
      </c>
      <c r="AF6" s="353" t="s">
        <v>15</v>
      </c>
      <c r="AG6" s="353" t="s">
        <v>15</v>
      </c>
      <c r="AH6" s="353">
        <v>93.028534892565673</v>
      </c>
      <c r="AI6" s="353">
        <v>106.21348146783673</v>
      </c>
      <c r="AJ6" s="353">
        <v>112.28398131251855</v>
      </c>
      <c r="AK6" s="353">
        <v>92.192241324860703</v>
      </c>
      <c r="AL6" s="353">
        <v>113.03032477274799</v>
      </c>
      <c r="AM6" s="353">
        <v>101.03297864872664</v>
      </c>
      <c r="AN6" s="353" t="s">
        <v>15</v>
      </c>
      <c r="AO6" s="353" t="s">
        <v>15</v>
      </c>
      <c r="AP6" s="353" t="s">
        <v>160</v>
      </c>
      <c r="AQ6" s="353" t="s">
        <v>160</v>
      </c>
      <c r="AR6" s="353" t="s">
        <v>160</v>
      </c>
      <c r="AS6" s="353">
        <v>106.8</v>
      </c>
      <c r="AT6" s="353">
        <v>59.1</v>
      </c>
      <c r="AU6" s="353" t="s">
        <v>160</v>
      </c>
      <c r="AV6" s="353" t="s">
        <v>160</v>
      </c>
      <c r="AW6" s="353" t="s">
        <v>160</v>
      </c>
    </row>
    <row r="7" spans="1:49">
      <c r="A7" s="130" t="s">
        <v>17</v>
      </c>
      <c r="B7" s="412" t="s">
        <v>15</v>
      </c>
      <c r="C7" s="555"/>
      <c r="D7" s="362" t="s">
        <v>69</v>
      </c>
      <c r="E7" s="362" t="s">
        <v>125</v>
      </c>
      <c r="F7" s="362" t="s">
        <v>69</v>
      </c>
      <c r="G7" s="555"/>
      <c r="H7" s="362" t="s">
        <v>69</v>
      </c>
      <c r="I7" s="362" t="s">
        <v>69</v>
      </c>
      <c r="J7" s="356" t="s">
        <v>69</v>
      </c>
      <c r="K7" s="356" t="s">
        <v>69</v>
      </c>
      <c r="L7" s="356" t="s">
        <v>69</v>
      </c>
      <c r="M7" s="356" t="s">
        <v>69</v>
      </c>
      <c r="N7" s="356" t="s">
        <v>69</v>
      </c>
      <c r="O7" s="356" t="s">
        <v>69</v>
      </c>
      <c r="P7" s="356" t="s">
        <v>69</v>
      </c>
      <c r="Q7" s="356" t="s">
        <v>69</v>
      </c>
      <c r="R7" s="232" t="s">
        <v>125</v>
      </c>
      <c r="S7" s="413">
        <v>71.516559516982639</v>
      </c>
      <c r="T7" s="446">
        <v>67.897318556592765</v>
      </c>
      <c r="U7" s="447" t="s">
        <v>71</v>
      </c>
      <c r="V7" s="447" t="s">
        <v>71</v>
      </c>
      <c r="W7" s="409" t="s">
        <v>69</v>
      </c>
      <c r="X7" s="409" t="s">
        <v>71</v>
      </c>
      <c r="Y7" s="366" t="s">
        <v>71</v>
      </c>
      <c r="Z7" s="366" t="s">
        <v>71</v>
      </c>
      <c r="AA7" s="366" t="s">
        <v>71</v>
      </c>
      <c r="AB7" s="366" t="s">
        <v>71</v>
      </c>
      <c r="AC7" s="366" t="s">
        <v>71</v>
      </c>
      <c r="AD7" s="353" t="s">
        <v>71</v>
      </c>
      <c r="AE7" s="353" t="s">
        <v>71</v>
      </c>
      <c r="AF7" s="353" t="s">
        <v>71</v>
      </c>
      <c r="AG7" s="353" t="s">
        <v>71</v>
      </c>
      <c r="AH7" s="353" t="s">
        <v>71</v>
      </c>
      <c r="AI7" s="353" t="s">
        <v>71</v>
      </c>
      <c r="AJ7" s="353" t="s">
        <v>71</v>
      </c>
      <c r="AK7" s="353" t="s">
        <v>71</v>
      </c>
      <c r="AL7" s="353" t="s">
        <v>71</v>
      </c>
      <c r="AM7" s="353" t="s">
        <v>71</v>
      </c>
      <c r="AN7" s="353">
        <v>98.9</v>
      </c>
      <c r="AO7" s="353" t="s">
        <v>15</v>
      </c>
      <c r="AP7" s="353" t="s">
        <v>160</v>
      </c>
      <c r="AQ7" s="353" t="s">
        <v>68</v>
      </c>
      <c r="AR7" s="353" t="s">
        <v>160</v>
      </c>
      <c r="AS7" s="353" t="s">
        <v>160</v>
      </c>
      <c r="AT7" s="353" t="s">
        <v>160</v>
      </c>
      <c r="AU7" s="353" t="s">
        <v>160</v>
      </c>
      <c r="AV7" s="353" t="s">
        <v>160</v>
      </c>
      <c r="AW7" s="353" t="s">
        <v>160</v>
      </c>
    </row>
    <row r="8" spans="1:49">
      <c r="A8" s="130" t="s">
        <v>18</v>
      </c>
      <c r="B8" s="412" t="s">
        <v>15</v>
      </c>
      <c r="C8" s="362" t="s">
        <v>68</v>
      </c>
      <c r="D8" s="362" t="s">
        <v>69</v>
      </c>
      <c r="E8" s="362" t="s">
        <v>69</v>
      </c>
      <c r="F8" s="362" t="s">
        <v>69</v>
      </c>
      <c r="G8" s="362" t="s">
        <v>68</v>
      </c>
      <c r="H8" s="362" t="s">
        <v>125</v>
      </c>
      <c r="I8" s="362">
        <v>32.299999999999997</v>
      </c>
      <c r="J8" s="356">
        <v>33.799999999999997</v>
      </c>
      <c r="K8" s="356" t="s">
        <v>15</v>
      </c>
      <c r="L8" s="356" t="s">
        <v>15</v>
      </c>
      <c r="M8" s="356" t="s">
        <v>15</v>
      </c>
      <c r="N8" s="356" t="s">
        <v>15</v>
      </c>
      <c r="O8" s="232">
        <v>57.690440927488297</v>
      </c>
      <c r="P8" s="232">
        <v>70.341444095418424</v>
      </c>
      <c r="Q8" s="232">
        <v>70.579433458969888</v>
      </c>
      <c r="R8" s="445">
        <v>54.44</v>
      </c>
      <c r="S8" s="413">
        <v>65.926322992292484</v>
      </c>
      <c r="T8" s="446">
        <v>56.040816326530624</v>
      </c>
      <c r="U8" s="447" t="s">
        <v>15</v>
      </c>
      <c r="V8" s="447" t="s">
        <v>15</v>
      </c>
      <c r="W8" s="409" t="s">
        <v>124</v>
      </c>
      <c r="X8" s="409" t="s">
        <v>15</v>
      </c>
      <c r="Y8" s="366" t="s">
        <v>124</v>
      </c>
      <c r="Z8" s="366" t="s">
        <v>124</v>
      </c>
      <c r="AA8" s="366" t="s">
        <v>15</v>
      </c>
      <c r="AB8" s="366" t="s">
        <v>15</v>
      </c>
      <c r="AC8" s="366" t="s">
        <v>15</v>
      </c>
      <c r="AD8" s="353" t="s">
        <v>15</v>
      </c>
      <c r="AE8" s="353" t="s">
        <v>15</v>
      </c>
      <c r="AF8" s="353" t="s">
        <v>15</v>
      </c>
      <c r="AG8" s="353" t="s">
        <v>15</v>
      </c>
      <c r="AH8" s="353">
        <v>90.612860072139654</v>
      </c>
      <c r="AI8" s="353">
        <v>107.89147286821704</v>
      </c>
      <c r="AJ8" s="353" t="s">
        <v>16</v>
      </c>
      <c r="AK8" s="353">
        <v>87.669926843555871</v>
      </c>
      <c r="AL8" s="353">
        <v>97.192307692307693</v>
      </c>
      <c r="AM8" s="353">
        <v>97.647853441894881</v>
      </c>
      <c r="AN8" s="353">
        <v>98.9</v>
      </c>
      <c r="AO8" s="353" t="s">
        <v>15</v>
      </c>
      <c r="AP8" s="353" t="s">
        <v>160</v>
      </c>
      <c r="AQ8" s="353" t="s">
        <v>160</v>
      </c>
      <c r="AR8" s="353" t="s">
        <v>160</v>
      </c>
      <c r="AS8" s="353" t="s">
        <v>160</v>
      </c>
      <c r="AT8" s="353" t="s">
        <v>160</v>
      </c>
      <c r="AU8" s="353" t="s">
        <v>160</v>
      </c>
      <c r="AV8" s="353" t="s">
        <v>160</v>
      </c>
      <c r="AW8" s="353" t="s">
        <v>160</v>
      </c>
    </row>
    <row r="9" spans="1:49">
      <c r="A9" s="130" t="s">
        <v>19</v>
      </c>
      <c r="B9" s="412" t="s">
        <v>15</v>
      </c>
      <c r="C9" s="362" t="s">
        <v>68</v>
      </c>
      <c r="D9" s="362">
        <v>34</v>
      </c>
      <c r="E9" s="362" t="s">
        <v>69</v>
      </c>
      <c r="F9" s="362">
        <v>40</v>
      </c>
      <c r="G9" s="362" t="s">
        <v>68</v>
      </c>
      <c r="H9" s="362" t="s">
        <v>125</v>
      </c>
      <c r="I9" s="362">
        <v>65</v>
      </c>
      <c r="J9" s="356">
        <v>71.5</v>
      </c>
      <c r="K9" s="356" t="s">
        <v>15</v>
      </c>
      <c r="L9" s="356">
        <v>76.720187708374993</v>
      </c>
      <c r="M9" s="356">
        <v>69.976557578185592</v>
      </c>
      <c r="N9" s="356">
        <v>61.000890740208206</v>
      </c>
      <c r="O9" s="232">
        <v>61.897163102403503</v>
      </c>
      <c r="P9" s="232">
        <v>63.576113625076921</v>
      </c>
      <c r="Q9" s="232">
        <v>63.056477842145441</v>
      </c>
      <c r="R9" s="445">
        <v>61.715575533710584</v>
      </c>
      <c r="S9" s="413">
        <v>66.422753216205138</v>
      </c>
      <c r="T9" s="446">
        <v>65.50474902512147</v>
      </c>
      <c r="U9" s="447">
        <v>73.628969547241937</v>
      </c>
      <c r="V9" s="447">
        <v>71.696099543665824</v>
      </c>
      <c r="W9" s="409">
        <v>76.818608079243845</v>
      </c>
      <c r="X9" s="409">
        <v>76.114597581842688</v>
      </c>
      <c r="Y9" s="366">
        <v>81.603057606076874</v>
      </c>
      <c r="Z9" s="366">
        <v>83.770527387892884</v>
      </c>
      <c r="AA9" s="366">
        <v>70.322723607707545</v>
      </c>
      <c r="AB9" s="366">
        <v>78.789259229196659</v>
      </c>
      <c r="AC9" s="366">
        <v>83.463492102465537</v>
      </c>
      <c r="AD9" s="353">
        <v>75.38203516848499</v>
      </c>
      <c r="AE9" s="353">
        <v>93.243868295223237</v>
      </c>
      <c r="AF9" s="353">
        <v>96.625399349263148</v>
      </c>
      <c r="AG9" s="353">
        <v>88.633416596584368</v>
      </c>
      <c r="AH9" s="353">
        <v>91.068494122594331</v>
      </c>
      <c r="AI9" s="353">
        <v>101.11746051457951</v>
      </c>
      <c r="AJ9" s="353">
        <v>100.55073185985201</v>
      </c>
      <c r="AK9" s="353">
        <v>85.723057582338896</v>
      </c>
      <c r="AL9" s="353">
        <v>101.85735638691094</v>
      </c>
      <c r="AM9" s="353">
        <v>103.49385047105395</v>
      </c>
      <c r="AN9" s="353">
        <v>99.4</v>
      </c>
      <c r="AO9" s="353">
        <v>108.1</v>
      </c>
      <c r="AP9" s="353">
        <v>62.1</v>
      </c>
      <c r="AQ9" s="353">
        <v>71.5</v>
      </c>
      <c r="AR9" s="353" t="s">
        <v>160</v>
      </c>
      <c r="AS9" s="353">
        <v>94.6</v>
      </c>
      <c r="AT9" s="353">
        <v>78.099999999999994</v>
      </c>
      <c r="AU9" s="353">
        <v>101.3</v>
      </c>
      <c r="AV9" s="353">
        <v>102.5</v>
      </c>
      <c r="AW9" s="353">
        <v>92.4</v>
      </c>
    </row>
    <row r="10" spans="1:49">
      <c r="A10" s="150" t="s">
        <v>225</v>
      </c>
      <c r="B10" s="417" t="s">
        <v>15</v>
      </c>
      <c r="C10" s="362" t="s">
        <v>68</v>
      </c>
      <c r="D10" s="362" t="s">
        <v>15</v>
      </c>
      <c r="E10" s="362" t="s">
        <v>125</v>
      </c>
      <c r="F10" s="362" t="s">
        <v>125</v>
      </c>
      <c r="G10" s="362" t="s">
        <v>68</v>
      </c>
      <c r="H10" s="362" t="s">
        <v>125</v>
      </c>
      <c r="I10" s="362" t="s">
        <v>125</v>
      </c>
      <c r="J10" s="356" t="s">
        <v>15</v>
      </c>
      <c r="K10" s="356" t="s">
        <v>15</v>
      </c>
      <c r="L10" s="356" t="s">
        <v>15</v>
      </c>
      <c r="M10" s="356" t="s">
        <v>15</v>
      </c>
      <c r="N10" s="356" t="s">
        <v>15</v>
      </c>
      <c r="O10" s="354">
        <v>57.690440927488304</v>
      </c>
      <c r="P10" s="354">
        <v>67.093994805877614</v>
      </c>
      <c r="Q10" s="354">
        <v>68.43925533267641</v>
      </c>
      <c r="R10" s="472">
        <v>58.997640805112589</v>
      </c>
      <c r="S10" s="419">
        <v>67.631145797741681</v>
      </c>
      <c r="T10" s="473">
        <v>68.011067294237378</v>
      </c>
      <c r="U10" s="433" t="s">
        <v>15</v>
      </c>
      <c r="V10" s="433" t="s">
        <v>15</v>
      </c>
      <c r="W10" s="434" t="s">
        <v>124</v>
      </c>
      <c r="X10" s="434">
        <v>91.456886491132281</v>
      </c>
      <c r="Y10" s="380">
        <v>88.077975064752891</v>
      </c>
      <c r="Z10" s="380">
        <v>96.850982681142213</v>
      </c>
      <c r="AA10" s="380">
        <v>82.696613984688028</v>
      </c>
      <c r="AB10" s="380">
        <v>84.548241867024643</v>
      </c>
      <c r="AC10" s="380">
        <v>84.41719214027097</v>
      </c>
      <c r="AD10" s="474">
        <v>79.29660103331841</v>
      </c>
      <c r="AE10" s="474">
        <v>85.608396729181081</v>
      </c>
      <c r="AF10" s="474" t="s">
        <v>15</v>
      </c>
      <c r="AG10" s="474" t="s">
        <v>15</v>
      </c>
      <c r="AH10" s="474">
        <v>94.263550295079725</v>
      </c>
      <c r="AI10" s="474">
        <v>104.20452539663837</v>
      </c>
      <c r="AJ10" s="474">
        <v>107.44043844450781</v>
      </c>
      <c r="AK10" s="474">
        <v>92.061650115261429</v>
      </c>
      <c r="AL10" s="474">
        <v>100.23434732665409</v>
      </c>
      <c r="AM10" s="474">
        <v>99.168908739341788</v>
      </c>
      <c r="AN10" s="474">
        <v>98.9</v>
      </c>
      <c r="AO10" s="474" t="s">
        <v>15</v>
      </c>
      <c r="AP10" s="474" t="s">
        <v>160</v>
      </c>
      <c r="AQ10" s="474" t="s">
        <v>160</v>
      </c>
      <c r="AR10" s="474" t="s">
        <v>160</v>
      </c>
      <c r="AS10" s="474" t="s">
        <v>160</v>
      </c>
      <c r="AT10" s="474" t="s">
        <v>160</v>
      </c>
      <c r="AU10" s="474" t="s">
        <v>160</v>
      </c>
      <c r="AV10" s="474" t="s">
        <v>160</v>
      </c>
      <c r="AW10" s="474">
        <v>106.8</v>
      </c>
    </row>
    <row r="11" spans="1:49">
      <c r="A11" s="130" t="s">
        <v>21</v>
      </c>
      <c r="B11" s="417" t="s">
        <v>15</v>
      </c>
      <c r="C11" s="362" t="s">
        <v>68</v>
      </c>
      <c r="D11" s="362" t="s">
        <v>69</v>
      </c>
      <c r="E11" s="362" t="s">
        <v>125</v>
      </c>
      <c r="F11" s="362" t="s">
        <v>69</v>
      </c>
      <c r="G11" s="362" t="s">
        <v>68</v>
      </c>
      <c r="H11" s="362" t="s">
        <v>125</v>
      </c>
      <c r="I11" s="362" t="s">
        <v>125</v>
      </c>
      <c r="J11" s="356" t="s">
        <v>15</v>
      </c>
      <c r="K11" s="356" t="s">
        <v>15</v>
      </c>
      <c r="L11" s="356" t="s">
        <v>15</v>
      </c>
      <c r="M11" s="356" t="s">
        <v>15</v>
      </c>
      <c r="N11" s="356" t="s">
        <v>15</v>
      </c>
      <c r="O11" s="354">
        <v>57.690440927488289</v>
      </c>
      <c r="P11" s="354">
        <v>62.645039492491705</v>
      </c>
      <c r="Q11" s="354">
        <v>62.532989452627248</v>
      </c>
      <c r="R11" s="472">
        <v>62.604623592175471</v>
      </c>
      <c r="S11" s="419">
        <v>70.729372016185877</v>
      </c>
      <c r="T11" s="473">
        <v>77.064171122994665</v>
      </c>
      <c r="U11" s="433" t="s">
        <v>15</v>
      </c>
      <c r="V11" s="433" t="s">
        <v>15</v>
      </c>
      <c r="W11" s="434" t="s">
        <v>124</v>
      </c>
      <c r="X11" s="434" t="s">
        <v>15</v>
      </c>
      <c r="Y11" s="380" t="s">
        <v>124</v>
      </c>
      <c r="Z11" s="380" t="s">
        <v>124</v>
      </c>
      <c r="AA11" s="380" t="s">
        <v>15</v>
      </c>
      <c r="AB11" s="380" t="s">
        <v>15</v>
      </c>
      <c r="AC11" s="380" t="s">
        <v>15</v>
      </c>
      <c r="AD11" s="474" t="s">
        <v>15</v>
      </c>
      <c r="AE11" s="474" t="s">
        <v>15</v>
      </c>
      <c r="AF11" s="474" t="s">
        <v>15</v>
      </c>
      <c r="AG11" s="474" t="s">
        <v>15</v>
      </c>
      <c r="AH11" s="474">
        <v>95.217527383539704</v>
      </c>
      <c r="AI11" s="474">
        <v>104.19441255069297</v>
      </c>
      <c r="AJ11" s="474">
        <v>107.72518876438041</v>
      </c>
      <c r="AK11" s="474">
        <v>92.082566219831946</v>
      </c>
      <c r="AL11" s="474">
        <v>100.05405405204114</v>
      </c>
      <c r="AM11" s="474">
        <v>99.110426150641061</v>
      </c>
      <c r="AN11" s="474">
        <v>98.9</v>
      </c>
      <c r="AO11" s="474" t="s">
        <v>15</v>
      </c>
      <c r="AP11" s="474" t="s">
        <v>160</v>
      </c>
      <c r="AQ11" s="474" t="s">
        <v>160</v>
      </c>
      <c r="AR11" s="474" t="s">
        <v>160</v>
      </c>
      <c r="AS11" s="474" t="s">
        <v>160</v>
      </c>
      <c r="AT11" s="474">
        <v>66.7</v>
      </c>
      <c r="AU11" s="474" t="s">
        <v>160</v>
      </c>
      <c r="AV11" s="474" t="s">
        <v>160</v>
      </c>
      <c r="AW11" s="474">
        <v>104.6</v>
      </c>
    </row>
    <row r="12" spans="1:49">
      <c r="A12" s="130" t="s">
        <v>22</v>
      </c>
      <c r="B12" s="417" t="s">
        <v>15</v>
      </c>
      <c r="C12" s="362" t="s">
        <v>68</v>
      </c>
      <c r="D12" s="362" t="s">
        <v>15</v>
      </c>
      <c r="E12" s="362" t="s">
        <v>69</v>
      </c>
      <c r="F12" s="362">
        <v>49</v>
      </c>
      <c r="G12" s="362" t="s">
        <v>68</v>
      </c>
      <c r="H12" s="362" t="s">
        <v>125</v>
      </c>
      <c r="I12" s="362" t="s">
        <v>125</v>
      </c>
      <c r="J12" s="356">
        <v>56.5</v>
      </c>
      <c r="K12" s="356" t="s">
        <v>15</v>
      </c>
      <c r="L12" s="356" t="s">
        <v>15</v>
      </c>
      <c r="M12" s="356" t="s">
        <v>15</v>
      </c>
      <c r="N12" s="356" t="s">
        <v>15</v>
      </c>
      <c r="O12" s="354">
        <v>57.690440927488289</v>
      </c>
      <c r="P12" s="354">
        <v>53.936843025204432</v>
      </c>
      <c r="Q12" s="354">
        <v>65.87714884265651</v>
      </c>
      <c r="R12" s="472">
        <v>68.248867990247305</v>
      </c>
      <c r="S12" s="419">
        <v>58.711323072812803</v>
      </c>
      <c r="T12" s="473">
        <v>89.091908505060957</v>
      </c>
      <c r="U12" s="433" t="s">
        <v>15</v>
      </c>
      <c r="V12" s="433" t="s">
        <v>15</v>
      </c>
      <c r="W12" s="434" t="s">
        <v>124</v>
      </c>
      <c r="X12" s="434" t="s">
        <v>15</v>
      </c>
      <c r="Y12" s="380" t="s">
        <v>124</v>
      </c>
      <c r="Z12" s="380" t="s">
        <v>124</v>
      </c>
      <c r="AA12" s="380" t="s">
        <v>15</v>
      </c>
      <c r="AB12" s="380" t="s">
        <v>15</v>
      </c>
      <c r="AC12" s="380" t="s">
        <v>15</v>
      </c>
      <c r="AD12" s="474" t="s">
        <v>15</v>
      </c>
      <c r="AE12" s="474" t="s">
        <v>15</v>
      </c>
      <c r="AF12" s="474" t="s">
        <v>15</v>
      </c>
      <c r="AG12" s="474" t="s">
        <v>15</v>
      </c>
      <c r="AH12" s="474">
        <v>92.165977912215169</v>
      </c>
      <c r="AI12" s="474">
        <v>106.53360501340744</v>
      </c>
      <c r="AJ12" s="474">
        <v>114.70516114647123</v>
      </c>
      <c r="AK12" s="474">
        <v>89.149643982389364</v>
      </c>
      <c r="AL12" s="474">
        <v>119.97798786584679</v>
      </c>
      <c r="AM12" s="474">
        <v>102.75459997552883</v>
      </c>
      <c r="AN12" s="474" t="s">
        <v>15</v>
      </c>
      <c r="AO12" s="474" t="s">
        <v>15</v>
      </c>
      <c r="AP12" s="474" t="s">
        <v>160</v>
      </c>
      <c r="AQ12" s="474" t="s">
        <v>160</v>
      </c>
      <c r="AR12" s="474" t="s">
        <v>160</v>
      </c>
      <c r="AS12" s="474" t="s">
        <v>160</v>
      </c>
      <c r="AT12" s="474" t="s">
        <v>160</v>
      </c>
      <c r="AU12" s="474" t="s">
        <v>160</v>
      </c>
      <c r="AV12" s="474">
        <v>102.9</v>
      </c>
      <c r="AW12" s="474" t="s">
        <v>160</v>
      </c>
    </row>
    <row r="13" spans="1:49">
      <c r="A13" s="130" t="s">
        <v>23</v>
      </c>
      <c r="B13" s="417" t="s">
        <v>15</v>
      </c>
      <c r="C13" s="362" t="s">
        <v>68</v>
      </c>
      <c r="D13" s="362" t="s">
        <v>15</v>
      </c>
      <c r="E13" s="362" t="s">
        <v>125</v>
      </c>
      <c r="F13" s="362" t="s">
        <v>125</v>
      </c>
      <c r="G13" s="362" t="s">
        <v>68</v>
      </c>
      <c r="H13" s="362" t="s">
        <v>125</v>
      </c>
      <c r="I13" s="362" t="s">
        <v>125</v>
      </c>
      <c r="J13" s="356" t="s">
        <v>15</v>
      </c>
      <c r="K13" s="356" t="s">
        <v>15</v>
      </c>
      <c r="L13" s="356" t="s">
        <v>15</v>
      </c>
      <c r="M13" s="356" t="s">
        <v>15</v>
      </c>
      <c r="N13" s="356" t="s">
        <v>15</v>
      </c>
      <c r="O13" s="354">
        <v>57.690440927488289</v>
      </c>
      <c r="P13" s="354">
        <v>67.891560263058537</v>
      </c>
      <c r="Q13" s="354">
        <v>69.406150193986463</v>
      </c>
      <c r="R13" s="472">
        <v>58.462186088527559</v>
      </c>
      <c r="S13" s="419">
        <v>67.180700365278071</v>
      </c>
      <c r="T13" s="473">
        <v>67.268357492040607</v>
      </c>
      <c r="U13" s="433" t="s">
        <v>15</v>
      </c>
      <c r="V13" s="433" t="s">
        <v>15</v>
      </c>
      <c r="W13" s="434" t="s">
        <v>124</v>
      </c>
      <c r="X13" s="434" t="s">
        <v>15</v>
      </c>
      <c r="Y13" s="380" t="s">
        <v>124</v>
      </c>
      <c r="Z13" s="380" t="s">
        <v>124</v>
      </c>
      <c r="AA13" s="380" t="s">
        <v>15</v>
      </c>
      <c r="AB13" s="380" t="s">
        <v>15</v>
      </c>
      <c r="AC13" s="380" t="s">
        <v>15</v>
      </c>
      <c r="AD13" s="474" t="s">
        <v>15</v>
      </c>
      <c r="AE13" s="474" t="s">
        <v>15</v>
      </c>
      <c r="AF13" s="474" t="s">
        <v>15</v>
      </c>
      <c r="AG13" s="474" t="s">
        <v>15</v>
      </c>
      <c r="AH13" s="474">
        <v>87.310054174860198</v>
      </c>
      <c r="AI13" s="474">
        <v>104.78099198482802</v>
      </c>
      <c r="AJ13" s="474">
        <v>108.97485565220538</v>
      </c>
      <c r="AK13" s="474">
        <v>90.869361069718408</v>
      </c>
      <c r="AL13" s="474">
        <v>102.96155256272444</v>
      </c>
      <c r="AM13" s="474">
        <v>99.81748978219639</v>
      </c>
      <c r="AN13" s="474">
        <v>98.9</v>
      </c>
      <c r="AO13" s="474" t="s">
        <v>15</v>
      </c>
      <c r="AP13" s="474" t="s">
        <v>160</v>
      </c>
      <c r="AQ13" s="474" t="s">
        <v>160</v>
      </c>
      <c r="AR13" s="474" t="s">
        <v>160</v>
      </c>
      <c r="AS13" s="474" t="s">
        <v>160</v>
      </c>
      <c r="AT13" s="474" t="s">
        <v>160</v>
      </c>
      <c r="AU13" s="474" t="s">
        <v>160</v>
      </c>
      <c r="AV13" s="474" t="s">
        <v>160</v>
      </c>
      <c r="AW13" s="474" t="s">
        <v>160</v>
      </c>
    </row>
    <row r="14" spans="1:49">
      <c r="A14" s="130" t="s">
        <v>224</v>
      </c>
      <c r="B14" s="499" t="s">
        <v>15</v>
      </c>
      <c r="C14" s="362" t="s">
        <v>68</v>
      </c>
      <c r="D14" s="362" t="s">
        <v>15</v>
      </c>
      <c r="E14" s="362" t="s">
        <v>125</v>
      </c>
      <c r="F14" s="362" t="s">
        <v>125</v>
      </c>
      <c r="G14" s="362" t="s">
        <v>68</v>
      </c>
      <c r="H14" s="362" t="s">
        <v>125</v>
      </c>
      <c r="I14" s="362" t="s">
        <v>125</v>
      </c>
      <c r="J14" s="356" t="s">
        <v>15</v>
      </c>
      <c r="K14" s="356" t="s">
        <v>15</v>
      </c>
      <c r="L14" s="356" t="s">
        <v>15</v>
      </c>
      <c r="M14" s="356" t="s">
        <v>15</v>
      </c>
      <c r="N14" s="356" t="s">
        <v>15</v>
      </c>
      <c r="O14" s="354">
        <v>57.690440927488275</v>
      </c>
      <c r="P14" s="354">
        <v>64.117585512083565</v>
      </c>
      <c r="Q14" s="354">
        <v>65.821296490603544</v>
      </c>
      <c r="R14" s="472">
        <v>59.632497887918923</v>
      </c>
      <c r="S14" s="419">
        <v>67.989727341495865</v>
      </c>
      <c r="T14" s="473">
        <v>63.114973262032102</v>
      </c>
      <c r="U14" s="433" t="s">
        <v>15</v>
      </c>
      <c r="V14" s="433" t="s">
        <v>15</v>
      </c>
      <c r="W14" s="434" t="s">
        <v>124</v>
      </c>
      <c r="X14" s="434" t="s">
        <v>15</v>
      </c>
      <c r="Y14" s="380" t="s">
        <v>124</v>
      </c>
      <c r="Z14" s="380" t="s">
        <v>124</v>
      </c>
      <c r="AA14" s="380" t="s">
        <v>15</v>
      </c>
      <c r="AB14" s="380" t="s">
        <v>15</v>
      </c>
      <c r="AC14" s="380" t="s">
        <v>15</v>
      </c>
      <c r="AD14" s="474" t="s">
        <v>15</v>
      </c>
      <c r="AE14" s="474" t="s">
        <v>16</v>
      </c>
      <c r="AF14" s="474" t="s">
        <v>16</v>
      </c>
      <c r="AG14" s="474" t="s">
        <v>16</v>
      </c>
      <c r="AH14" s="474">
        <v>94.536013215631485</v>
      </c>
      <c r="AI14" s="474">
        <v>104.08800743724822</v>
      </c>
      <c r="AJ14" s="474">
        <v>107.54132055378059</v>
      </c>
      <c r="AK14" s="474">
        <v>92.302640815218794</v>
      </c>
      <c r="AL14" s="474" t="s">
        <v>16</v>
      </c>
      <c r="AM14" s="474">
        <v>98.982165285104216</v>
      </c>
      <c r="AN14" s="474" t="s">
        <v>16</v>
      </c>
      <c r="AO14" s="474" t="s">
        <v>16</v>
      </c>
      <c r="AP14" s="474" t="s">
        <v>16</v>
      </c>
      <c r="AQ14" s="474" t="s">
        <v>16</v>
      </c>
      <c r="AR14" s="474" t="s">
        <v>16</v>
      </c>
      <c r="AS14" s="474" t="s">
        <v>16</v>
      </c>
      <c r="AT14" s="474" t="s">
        <v>16</v>
      </c>
      <c r="AU14" s="474" t="s">
        <v>16</v>
      </c>
      <c r="AV14" s="474" t="s">
        <v>16</v>
      </c>
      <c r="AW14" s="474" t="s">
        <v>16</v>
      </c>
    </row>
    <row r="15" spans="1:49">
      <c r="A15" s="130" t="s">
        <v>25</v>
      </c>
      <c r="B15" s="412" t="s">
        <v>15</v>
      </c>
      <c r="C15" s="362" t="s">
        <v>68</v>
      </c>
      <c r="D15" s="362" t="s">
        <v>15</v>
      </c>
      <c r="E15" s="362" t="s">
        <v>126</v>
      </c>
      <c r="F15" s="362" t="s">
        <v>125</v>
      </c>
      <c r="G15" s="362" t="s">
        <v>68</v>
      </c>
      <c r="H15" s="362" t="s">
        <v>125</v>
      </c>
      <c r="I15" s="362" t="s">
        <v>125</v>
      </c>
      <c r="J15" s="356" t="s">
        <v>15</v>
      </c>
      <c r="K15" s="356" t="s">
        <v>15</v>
      </c>
      <c r="L15" s="356" t="s">
        <v>15</v>
      </c>
      <c r="M15" s="356" t="s">
        <v>15</v>
      </c>
      <c r="N15" s="356" t="s">
        <v>15</v>
      </c>
      <c r="O15" s="232">
        <v>57.690440927488297</v>
      </c>
      <c r="P15" s="232">
        <v>55.279239481315535</v>
      </c>
      <c r="Q15" s="232">
        <v>66.005373765886276</v>
      </c>
      <c r="R15" s="445">
        <v>63.15807962529275</v>
      </c>
      <c r="S15" s="413">
        <v>63.35205492457613</v>
      </c>
      <c r="T15" s="446">
        <v>67.31449513321725</v>
      </c>
      <c r="U15" s="447" t="s">
        <v>15</v>
      </c>
      <c r="V15" s="447" t="s">
        <v>15</v>
      </c>
      <c r="W15" s="409" t="s">
        <v>124</v>
      </c>
      <c r="X15" s="409" t="s">
        <v>15</v>
      </c>
      <c r="Y15" s="366" t="s">
        <v>124</v>
      </c>
      <c r="Z15" s="366" t="s">
        <v>124</v>
      </c>
      <c r="AA15" s="366" t="s">
        <v>15</v>
      </c>
      <c r="AB15" s="366" t="s">
        <v>15</v>
      </c>
      <c r="AC15" s="366" t="s">
        <v>15</v>
      </c>
      <c r="AD15" s="353" t="s">
        <v>15</v>
      </c>
      <c r="AE15" s="353" t="s">
        <v>15</v>
      </c>
      <c r="AF15" s="353" t="s">
        <v>15</v>
      </c>
      <c r="AG15" s="353" t="s">
        <v>15</v>
      </c>
      <c r="AH15" s="353">
        <v>92.841121151900083</v>
      </c>
      <c r="AI15" s="353">
        <v>107.33464462605606</v>
      </c>
      <c r="AJ15" s="353">
        <v>111.83193134389718</v>
      </c>
      <c r="AK15" s="353">
        <v>89.069991019913104</v>
      </c>
      <c r="AL15" s="353">
        <v>118.81920864382768</v>
      </c>
      <c r="AM15" s="353">
        <v>103.55338108431</v>
      </c>
      <c r="AN15" s="353">
        <v>96.9</v>
      </c>
      <c r="AO15" s="353" t="s">
        <v>15</v>
      </c>
      <c r="AP15" s="353" t="s">
        <v>160</v>
      </c>
      <c r="AQ15" s="353" t="s">
        <v>160</v>
      </c>
      <c r="AR15" s="353">
        <v>93.9</v>
      </c>
      <c r="AS15" s="353">
        <v>108</v>
      </c>
      <c r="AT15" s="353">
        <v>82.3</v>
      </c>
      <c r="AU15" s="353" t="s">
        <v>160</v>
      </c>
      <c r="AV15" s="353" t="s">
        <v>160</v>
      </c>
      <c r="AW15" s="353">
        <v>98.9</v>
      </c>
    </row>
    <row r="16" spans="1:49">
      <c r="A16" s="130" t="s">
        <v>26</v>
      </c>
      <c r="B16" s="412" t="s">
        <v>15</v>
      </c>
      <c r="C16" s="362" t="s">
        <v>68</v>
      </c>
      <c r="D16" s="362" t="s">
        <v>15</v>
      </c>
      <c r="E16" s="362" t="s">
        <v>126</v>
      </c>
      <c r="F16" s="362" t="s">
        <v>125</v>
      </c>
      <c r="G16" s="362" t="s">
        <v>68</v>
      </c>
      <c r="H16" s="362" t="s">
        <v>125</v>
      </c>
      <c r="I16" s="362" t="s">
        <v>125</v>
      </c>
      <c r="J16" s="356" t="s">
        <v>15</v>
      </c>
      <c r="K16" s="356" t="s">
        <v>15</v>
      </c>
      <c r="L16" s="356" t="s">
        <v>15</v>
      </c>
      <c r="M16" s="356" t="s">
        <v>15</v>
      </c>
      <c r="N16" s="356" t="s">
        <v>15</v>
      </c>
      <c r="O16" s="232">
        <v>57.690440927488275</v>
      </c>
      <c r="P16" s="232">
        <v>75.894139596600695</v>
      </c>
      <c r="Q16" s="232">
        <v>67.854506094670015</v>
      </c>
      <c r="R16" s="445">
        <v>72.663160060282209</v>
      </c>
      <c r="S16" s="413">
        <v>76.532083657893864</v>
      </c>
      <c r="T16" s="446">
        <v>68.232775661449423</v>
      </c>
      <c r="U16" s="447" t="s">
        <v>15</v>
      </c>
      <c r="V16" s="447" t="s">
        <v>15</v>
      </c>
      <c r="W16" s="409" t="s">
        <v>124</v>
      </c>
      <c r="X16" s="409" t="s">
        <v>15</v>
      </c>
      <c r="Y16" s="366" t="s">
        <v>124</v>
      </c>
      <c r="Z16" s="366" t="s">
        <v>124</v>
      </c>
      <c r="AA16" s="366" t="s">
        <v>15</v>
      </c>
      <c r="AB16" s="366" t="s">
        <v>15</v>
      </c>
      <c r="AC16" s="366">
        <v>96.042777433354019</v>
      </c>
      <c r="AD16" s="353" t="s">
        <v>15</v>
      </c>
      <c r="AE16" s="353" t="s">
        <v>15</v>
      </c>
      <c r="AF16" s="353" t="s">
        <v>15</v>
      </c>
      <c r="AG16" s="353" t="s">
        <v>15</v>
      </c>
      <c r="AH16" s="353">
        <v>86.828340270527733</v>
      </c>
      <c r="AI16" s="353">
        <v>106.63519689526663</v>
      </c>
      <c r="AJ16" s="353">
        <v>112.02713660548623</v>
      </c>
      <c r="AK16" s="353">
        <v>87.300692458769518</v>
      </c>
      <c r="AL16" s="353">
        <v>112.2880501546968</v>
      </c>
      <c r="AM16" s="353">
        <v>101.96428077543746</v>
      </c>
      <c r="AN16" s="353">
        <v>96.5</v>
      </c>
      <c r="AO16" s="353" t="s">
        <v>15</v>
      </c>
      <c r="AP16" s="353">
        <v>55.7</v>
      </c>
      <c r="AQ16" s="353">
        <v>86.9</v>
      </c>
      <c r="AR16" s="353">
        <v>76.599999999999994</v>
      </c>
      <c r="AS16" s="353">
        <v>93.7</v>
      </c>
      <c r="AT16" s="353">
        <v>78.5</v>
      </c>
      <c r="AU16" s="353">
        <v>97.7</v>
      </c>
      <c r="AV16" s="353">
        <v>93.3</v>
      </c>
      <c r="AW16" s="353">
        <v>99.6</v>
      </c>
    </row>
    <row r="17" spans="1:49">
      <c r="A17" s="130" t="s">
        <v>207</v>
      </c>
      <c r="B17" s="412">
        <v>40.700000000000003</v>
      </c>
      <c r="C17" s="362" t="s">
        <v>68</v>
      </c>
      <c r="D17" s="362" t="s">
        <v>15</v>
      </c>
      <c r="E17" s="362" t="s">
        <v>125</v>
      </c>
      <c r="F17" s="362">
        <v>52</v>
      </c>
      <c r="G17" s="362" t="s">
        <v>68</v>
      </c>
      <c r="H17" s="362">
        <v>57.6</v>
      </c>
      <c r="I17" s="362">
        <v>56.1</v>
      </c>
      <c r="J17" s="356">
        <v>62.9</v>
      </c>
      <c r="K17" s="356" t="s">
        <v>15</v>
      </c>
      <c r="L17" s="356">
        <v>69.818371604231729</v>
      </c>
      <c r="M17" s="356">
        <v>60.679672071369495</v>
      </c>
      <c r="N17" s="356">
        <v>63.00091994480524</v>
      </c>
      <c r="O17" s="232">
        <v>68.03111081840683</v>
      </c>
      <c r="P17" s="232">
        <v>62.48184228375699</v>
      </c>
      <c r="Q17" s="232">
        <v>72.181638820671949</v>
      </c>
      <c r="R17" s="445">
        <v>64.916011490732359</v>
      </c>
      <c r="S17" s="356" t="s">
        <v>69</v>
      </c>
      <c r="T17" s="356" t="s">
        <v>69</v>
      </c>
      <c r="U17" s="447">
        <v>83.028927881188935</v>
      </c>
      <c r="V17" s="447">
        <v>76.008917431514902</v>
      </c>
      <c r="W17" s="409">
        <v>80.60728300839871</v>
      </c>
      <c r="X17" s="409">
        <v>88.609805162748913</v>
      </c>
      <c r="Y17" s="366">
        <v>85.529550213302358</v>
      </c>
      <c r="Z17" s="366">
        <v>89.654374635571827</v>
      </c>
      <c r="AA17" s="366">
        <v>71.364316319290708</v>
      </c>
      <c r="AB17" s="366">
        <v>83.812883490433947</v>
      </c>
      <c r="AC17" s="366">
        <v>86.793141338710186</v>
      </c>
      <c r="AD17" s="353">
        <v>78.65397038977892</v>
      </c>
      <c r="AE17" s="353">
        <v>90.949073249180287</v>
      </c>
      <c r="AF17" s="353">
        <v>95.444904688862749</v>
      </c>
      <c r="AG17" s="353">
        <v>92.595186738757874</v>
      </c>
      <c r="AH17" s="353">
        <v>92.179293202999716</v>
      </c>
      <c r="AI17" s="353">
        <v>102.14236521566363</v>
      </c>
      <c r="AJ17" s="353">
        <v>102.03523259066928</v>
      </c>
      <c r="AK17" s="353">
        <v>86.750953931546832</v>
      </c>
      <c r="AL17" s="353">
        <v>100.66660497812863</v>
      </c>
      <c r="AM17" s="353">
        <v>102.39392154157568</v>
      </c>
      <c r="AN17" s="353">
        <v>90</v>
      </c>
      <c r="AO17" s="353">
        <v>87.4</v>
      </c>
      <c r="AP17" s="353">
        <v>52.1</v>
      </c>
      <c r="AQ17" s="353">
        <v>64.5</v>
      </c>
      <c r="AR17" s="353">
        <v>80.599999999999994</v>
      </c>
      <c r="AS17" s="353">
        <v>101.1</v>
      </c>
      <c r="AT17" s="353">
        <v>65.400000000000006</v>
      </c>
      <c r="AU17" s="353" t="s">
        <v>160</v>
      </c>
      <c r="AV17" s="353">
        <v>101.3</v>
      </c>
      <c r="AW17" s="353">
        <v>89.9</v>
      </c>
    </row>
    <row r="18" spans="1:49">
      <c r="A18" s="130" t="s">
        <v>27</v>
      </c>
      <c r="B18" s="412">
        <v>46.8</v>
      </c>
      <c r="C18" s="362" t="s">
        <v>68</v>
      </c>
      <c r="D18" s="362" t="s">
        <v>15</v>
      </c>
      <c r="E18" s="362">
        <v>68.400000000000006</v>
      </c>
      <c r="F18" s="362">
        <v>65.2</v>
      </c>
      <c r="G18" s="362" t="s">
        <v>68</v>
      </c>
      <c r="H18" s="362">
        <v>56.1</v>
      </c>
      <c r="I18" s="362">
        <v>62.8</v>
      </c>
      <c r="J18" s="356">
        <v>61.6</v>
      </c>
      <c r="K18" s="356">
        <v>47.933642876895547</v>
      </c>
      <c r="L18" s="356">
        <v>67.11766095478437</v>
      </c>
      <c r="M18" s="356">
        <v>69.576691534881661</v>
      </c>
      <c r="N18" s="356">
        <v>67.000978353999187</v>
      </c>
      <c r="O18" s="232">
        <v>61.046887954263902</v>
      </c>
      <c r="P18" s="232">
        <v>60.831407714350014</v>
      </c>
      <c r="Q18" s="232">
        <v>71.129782271096602</v>
      </c>
      <c r="R18" s="445">
        <v>60.847413978585848</v>
      </c>
      <c r="S18" s="413">
        <v>72.779193742934297</v>
      </c>
      <c r="T18" s="446">
        <v>65.50423623185668</v>
      </c>
      <c r="U18" s="447">
        <v>84.178131639983405</v>
      </c>
      <c r="V18" s="447">
        <v>73.288989857117187</v>
      </c>
      <c r="W18" s="409">
        <v>78.355486943364767</v>
      </c>
      <c r="X18" s="409">
        <v>85.638062411664933</v>
      </c>
      <c r="Y18" s="366">
        <v>86.000759254879867</v>
      </c>
      <c r="Z18" s="366">
        <v>83.647380338278424</v>
      </c>
      <c r="AA18" s="366">
        <v>67.679999673387911</v>
      </c>
      <c r="AB18" s="366">
        <v>83.986901109191507</v>
      </c>
      <c r="AC18" s="366">
        <v>85.798915390187517</v>
      </c>
      <c r="AD18" s="353">
        <v>78.263535126093672</v>
      </c>
      <c r="AE18" s="353">
        <v>91.508232092628148</v>
      </c>
      <c r="AF18" s="353">
        <v>94.796344225993536</v>
      </c>
      <c r="AG18" s="353">
        <v>92.401528522371834</v>
      </c>
      <c r="AH18" s="353">
        <v>90.123089648612051</v>
      </c>
      <c r="AI18" s="353">
        <v>104.63650272834046</v>
      </c>
      <c r="AJ18" s="353">
        <v>101.59920125854664</v>
      </c>
      <c r="AK18" s="353">
        <v>88.211848524019118</v>
      </c>
      <c r="AL18" s="353">
        <v>104.37506131548672</v>
      </c>
      <c r="AM18" s="353">
        <v>103.11332651767574</v>
      </c>
      <c r="AN18" s="353">
        <v>84.8</v>
      </c>
      <c r="AO18" s="353">
        <v>119.6</v>
      </c>
      <c r="AP18" s="353" t="s">
        <v>160</v>
      </c>
      <c r="AQ18" s="353" t="s">
        <v>160</v>
      </c>
      <c r="AR18" s="353" t="s">
        <v>160</v>
      </c>
      <c r="AS18" s="474">
        <v>94.4</v>
      </c>
      <c r="AT18" s="353">
        <v>90.5</v>
      </c>
      <c r="AU18" s="474">
        <v>90.1</v>
      </c>
      <c r="AV18" s="474">
        <v>104.8</v>
      </c>
      <c r="AW18" s="474">
        <v>103.4</v>
      </c>
    </row>
    <row r="19" spans="1:49">
      <c r="A19" s="130" t="s">
        <v>28</v>
      </c>
      <c r="B19" s="412" t="s">
        <v>15</v>
      </c>
      <c r="C19" s="362" t="s">
        <v>68</v>
      </c>
      <c r="D19" s="362" t="s">
        <v>15</v>
      </c>
      <c r="E19" s="362" t="s">
        <v>125</v>
      </c>
      <c r="F19" s="362" t="s">
        <v>125</v>
      </c>
      <c r="G19" s="362" t="s">
        <v>68</v>
      </c>
      <c r="H19" s="362" t="s">
        <v>125</v>
      </c>
      <c r="I19" s="362" t="s">
        <v>125</v>
      </c>
      <c r="J19" s="356" t="s">
        <v>15</v>
      </c>
      <c r="K19" s="356" t="s">
        <v>15</v>
      </c>
      <c r="L19" s="356" t="s">
        <v>15</v>
      </c>
      <c r="M19" s="356" t="s">
        <v>15</v>
      </c>
      <c r="N19" s="356" t="s">
        <v>15</v>
      </c>
      <c r="O19" s="232">
        <v>57.690440927488297</v>
      </c>
      <c r="P19" s="232">
        <v>73.654263345892033</v>
      </c>
      <c r="Q19" s="232">
        <v>73.497256412454178</v>
      </c>
      <c r="R19" s="445">
        <v>65.585267290377487</v>
      </c>
      <c r="S19" s="413">
        <v>75.804243973573946</v>
      </c>
      <c r="T19" s="446">
        <v>68.831581726991715</v>
      </c>
      <c r="U19" s="447">
        <v>78.73384877311203</v>
      </c>
      <c r="V19" s="447">
        <v>73.120879985721444</v>
      </c>
      <c r="W19" s="409">
        <v>81.374412486140386</v>
      </c>
      <c r="X19" s="409">
        <v>83.715327242837034</v>
      </c>
      <c r="Y19" s="366" t="s">
        <v>124</v>
      </c>
      <c r="Z19" s="366">
        <v>85.681997570210612</v>
      </c>
      <c r="AA19" s="366" t="s">
        <v>15</v>
      </c>
      <c r="AB19" s="366" t="s">
        <v>15</v>
      </c>
      <c r="AC19" s="366" t="s">
        <v>15</v>
      </c>
      <c r="AD19" s="353" t="s">
        <v>15</v>
      </c>
      <c r="AE19" s="353" t="s">
        <v>15</v>
      </c>
      <c r="AF19" s="353" t="s">
        <v>15</v>
      </c>
      <c r="AG19" s="353" t="s">
        <v>15</v>
      </c>
      <c r="AH19" s="353">
        <v>86.122453976228996</v>
      </c>
      <c r="AI19" s="353">
        <v>106.03847968904513</v>
      </c>
      <c r="AJ19" s="353">
        <v>110.44205235750837</v>
      </c>
      <c r="AK19" s="353">
        <v>88.268535895528515</v>
      </c>
      <c r="AL19" s="353" t="s">
        <v>16</v>
      </c>
      <c r="AM19" s="353">
        <v>101.33326713653021</v>
      </c>
      <c r="AN19" s="353">
        <v>98.9</v>
      </c>
      <c r="AO19" s="353" t="s">
        <v>15</v>
      </c>
      <c r="AP19" s="353" t="s">
        <v>160</v>
      </c>
      <c r="AQ19" s="353" t="s">
        <v>160</v>
      </c>
      <c r="AR19" s="353" t="s">
        <v>160</v>
      </c>
      <c r="AS19" s="474" t="s">
        <v>160</v>
      </c>
      <c r="AT19" s="353" t="s">
        <v>160</v>
      </c>
      <c r="AU19" s="474">
        <v>103.9</v>
      </c>
      <c r="AV19" s="474" t="s">
        <v>160</v>
      </c>
      <c r="AW19" s="474" t="s">
        <v>160</v>
      </c>
    </row>
    <row r="20" spans="1:49">
      <c r="A20" s="130" t="s">
        <v>29</v>
      </c>
      <c r="B20" s="412" t="s">
        <v>15</v>
      </c>
      <c r="C20" s="362" t="s">
        <v>68</v>
      </c>
      <c r="D20" s="362" t="s">
        <v>15</v>
      </c>
      <c r="E20" s="362" t="s">
        <v>125</v>
      </c>
      <c r="F20" s="362" t="s">
        <v>125</v>
      </c>
      <c r="G20" s="362" t="s">
        <v>68</v>
      </c>
      <c r="H20" s="362" t="s">
        <v>125</v>
      </c>
      <c r="I20" s="362" t="s">
        <v>125</v>
      </c>
      <c r="J20" s="356" t="s">
        <v>15</v>
      </c>
      <c r="K20" s="356" t="s">
        <v>15</v>
      </c>
      <c r="L20" s="356" t="s">
        <v>15</v>
      </c>
      <c r="M20" s="356" t="s">
        <v>15</v>
      </c>
      <c r="N20" s="356" t="s">
        <v>15</v>
      </c>
      <c r="O20" s="232">
        <v>57.690440927488297</v>
      </c>
      <c r="P20" s="232">
        <v>67.644031108885358</v>
      </c>
      <c r="Q20" s="232">
        <v>72.519293366643879</v>
      </c>
      <c r="R20" s="445">
        <v>82.430874384236446</v>
      </c>
      <c r="S20" s="413">
        <v>71.078921045101055</v>
      </c>
      <c r="T20" s="446">
        <v>72.506030589085185</v>
      </c>
      <c r="U20" s="447" t="s">
        <v>15</v>
      </c>
      <c r="V20" s="447" t="s">
        <v>15</v>
      </c>
      <c r="W20" s="409" t="s">
        <v>124</v>
      </c>
      <c r="X20" s="409" t="s">
        <v>15</v>
      </c>
      <c r="Y20" s="366" t="s">
        <v>124</v>
      </c>
      <c r="Z20" s="366" t="s">
        <v>124</v>
      </c>
      <c r="AA20" s="366" t="s">
        <v>15</v>
      </c>
      <c r="AB20" s="366" t="s">
        <v>15</v>
      </c>
      <c r="AC20" s="366" t="s">
        <v>15</v>
      </c>
      <c r="AD20" s="353" t="s">
        <v>15</v>
      </c>
      <c r="AE20" s="353">
        <v>90.487716788703452</v>
      </c>
      <c r="AF20" s="353" t="s">
        <v>15</v>
      </c>
      <c r="AG20" s="353" t="s">
        <v>15</v>
      </c>
      <c r="AH20" s="353">
        <v>89.680033528816367</v>
      </c>
      <c r="AI20" s="353">
        <v>106.13389002106743</v>
      </c>
      <c r="AJ20" s="353">
        <v>110.92985054976891</v>
      </c>
      <c r="AK20" s="353">
        <v>88.071201486158671</v>
      </c>
      <c r="AL20" s="353">
        <v>109.66746278828901</v>
      </c>
      <c r="AM20" s="353">
        <v>101.44827487788935</v>
      </c>
      <c r="AN20" s="353">
        <v>98.9</v>
      </c>
      <c r="AO20" s="353" t="s">
        <v>15</v>
      </c>
      <c r="AP20" s="353" t="s">
        <v>160</v>
      </c>
      <c r="AQ20" s="353" t="s">
        <v>160</v>
      </c>
      <c r="AR20" s="353">
        <v>104.7</v>
      </c>
      <c r="AS20" s="353" t="s">
        <v>180</v>
      </c>
      <c r="AT20" s="353">
        <v>95</v>
      </c>
      <c r="AU20" s="353" t="s">
        <v>160</v>
      </c>
      <c r="AV20" s="353">
        <v>121.6</v>
      </c>
      <c r="AW20" s="353">
        <v>101.9</v>
      </c>
    </row>
    <row r="21" spans="1:49">
      <c r="A21" s="130" t="s">
        <v>30</v>
      </c>
      <c r="B21" s="412" t="s">
        <v>15</v>
      </c>
      <c r="C21" s="362" t="s">
        <v>68</v>
      </c>
      <c r="D21" s="362" t="s">
        <v>15</v>
      </c>
      <c r="E21" s="362" t="s">
        <v>69</v>
      </c>
      <c r="F21" s="362" t="s">
        <v>69</v>
      </c>
      <c r="G21" s="362" t="s">
        <v>68</v>
      </c>
      <c r="H21" s="362" t="s">
        <v>125</v>
      </c>
      <c r="I21" s="362" t="s">
        <v>125</v>
      </c>
      <c r="J21" s="356" t="s">
        <v>15</v>
      </c>
      <c r="K21" s="356" t="s">
        <v>15</v>
      </c>
      <c r="L21" s="356" t="s">
        <v>15</v>
      </c>
      <c r="M21" s="356" t="s">
        <v>15</v>
      </c>
      <c r="N21" s="356" t="s">
        <v>15</v>
      </c>
      <c r="O21" s="232">
        <v>57.690440927488304</v>
      </c>
      <c r="P21" s="232">
        <v>64.387448888624135</v>
      </c>
      <c r="Q21" s="232">
        <v>70.711149395772878</v>
      </c>
      <c r="R21" s="445">
        <v>76.483338173434532</v>
      </c>
      <c r="S21" s="413">
        <v>78.591845739712099</v>
      </c>
      <c r="T21" s="446">
        <v>68.123036755181346</v>
      </c>
      <c r="U21" s="447" t="s">
        <v>15</v>
      </c>
      <c r="V21" s="447" t="s">
        <v>15</v>
      </c>
      <c r="W21" s="409" t="s">
        <v>124</v>
      </c>
      <c r="X21" s="409" t="s">
        <v>15</v>
      </c>
      <c r="Y21" s="366" t="s">
        <v>124</v>
      </c>
      <c r="Z21" s="366" t="s">
        <v>124</v>
      </c>
      <c r="AA21" s="366" t="s">
        <v>15</v>
      </c>
      <c r="AB21" s="366" t="s">
        <v>15</v>
      </c>
      <c r="AC21" s="366">
        <v>90.935998593895235</v>
      </c>
      <c r="AD21" s="353" t="s">
        <v>15</v>
      </c>
      <c r="AE21" s="353" t="s">
        <v>15</v>
      </c>
      <c r="AF21" s="353" t="s">
        <v>15</v>
      </c>
      <c r="AG21" s="353" t="s">
        <v>15</v>
      </c>
      <c r="AH21" s="353">
        <v>92.210381913927208</v>
      </c>
      <c r="AI21" s="353">
        <v>104.66263058223193</v>
      </c>
      <c r="AJ21" s="353">
        <v>108.58860834843045</v>
      </c>
      <c r="AK21" s="353">
        <v>91.213856044991672</v>
      </c>
      <c r="AL21" s="353">
        <v>102.25667549017196</v>
      </c>
      <c r="AM21" s="353">
        <v>99.634829450804688</v>
      </c>
      <c r="AN21" s="353">
        <v>98.9</v>
      </c>
      <c r="AO21" s="353" t="s">
        <v>15</v>
      </c>
      <c r="AP21" s="353" t="s">
        <v>160</v>
      </c>
      <c r="AQ21" s="353" t="s">
        <v>160</v>
      </c>
      <c r="AR21" s="353" t="s">
        <v>160</v>
      </c>
      <c r="AS21" s="474" t="s">
        <v>160</v>
      </c>
      <c r="AT21" s="353" t="s">
        <v>160</v>
      </c>
      <c r="AU21" s="474">
        <v>113.4</v>
      </c>
      <c r="AV21" s="474" t="s">
        <v>160</v>
      </c>
      <c r="AW21" s="474">
        <v>88.8</v>
      </c>
    </row>
    <row r="22" spans="1:49">
      <c r="A22" s="130" t="s">
        <v>31</v>
      </c>
      <c r="B22" s="412">
        <v>50.3</v>
      </c>
      <c r="C22" s="362" t="s">
        <v>68</v>
      </c>
      <c r="D22" s="362">
        <v>55.8</v>
      </c>
      <c r="E22" s="362">
        <v>54.9</v>
      </c>
      <c r="F22" s="362">
        <v>61.5</v>
      </c>
      <c r="G22" s="362" t="s">
        <v>68</v>
      </c>
      <c r="H22" s="362">
        <v>57.4</v>
      </c>
      <c r="I22" s="362">
        <v>68</v>
      </c>
      <c r="J22" s="356">
        <v>66</v>
      </c>
      <c r="K22" s="356">
        <v>61.343054454148145</v>
      </c>
      <c r="L22" s="356">
        <v>72.919187535078748</v>
      </c>
      <c r="M22" s="356">
        <v>64.478399482756728</v>
      </c>
      <c r="N22" s="356">
        <v>56.900830870784375</v>
      </c>
      <c r="O22" s="232">
        <v>70.836155474376142</v>
      </c>
      <c r="P22" s="232">
        <v>65.566323434341314</v>
      </c>
      <c r="Q22" s="232">
        <v>72.579670507314788</v>
      </c>
      <c r="R22" s="445">
        <v>64.794486524234259</v>
      </c>
      <c r="S22" s="413">
        <v>67.873103655061271</v>
      </c>
      <c r="T22" s="446">
        <v>68.537663506658134</v>
      </c>
      <c r="U22" s="447">
        <v>88.755217793834632</v>
      </c>
      <c r="V22" s="447">
        <v>76.450746950889808</v>
      </c>
      <c r="W22" s="409">
        <v>82.872224187289802</v>
      </c>
      <c r="X22" s="409">
        <v>93.124659874339201</v>
      </c>
      <c r="Y22" s="366">
        <v>89.076635269419</v>
      </c>
      <c r="Z22" s="366">
        <v>86.956058081679757</v>
      </c>
      <c r="AA22" s="366">
        <v>67.785431539499385</v>
      </c>
      <c r="AB22" s="366">
        <v>86.892792862844303</v>
      </c>
      <c r="AC22" s="366">
        <v>85.83161554614918</v>
      </c>
      <c r="AD22" s="353">
        <v>79.045899372892976</v>
      </c>
      <c r="AE22" s="353">
        <v>94.064666469061819</v>
      </c>
      <c r="AF22" s="353">
        <v>97.387385474452643</v>
      </c>
      <c r="AG22" s="353">
        <v>92.738832267710137</v>
      </c>
      <c r="AH22" s="353">
        <v>93.587150513943683</v>
      </c>
      <c r="AI22" s="353">
        <v>107.21167949927917</v>
      </c>
      <c r="AJ22" s="353">
        <v>105.31640378575554</v>
      </c>
      <c r="AK22" s="353">
        <v>92.280047534248709</v>
      </c>
      <c r="AL22" s="353">
        <v>108.02190261934157</v>
      </c>
      <c r="AM22" s="353">
        <v>105.81404556688948</v>
      </c>
      <c r="AN22" s="353">
        <v>113.5</v>
      </c>
      <c r="AO22" s="353">
        <v>109.3</v>
      </c>
      <c r="AP22" s="353">
        <v>67.400000000000006</v>
      </c>
      <c r="AQ22" s="353">
        <v>95.3</v>
      </c>
      <c r="AR22" s="353">
        <v>99.8</v>
      </c>
      <c r="AS22" s="353">
        <v>130.9</v>
      </c>
      <c r="AT22" s="353">
        <v>81.400000000000006</v>
      </c>
      <c r="AU22" s="353" t="s">
        <v>160</v>
      </c>
      <c r="AV22" s="353">
        <v>109.9</v>
      </c>
      <c r="AW22" s="353">
        <v>92.8</v>
      </c>
    </row>
    <row r="23" spans="1:49">
      <c r="A23" s="130" t="s">
        <v>32</v>
      </c>
      <c r="B23" s="412" t="s">
        <v>15</v>
      </c>
      <c r="C23" s="362" t="s">
        <v>68</v>
      </c>
      <c r="D23" s="362">
        <v>59.7</v>
      </c>
      <c r="E23" s="362">
        <v>72.8</v>
      </c>
      <c r="F23" s="362">
        <v>69.2</v>
      </c>
      <c r="G23" s="362" t="s">
        <v>68</v>
      </c>
      <c r="H23" s="362">
        <v>64.3</v>
      </c>
      <c r="I23" s="362">
        <v>65.900000000000006</v>
      </c>
      <c r="J23" s="356">
        <v>74.8</v>
      </c>
      <c r="K23" s="356">
        <v>62.043546103706113</v>
      </c>
      <c r="L23" s="356">
        <v>86.922872384065101</v>
      </c>
      <c r="M23" s="356">
        <v>83.771936072170732</v>
      </c>
      <c r="N23" s="356">
        <v>73.701076189399146</v>
      </c>
      <c r="O23" s="232">
        <v>74.178603028175473</v>
      </c>
      <c r="P23" s="232">
        <v>74.455319633460647</v>
      </c>
      <c r="Q23" s="232">
        <v>76.964776840047406</v>
      </c>
      <c r="R23" s="445">
        <v>72.304602425977748</v>
      </c>
      <c r="S23" s="413">
        <v>79.209068117644662</v>
      </c>
      <c r="T23" s="446">
        <v>70.930523996570585</v>
      </c>
      <c r="U23" s="447">
        <v>85.384800227298726</v>
      </c>
      <c r="V23" s="447">
        <v>73.883891234777167</v>
      </c>
      <c r="W23" s="409">
        <v>84.862454238110971</v>
      </c>
      <c r="X23" s="409">
        <v>87.663368897330813</v>
      </c>
      <c r="Y23" s="366">
        <v>91.570382166002375</v>
      </c>
      <c r="Z23" s="366">
        <v>87.4797050601085</v>
      </c>
      <c r="AA23" s="366">
        <v>85.443343460691437</v>
      </c>
      <c r="AB23" s="366">
        <v>89.187995703417371</v>
      </c>
      <c r="AC23" s="366">
        <v>91.368774977104977</v>
      </c>
      <c r="AD23" s="353">
        <v>89.290041713514313</v>
      </c>
      <c r="AE23" s="353">
        <v>94.379003260279703</v>
      </c>
      <c r="AF23" s="353">
        <v>100.94119469071802</v>
      </c>
      <c r="AG23" s="353">
        <v>87.370439136631234</v>
      </c>
      <c r="AH23" s="353">
        <v>90.89474312228154</v>
      </c>
      <c r="AI23" s="353">
        <v>104.79188587048789</v>
      </c>
      <c r="AJ23" s="353">
        <v>109.53143511115969</v>
      </c>
      <c r="AK23" s="353">
        <v>90.549520410391992</v>
      </c>
      <c r="AL23" s="353">
        <v>104.3476012622409</v>
      </c>
      <c r="AM23" s="353">
        <v>100.62571024089249</v>
      </c>
      <c r="AN23" s="353">
        <v>110.3</v>
      </c>
      <c r="AO23" s="353" t="s">
        <v>15</v>
      </c>
      <c r="AP23" s="353">
        <v>90.1</v>
      </c>
      <c r="AQ23" s="353">
        <v>108.1</v>
      </c>
      <c r="AR23" s="353">
        <v>114.3</v>
      </c>
      <c r="AS23" s="353">
        <v>118.4</v>
      </c>
      <c r="AT23" s="353">
        <v>93.4</v>
      </c>
      <c r="AU23" s="353">
        <v>113.9</v>
      </c>
      <c r="AV23" s="353">
        <v>112.9</v>
      </c>
      <c r="AW23" s="353">
        <v>113.8</v>
      </c>
    </row>
    <row r="24" spans="1:49">
      <c r="A24" s="130" t="s">
        <v>33</v>
      </c>
      <c r="B24" s="412" t="s">
        <v>15</v>
      </c>
      <c r="C24" s="362" t="s">
        <v>68</v>
      </c>
      <c r="D24" s="362" t="s">
        <v>15</v>
      </c>
      <c r="E24" s="362">
        <v>51.7</v>
      </c>
      <c r="F24" s="362" t="s">
        <v>125</v>
      </c>
      <c r="G24" s="362" t="s">
        <v>68</v>
      </c>
      <c r="H24" s="362">
        <v>45.3</v>
      </c>
      <c r="I24" s="362">
        <v>71.8</v>
      </c>
      <c r="J24" s="356">
        <v>69.2</v>
      </c>
      <c r="K24" s="356" t="s">
        <v>15</v>
      </c>
      <c r="L24" s="356" t="s">
        <v>15</v>
      </c>
      <c r="M24" s="356" t="s">
        <v>15</v>
      </c>
      <c r="N24" s="356" t="s">
        <v>15</v>
      </c>
      <c r="O24" s="232">
        <v>59.452244514818901</v>
      </c>
      <c r="P24" s="232">
        <v>66.035775847467221</v>
      </c>
      <c r="Q24" s="232">
        <v>70.548769354403291</v>
      </c>
      <c r="R24" s="445">
        <v>64.175070118172798</v>
      </c>
      <c r="S24" s="413">
        <v>67.039327725688253</v>
      </c>
      <c r="T24" s="446">
        <v>72.023493775583901</v>
      </c>
      <c r="U24" s="447">
        <v>76.946050441702013</v>
      </c>
      <c r="V24" s="447">
        <v>73.8802934872527</v>
      </c>
      <c r="W24" s="409">
        <v>76.497378280831356</v>
      </c>
      <c r="X24" s="409">
        <v>83.181863560960139</v>
      </c>
      <c r="Y24" s="366">
        <v>85.852278361819913</v>
      </c>
      <c r="Z24" s="366">
        <v>85.507352351073095</v>
      </c>
      <c r="AA24" s="366">
        <v>73.495642248636017</v>
      </c>
      <c r="AB24" s="366">
        <v>83.433974640900985</v>
      </c>
      <c r="AC24" s="366">
        <v>90.518553564197916</v>
      </c>
      <c r="AD24" s="353">
        <v>77.239654967515378</v>
      </c>
      <c r="AE24" s="353">
        <v>87.930708211588055</v>
      </c>
      <c r="AF24" s="353">
        <v>93.639156813345934</v>
      </c>
      <c r="AG24" s="353" t="s">
        <v>15</v>
      </c>
      <c r="AH24" s="353">
        <v>90.586443643631071</v>
      </c>
      <c r="AI24" s="353">
        <v>100.22038735162764</v>
      </c>
      <c r="AJ24" s="353">
        <v>99.683304050677648</v>
      </c>
      <c r="AK24" s="353">
        <v>85.769080576485194</v>
      </c>
      <c r="AL24" s="353">
        <v>102.58491347256671</v>
      </c>
      <c r="AM24" s="353">
        <v>104.52368482375319</v>
      </c>
      <c r="AN24" s="353" t="s">
        <v>15</v>
      </c>
      <c r="AO24" s="353" t="s">
        <v>15</v>
      </c>
      <c r="AP24" s="353" t="s">
        <v>160</v>
      </c>
      <c r="AQ24" s="353" t="s">
        <v>160</v>
      </c>
      <c r="AR24" s="353" t="s">
        <v>160</v>
      </c>
      <c r="AS24" s="474">
        <v>102.4</v>
      </c>
      <c r="AT24" s="353" t="s">
        <v>160</v>
      </c>
      <c r="AU24" s="474" t="s">
        <v>160</v>
      </c>
      <c r="AV24" s="474" t="s">
        <v>160</v>
      </c>
      <c r="AW24" s="474">
        <v>87.1</v>
      </c>
    </row>
    <row r="25" spans="1:49">
      <c r="A25" s="130" t="s">
        <v>34</v>
      </c>
      <c r="B25" s="412">
        <v>39</v>
      </c>
      <c r="C25" s="362" t="s">
        <v>68</v>
      </c>
      <c r="D25" s="362" t="s">
        <v>15</v>
      </c>
      <c r="E25" s="362" t="s">
        <v>125</v>
      </c>
      <c r="F25" s="362" t="s">
        <v>125</v>
      </c>
      <c r="G25" s="362" t="s">
        <v>68</v>
      </c>
      <c r="H25" s="362" t="s">
        <v>125</v>
      </c>
      <c r="I25" s="362" t="s">
        <v>125</v>
      </c>
      <c r="J25" s="356" t="s">
        <v>15</v>
      </c>
      <c r="K25" s="356" t="s">
        <v>15</v>
      </c>
      <c r="L25" s="356" t="s">
        <v>15</v>
      </c>
      <c r="M25" s="356" t="s">
        <v>15</v>
      </c>
      <c r="N25" s="356">
        <v>61.500898041357495</v>
      </c>
      <c r="O25" s="232">
        <v>69.702631500132526</v>
      </c>
      <c r="P25" s="232">
        <v>61.859871248657413</v>
      </c>
      <c r="Q25" s="232">
        <v>69.433266685417209</v>
      </c>
      <c r="R25" s="445">
        <v>60.635905560960083</v>
      </c>
      <c r="S25" s="413">
        <v>64.675791164680831</v>
      </c>
      <c r="T25" s="446">
        <v>67.127567915715517</v>
      </c>
      <c r="U25" s="447">
        <v>81.176085507563783</v>
      </c>
      <c r="V25" s="447">
        <v>70.956084746247853</v>
      </c>
      <c r="W25" s="409">
        <v>76.176878150223573</v>
      </c>
      <c r="X25" s="409" t="s">
        <v>15</v>
      </c>
      <c r="Y25" s="366" t="s">
        <v>124</v>
      </c>
      <c r="Z25" s="366">
        <v>90.808955507249536</v>
      </c>
      <c r="AA25" s="366">
        <v>75.359014282551726</v>
      </c>
      <c r="AB25" s="366" t="s">
        <v>15</v>
      </c>
      <c r="AC25" s="366">
        <v>89.87630999610974</v>
      </c>
      <c r="AD25" s="353">
        <v>79.197122406084873</v>
      </c>
      <c r="AE25" s="353">
        <v>90.558456768596415</v>
      </c>
      <c r="AF25" s="353">
        <v>98.731944268165435</v>
      </c>
      <c r="AG25" s="353">
        <v>98.439346045257921</v>
      </c>
      <c r="AH25" s="353">
        <v>90.517388449447395</v>
      </c>
      <c r="AI25" s="353">
        <v>96.343656983059262</v>
      </c>
      <c r="AJ25" s="353">
        <v>97.87974757574392</v>
      </c>
      <c r="AK25" s="353">
        <v>85.728919493543543</v>
      </c>
      <c r="AL25" s="353">
        <v>101.93986961689917</v>
      </c>
      <c r="AM25" s="353">
        <v>105.27019206068562</v>
      </c>
      <c r="AN25" s="353">
        <v>84.6</v>
      </c>
      <c r="AO25" s="353">
        <v>86.8</v>
      </c>
      <c r="AP25" s="353" t="s">
        <v>160</v>
      </c>
      <c r="AQ25" s="353" t="s">
        <v>160</v>
      </c>
      <c r="AR25" s="353" t="s">
        <v>160</v>
      </c>
      <c r="AS25" s="474">
        <v>113.1</v>
      </c>
      <c r="AT25" s="353" t="s">
        <v>160</v>
      </c>
      <c r="AU25" s="474" t="s">
        <v>160</v>
      </c>
      <c r="AV25" s="474" t="s">
        <v>160</v>
      </c>
      <c r="AW25" s="474">
        <v>82.1</v>
      </c>
    </row>
    <row r="26" spans="1:49">
      <c r="A26" s="130" t="s">
        <v>35</v>
      </c>
      <c r="B26" s="412" t="s">
        <v>15</v>
      </c>
      <c r="C26" s="362" t="s">
        <v>68</v>
      </c>
      <c r="D26" s="362" t="s">
        <v>15</v>
      </c>
      <c r="E26" s="362" t="s">
        <v>125</v>
      </c>
      <c r="F26" s="362" t="s">
        <v>125</v>
      </c>
      <c r="G26" s="362" t="s">
        <v>68</v>
      </c>
      <c r="H26" s="362" t="s">
        <v>125</v>
      </c>
      <c r="I26" s="362">
        <v>71.7</v>
      </c>
      <c r="J26" s="356">
        <v>69</v>
      </c>
      <c r="K26" s="356" t="s">
        <v>15</v>
      </c>
      <c r="L26" s="356">
        <v>68.317976798983224</v>
      </c>
      <c r="M26" s="356">
        <v>66.677662720928268</v>
      </c>
      <c r="N26" s="356">
        <v>61.800902422047024</v>
      </c>
      <c r="O26" s="232">
        <v>54.493356875145651</v>
      </c>
      <c r="P26" s="232">
        <v>59.000059500353821</v>
      </c>
      <c r="Q26" s="232">
        <v>78.193902566716901</v>
      </c>
      <c r="R26" s="445">
        <v>43.221385883123382</v>
      </c>
      <c r="S26" s="413">
        <v>60.245070649073014</v>
      </c>
      <c r="T26" s="446">
        <v>66.593343789162219</v>
      </c>
      <c r="U26" s="447">
        <v>78.901993524555323</v>
      </c>
      <c r="V26" s="447">
        <v>70.790630166696374</v>
      </c>
      <c r="W26" s="409">
        <v>76.908927257505709</v>
      </c>
      <c r="X26" s="409">
        <v>80.999155352278237</v>
      </c>
      <c r="Y26" s="366">
        <v>82.829592096209751</v>
      </c>
      <c r="Z26" s="366">
        <v>85.873336790388336</v>
      </c>
      <c r="AA26" s="366">
        <v>71.146708780741207</v>
      </c>
      <c r="AB26" s="366">
        <v>79.551093909788435</v>
      </c>
      <c r="AC26" s="366">
        <v>83.90078066742268</v>
      </c>
      <c r="AD26" s="353">
        <v>74.28066899463667</v>
      </c>
      <c r="AE26" s="353">
        <v>83.751392636512691</v>
      </c>
      <c r="AF26" s="353">
        <v>93.667375805633696</v>
      </c>
      <c r="AG26" s="353" t="s">
        <v>15</v>
      </c>
      <c r="AH26" s="353">
        <v>90.857132178459707</v>
      </c>
      <c r="AI26" s="353">
        <v>100.61887721897527</v>
      </c>
      <c r="AJ26" s="353">
        <v>100.47958653229105</v>
      </c>
      <c r="AK26" s="353">
        <v>85.555797909784104</v>
      </c>
      <c r="AL26" s="353">
        <v>102.11885657851177</v>
      </c>
      <c r="AM26" s="353">
        <v>103.99047699765295</v>
      </c>
      <c r="AN26" s="353" t="s">
        <v>15</v>
      </c>
      <c r="AO26" s="353" t="s">
        <v>15</v>
      </c>
      <c r="AP26" s="353" t="s">
        <v>160</v>
      </c>
      <c r="AQ26" s="353" t="s">
        <v>160</v>
      </c>
      <c r="AR26" s="353" t="s">
        <v>160</v>
      </c>
      <c r="AS26" s="474" t="s">
        <v>160</v>
      </c>
      <c r="AT26" s="353" t="s">
        <v>160</v>
      </c>
      <c r="AU26" s="474" t="s">
        <v>160</v>
      </c>
      <c r="AV26" s="474" t="s">
        <v>160</v>
      </c>
      <c r="AW26" s="474">
        <v>106.6</v>
      </c>
    </row>
    <row r="27" spans="1:49">
      <c r="A27" s="130" t="s">
        <v>213</v>
      </c>
      <c r="B27" s="412">
        <v>48.1</v>
      </c>
      <c r="C27" s="362" t="s">
        <v>68</v>
      </c>
      <c r="D27" s="362">
        <v>43.6</v>
      </c>
      <c r="E27" s="362">
        <v>63.5</v>
      </c>
      <c r="F27" s="362" t="s">
        <v>125</v>
      </c>
      <c r="G27" s="362" t="s">
        <v>68</v>
      </c>
      <c r="H27" s="362">
        <v>55</v>
      </c>
      <c r="I27" s="362">
        <v>61.3</v>
      </c>
      <c r="J27" s="356">
        <v>59.1</v>
      </c>
      <c r="K27" s="356">
        <v>49.034415469058054</v>
      </c>
      <c r="L27" s="356">
        <v>58.715450045392615</v>
      </c>
      <c r="M27" s="356">
        <v>54.681681421810715</v>
      </c>
      <c r="N27" s="356">
        <v>37.600549046423438</v>
      </c>
      <c r="O27" s="232">
        <v>57.690440927488304</v>
      </c>
      <c r="P27" s="232">
        <v>55.838788727458571</v>
      </c>
      <c r="Q27" s="232">
        <v>64.175421931110961</v>
      </c>
      <c r="R27" s="445">
        <v>56.793371130696009</v>
      </c>
      <c r="S27" s="413">
        <v>64.556254177868638</v>
      </c>
      <c r="T27" s="446">
        <v>70.141172612150328</v>
      </c>
      <c r="U27" s="447">
        <v>85.007702242605092</v>
      </c>
      <c r="V27" s="447">
        <v>72.530865663975248</v>
      </c>
      <c r="W27" s="409">
        <v>73.491880457660628</v>
      </c>
      <c r="X27" s="409">
        <v>78.263552873735577</v>
      </c>
      <c r="Y27" s="366">
        <v>86.24923136169771</v>
      </c>
      <c r="Z27" s="366">
        <v>87.267000342778701</v>
      </c>
      <c r="AA27" s="366">
        <v>75.751538980426957</v>
      </c>
      <c r="AB27" s="366">
        <v>74.500478066499895</v>
      </c>
      <c r="AC27" s="366">
        <v>79.033743293843187</v>
      </c>
      <c r="AD27" s="353">
        <v>75.731566296471584</v>
      </c>
      <c r="AE27" s="353">
        <v>83.725517960668952</v>
      </c>
      <c r="AF27" s="353">
        <v>89.945829517975298</v>
      </c>
      <c r="AG27" s="353" t="s">
        <v>15</v>
      </c>
      <c r="AH27" s="353">
        <v>91.706586417519986</v>
      </c>
      <c r="AI27" s="353">
        <v>103.71130216016741</v>
      </c>
      <c r="AJ27" s="353">
        <v>100.41525304464855</v>
      </c>
      <c r="AK27" s="353">
        <v>85.960623414751879</v>
      </c>
      <c r="AL27" s="353">
        <v>99.782760202853865</v>
      </c>
      <c r="AM27" s="353">
        <v>101.44329012591392</v>
      </c>
      <c r="AN27" s="353" t="s">
        <v>15</v>
      </c>
      <c r="AO27" s="353" t="s">
        <v>15</v>
      </c>
      <c r="AP27" s="353" t="s">
        <v>160</v>
      </c>
      <c r="AQ27" s="353" t="s">
        <v>160</v>
      </c>
      <c r="AR27" s="353">
        <v>78.900000000000006</v>
      </c>
      <c r="AS27" s="353">
        <v>83.8</v>
      </c>
      <c r="AT27" s="353">
        <v>78.8</v>
      </c>
      <c r="AU27" s="353">
        <v>86.3</v>
      </c>
      <c r="AV27" s="353">
        <v>85.2</v>
      </c>
      <c r="AW27" s="353">
        <v>71.5</v>
      </c>
    </row>
    <row r="28" spans="1:49">
      <c r="A28" s="130" t="s">
        <v>36</v>
      </c>
      <c r="B28" s="412" t="s">
        <v>15</v>
      </c>
      <c r="C28" s="362" t="s">
        <v>68</v>
      </c>
      <c r="D28" s="362" t="s">
        <v>15</v>
      </c>
      <c r="E28" s="362" t="s">
        <v>125</v>
      </c>
      <c r="F28" s="362" t="s">
        <v>125</v>
      </c>
      <c r="G28" s="362" t="s">
        <v>68</v>
      </c>
      <c r="H28" s="362" t="s">
        <v>125</v>
      </c>
      <c r="I28" s="362">
        <v>64</v>
      </c>
      <c r="J28" s="356" t="s">
        <v>15</v>
      </c>
      <c r="K28" s="356" t="s">
        <v>15</v>
      </c>
      <c r="L28" s="356" t="s">
        <v>15</v>
      </c>
      <c r="M28" s="356" t="s">
        <v>15</v>
      </c>
      <c r="N28" s="356" t="s">
        <v>15</v>
      </c>
      <c r="O28" s="232">
        <v>76.877902389852011</v>
      </c>
      <c r="P28" s="232">
        <v>55.555522390499533</v>
      </c>
      <c r="Q28" s="232">
        <v>69.641007680031251</v>
      </c>
      <c r="R28" s="445">
        <v>62.499783353272107</v>
      </c>
      <c r="S28" s="413">
        <v>64.523324294102949</v>
      </c>
      <c r="T28" s="446">
        <v>66.625667108712278</v>
      </c>
      <c r="U28" s="447">
        <v>83.040191389972932</v>
      </c>
      <c r="V28" s="447">
        <v>72.429262267161988</v>
      </c>
      <c r="W28" s="409">
        <v>78.27912057447864</v>
      </c>
      <c r="X28" s="409">
        <v>78.582123229471563</v>
      </c>
      <c r="Y28" s="366">
        <v>84.814578066280745</v>
      </c>
      <c r="Z28" s="366">
        <v>87.231740636482471</v>
      </c>
      <c r="AA28" s="366">
        <v>73.127090807485288</v>
      </c>
      <c r="AB28" s="366">
        <v>79.189266188028569</v>
      </c>
      <c r="AC28" s="366">
        <v>83.301701524003022</v>
      </c>
      <c r="AD28" s="353">
        <v>75.56803973021816</v>
      </c>
      <c r="AE28" s="353">
        <v>89.036150958898006</v>
      </c>
      <c r="AF28" s="353">
        <v>92.662731456771695</v>
      </c>
      <c r="AG28" s="353" t="s">
        <v>15</v>
      </c>
      <c r="AH28" s="353">
        <v>90.835379745828234</v>
      </c>
      <c r="AI28" s="353">
        <v>97.983052527745642</v>
      </c>
      <c r="AJ28" s="353">
        <v>102.16461711370401</v>
      </c>
      <c r="AK28" s="353">
        <v>86.020385739670957</v>
      </c>
      <c r="AL28" s="353">
        <v>98.828994469666</v>
      </c>
      <c r="AM28" s="353">
        <v>103.65824880078983</v>
      </c>
      <c r="AN28" s="353" t="s">
        <v>15</v>
      </c>
      <c r="AO28" s="353" t="s">
        <v>15</v>
      </c>
      <c r="AP28" s="353" t="s">
        <v>160</v>
      </c>
      <c r="AQ28" s="353" t="s">
        <v>160</v>
      </c>
      <c r="AR28" s="353" t="s">
        <v>160</v>
      </c>
      <c r="AS28" s="474" t="s">
        <v>160</v>
      </c>
      <c r="AT28" s="353" t="s">
        <v>160</v>
      </c>
      <c r="AU28" s="474" t="s">
        <v>160</v>
      </c>
      <c r="AV28" s="474" t="s">
        <v>160</v>
      </c>
      <c r="AW28" s="474" t="s">
        <v>160</v>
      </c>
    </row>
    <row r="29" spans="1:49">
      <c r="A29" s="130" t="s">
        <v>37</v>
      </c>
      <c r="B29" s="412" t="s">
        <v>15</v>
      </c>
      <c r="C29" s="362" t="s">
        <v>68</v>
      </c>
      <c r="D29" s="362" t="s">
        <v>15</v>
      </c>
      <c r="E29" s="362" t="s">
        <v>125</v>
      </c>
      <c r="F29" s="362" t="s">
        <v>125</v>
      </c>
      <c r="G29" s="362" t="s">
        <v>68</v>
      </c>
      <c r="H29" s="362" t="s">
        <v>125</v>
      </c>
      <c r="I29" s="362" t="s">
        <v>125</v>
      </c>
      <c r="J29" s="356" t="s">
        <v>15</v>
      </c>
      <c r="K29" s="356" t="s">
        <v>15</v>
      </c>
      <c r="L29" s="356" t="s">
        <v>15</v>
      </c>
      <c r="M29" s="356" t="s">
        <v>15</v>
      </c>
      <c r="N29" s="356" t="s">
        <v>15</v>
      </c>
      <c r="O29" s="232">
        <v>56.37712841922481</v>
      </c>
      <c r="P29" s="232">
        <v>59.440252970560763</v>
      </c>
      <c r="Q29" s="232">
        <v>65.518489683489605</v>
      </c>
      <c r="R29" s="445">
        <v>62.121949323756056</v>
      </c>
      <c r="S29" s="413">
        <v>63.962079290272186</v>
      </c>
      <c r="T29" s="446">
        <v>64.647567742532146</v>
      </c>
      <c r="U29" s="447" t="s">
        <v>15</v>
      </c>
      <c r="V29" s="447" t="s">
        <v>15</v>
      </c>
      <c r="W29" s="409" t="s">
        <v>124</v>
      </c>
      <c r="X29" s="409" t="s">
        <v>15</v>
      </c>
      <c r="Y29" s="366">
        <v>81.775712171754108</v>
      </c>
      <c r="Z29" s="366" t="s">
        <v>124</v>
      </c>
      <c r="AA29" s="366" t="s">
        <v>15</v>
      </c>
      <c r="AB29" s="366" t="s">
        <v>15</v>
      </c>
      <c r="AC29" s="366" t="s">
        <v>15</v>
      </c>
      <c r="AD29" s="353" t="s">
        <v>15</v>
      </c>
      <c r="AE29" s="353">
        <v>88.495133368609089</v>
      </c>
      <c r="AF29" s="353">
        <v>93.444960605089037</v>
      </c>
      <c r="AG29" s="353" t="s">
        <v>15</v>
      </c>
      <c r="AH29" s="353">
        <v>91.587808380130014</v>
      </c>
      <c r="AI29" s="353">
        <v>100.64181808936654</v>
      </c>
      <c r="AJ29" s="353">
        <v>98.983638651040607</v>
      </c>
      <c r="AK29" s="353">
        <v>86.03597751947153</v>
      </c>
      <c r="AL29" s="353">
        <v>101.45360763588756</v>
      </c>
      <c r="AM29" s="353">
        <v>103.57202704016062</v>
      </c>
      <c r="AN29" s="353">
        <v>98.9</v>
      </c>
      <c r="AO29" s="353" t="s">
        <v>15</v>
      </c>
      <c r="AP29" s="353">
        <v>67.099999999999994</v>
      </c>
      <c r="AQ29" s="353" t="s">
        <v>160</v>
      </c>
      <c r="AR29" s="353" t="s">
        <v>160</v>
      </c>
      <c r="AS29" s="474" t="s">
        <v>160</v>
      </c>
      <c r="AT29" s="353" t="s">
        <v>160</v>
      </c>
      <c r="AU29" s="474" t="s">
        <v>160</v>
      </c>
      <c r="AV29" s="474" t="s">
        <v>160</v>
      </c>
      <c r="AW29" s="474" t="s">
        <v>160</v>
      </c>
    </row>
    <row r="30" spans="1:49">
      <c r="A30" s="130" t="s">
        <v>38</v>
      </c>
      <c r="B30" s="412" t="s">
        <v>15</v>
      </c>
      <c r="C30" s="362" t="s">
        <v>68</v>
      </c>
      <c r="D30" s="362" t="s">
        <v>15</v>
      </c>
      <c r="E30" s="362">
        <v>65</v>
      </c>
      <c r="F30" s="362">
        <v>55.6</v>
      </c>
      <c r="G30" s="362" t="s">
        <v>68</v>
      </c>
      <c r="H30" s="362">
        <v>50.8</v>
      </c>
      <c r="I30" s="362">
        <v>74.900000000000006</v>
      </c>
      <c r="J30" s="356">
        <v>70.7</v>
      </c>
      <c r="K30" s="356">
        <v>55.038629608126378</v>
      </c>
      <c r="L30" s="356">
        <v>71.018687448430541</v>
      </c>
      <c r="M30" s="356">
        <v>73.97521801122474</v>
      </c>
      <c r="N30" s="356">
        <v>62.800917024345488</v>
      </c>
      <c r="O30" s="232">
        <v>67.39450769578265</v>
      </c>
      <c r="P30" s="232">
        <v>63.445959389553565</v>
      </c>
      <c r="Q30" s="232">
        <v>70.000508593668698</v>
      </c>
      <c r="R30" s="445">
        <v>64.097097350638109</v>
      </c>
      <c r="S30" s="413">
        <v>67.210530094581614</v>
      </c>
      <c r="T30" s="446">
        <v>69.370168568066148</v>
      </c>
      <c r="U30" s="447">
        <v>89.872469729930145</v>
      </c>
      <c r="V30" s="447">
        <v>80.690309918446331</v>
      </c>
      <c r="W30" s="409">
        <v>70.957319597354783</v>
      </c>
      <c r="X30" s="409">
        <v>84.569082893799902</v>
      </c>
      <c r="Y30" s="366">
        <v>91.63075420439003</v>
      </c>
      <c r="Z30" s="366">
        <v>88.654616034938513</v>
      </c>
      <c r="AA30" s="366">
        <v>71.659435596101787</v>
      </c>
      <c r="AB30" s="366">
        <v>82.129310783105694</v>
      </c>
      <c r="AC30" s="366">
        <v>89.101500402975276</v>
      </c>
      <c r="AD30" s="353">
        <v>78.780263884585878</v>
      </c>
      <c r="AE30" s="353">
        <v>89.732518614286391</v>
      </c>
      <c r="AF30" s="353">
        <v>94.582026289147407</v>
      </c>
      <c r="AG30" s="353">
        <v>102.20319804675856</v>
      </c>
      <c r="AH30" s="353">
        <v>89.626750747191068</v>
      </c>
      <c r="AI30" s="353">
        <v>100.354474842633</v>
      </c>
      <c r="AJ30" s="353">
        <v>99.346153810758182</v>
      </c>
      <c r="AK30" s="353">
        <v>86.173407400432026</v>
      </c>
      <c r="AL30" s="353">
        <v>103.55068014644954</v>
      </c>
      <c r="AM30" s="353">
        <v>105.99085441021508</v>
      </c>
      <c r="AN30" s="353">
        <v>107.1</v>
      </c>
      <c r="AO30" s="353">
        <v>107.5</v>
      </c>
      <c r="AP30" s="353">
        <v>74.599999999999994</v>
      </c>
      <c r="AQ30" s="353">
        <v>58.6</v>
      </c>
      <c r="AR30" s="353">
        <v>87.8</v>
      </c>
      <c r="AS30" s="353">
        <v>111.7</v>
      </c>
      <c r="AT30" s="353">
        <v>82.2</v>
      </c>
      <c r="AU30" s="353">
        <v>112.8</v>
      </c>
      <c r="AV30" s="353">
        <v>105.4</v>
      </c>
      <c r="AW30" s="353">
        <v>103.8</v>
      </c>
    </row>
    <row r="31" spans="1:49">
      <c r="A31" s="130" t="s">
        <v>208</v>
      </c>
      <c r="B31" s="412" t="s">
        <v>15</v>
      </c>
      <c r="C31" s="362" t="s">
        <v>68</v>
      </c>
      <c r="D31" s="362" t="s">
        <v>15</v>
      </c>
      <c r="E31" s="362">
        <v>65</v>
      </c>
      <c r="F31" s="362" t="s">
        <v>125</v>
      </c>
      <c r="G31" s="362" t="s">
        <v>68</v>
      </c>
      <c r="H31" s="362">
        <v>50.6</v>
      </c>
      <c r="I31" s="362">
        <v>66.3</v>
      </c>
      <c r="J31" s="356">
        <v>66.900000000000006</v>
      </c>
      <c r="K31" s="356">
        <v>40.82865614566466</v>
      </c>
      <c r="L31" s="356">
        <v>69.518292643182036</v>
      </c>
      <c r="M31" s="356">
        <v>62.778968798715063</v>
      </c>
      <c r="N31" s="356">
        <v>64.500941848252936</v>
      </c>
      <c r="O31" s="232">
        <v>69.676170974706693</v>
      </c>
      <c r="P31" s="232">
        <v>64.560641217471201</v>
      </c>
      <c r="Q31" s="232">
        <v>66.620684453774459</v>
      </c>
      <c r="R31" s="445">
        <v>56.480534286104636</v>
      </c>
      <c r="S31" s="413">
        <v>63.722644620118807</v>
      </c>
      <c r="T31" s="446">
        <v>67.759885087696048</v>
      </c>
      <c r="U31" s="447">
        <v>81.45005156461103</v>
      </c>
      <c r="V31" s="447">
        <v>76.246500072520263</v>
      </c>
      <c r="W31" s="409">
        <v>73.147858590374668</v>
      </c>
      <c r="X31" s="409">
        <v>77.910732897952514</v>
      </c>
      <c r="Y31" s="366">
        <v>86.571095788571526</v>
      </c>
      <c r="Z31" s="366">
        <v>90.998110268329043</v>
      </c>
      <c r="AA31" s="366">
        <v>64.37196869334845</v>
      </c>
      <c r="AB31" s="366">
        <v>82.0783634852869</v>
      </c>
      <c r="AC31" s="366">
        <v>88.181102680728785</v>
      </c>
      <c r="AD31" s="353">
        <v>76.980734271575997</v>
      </c>
      <c r="AE31" s="353">
        <v>90.62334070128334</v>
      </c>
      <c r="AF31" s="353">
        <v>96.76037285873997</v>
      </c>
      <c r="AG31" s="353">
        <v>99.932990699252358</v>
      </c>
      <c r="AH31" s="353">
        <v>90.081130847027239</v>
      </c>
      <c r="AI31" s="353">
        <v>99.742658419471098</v>
      </c>
      <c r="AJ31" s="353">
        <v>99.86556662587401</v>
      </c>
      <c r="AK31" s="353">
        <v>85.580078157797715</v>
      </c>
      <c r="AL31" s="353">
        <v>101.92598298171659</v>
      </c>
      <c r="AM31" s="353">
        <v>104.44813827403503</v>
      </c>
      <c r="AN31" s="353" t="s">
        <v>15</v>
      </c>
      <c r="AO31" s="353" t="s">
        <v>15</v>
      </c>
      <c r="AP31" s="353" t="s">
        <v>160</v>
      </c>
      <c r="AQ31" s="353" t="s">
        <v>160</v>
      </c>
      <c r="AR31" s="353" t="s">
        <v>160</v>
      </c>
      <c r="AS31" s="474" t="s">
        <v>160</v>
      </c>
      <c r="AT31" s="353" t="s">
        <v>160</v>
      </c>
      <c r="AU31" s="474" t="s">
        <v>160</v>
      </c>
      <c r="AV31" s="474" t="s">
        <v>160</v>
      </c>
      <c r="AW31" s="474" t="s">
        <v>160</v>
      </c>
    </row>
    <row r="32" spans="1:49">
      <c r="A32" s="130" t="s">
        <v>39</v>
      </c>
      <c r="B32" s="412" t="s">
        <v>15</v>
      </c>
      <c r="C32" s="362" t="s">
        <v>68</v>
      </c>
      <c r="D32" s="362" t="s">
        <v>15</v>
      </c>
      <c r="E32" s="362" t="s">
        <v>125</v>
      </c>
      <c r="F32" s="362" t="s">
        <v>125</v>
      </c>
      <c r="G32" s="362" t="s">
        <v>68</v>
      </c>
      <c r="H32" s="362" t="s">
        <v>125</v>
      </c>
      <c r="I32" s="362" t="s">
        <v>125</v>
      </c>
      <c r="J32" s="356" t="s">
        <v>15</v>
      </c>
      <c r="K32" s="356" t="s">
        <v>15</v>
      </c>
      <c r="L32" s="356" t="s">
        <v>15</v>
      </c>
      <c r="M32" s="356" t="s">
        <v>15</v>
      </c>
      <c r="N32" s="356">
        <v>86.701266019279558</v>
      </c>
      <c r="O32" s="232">
        <v>71.619897881485571</v>
      </c>
      <c r="P32" s="232">
        <v>56.962175501498457</v>
      </c>
      <c r="Q32" s="232">
        <v>67.309643281283257</v>
      </c>
      <c r="R32" s="445">
        <v>62.008048947488589</v>
      </c>
      <c r="S32" s="413">
        <v>66.061795790174571</v>
      </c>
      <c r="T32" s="446">
        <v>67.300880515094434</v>
      </c>
      <c r="U32" s="447">
        <v>82.151551130351862</v>
      </c>
      <c r="V32" s="447">
        <v>73.355163701562958</v>
      </c>
      <c r="W32" s="409">
        <v>79.094478185951189</v>
      </c>
      <c r="X32" s="409">
        <v>82.811495965499645</v>
      </c>
      <c r="Y32" s="366">
        <v>86.516048088805221</v>
      </c>
      <c r="Z32" s="366">
        <v>88.45509530238634</v>
      </c>
      <c r="AA32" s="366">
        <v>75.249205549197058</v>
      </c>
      <c r="AB32" s="366">
        <v>82.560906416147375</v>
      </c>
      <c r="AC32" s="366">
        <v>89.813190429281818</v>
      </c>
      <c r="AD32" s="353">
        <v>80.698215689758257</v>
      </c>
      <c r="AE32" s="353">
        <v>90.727151916402349</v>
      </c>
      <c r="AF32" s="353">
        <v>96.532079615426881</v>
      </c>
      <c r="AG32" s="353">
        <v>101.65161163092259</v>
      </c>
      <c r="AH32" s="353">
        <v>92.224879825138501</v>
      </c>
      <c r="AI32" s="353">
        <v>101.71326897828753</v>
      </c>
      <c r="AJ32" s="353">
        <v>101.7546105179993</v>
      </c>
      <c r="AK32" s="353">
        <v>87.564506754917488</v>
      </c>
      <c r="AL32" s="353">
        <v>104.57275730818679</v>
      </c>
      <c r="AM32" s="353">
        <v>104.96948784809445</v>
      </c>
      <c r="AN32" s="353">
        <v>118.7</v>
      </c>
      <c r="AO32" s="353">
        <v>95.3</v>
      </c>
      <c r="AP32" s="353" t="s">
        <v>160</v>
      </c>
      <c r="AQ32" s="353">
        <v>118.5</v>
      </c>
      <c r="AR32" s="353">
        <v>118.1</v>
      </c>
      <c r="AS32" s="353">
        <v>128.4</v>
      </c>
      <c r="AT32" s="353">
        <v>104.6</v>
      </c>
      <c r="AU32" s="353">
        <v>138.30000000000001</v>
      </c>
      <c r="AV32" s="353">
        <v>126.1</v>
      </c>
      <c r="AW32" s="353">
        <v>136.6</v>
      </c>
    </row>
    <row r="33" spans="1:49">
      <c r="A33" s="130" t="s">
        <v>40</v>
      </c>
      <c r="B33" s="412" t="s">
        <v>15</v>
      </c>
      <c r="C33" s="362" t="s">
        <v>68</v>
      </c>
      <c r="D33" s="362" t="s">
        <v>15</v>
      </c>
      <c r="E33" s="362" t="s">
        <v>125</v>
      </c>
      <c r="F33" s="362" t="s">
        <v>125</v>
      </c>
      <c r="G33" s="362" t="s">
        <v>68</v>
      </c>
      <c r="H33" s="362" t="s">
        <v>125</v>
      </c>
      <c r="I33" s="362" t="s">
        <v>125</v>
      </c>
      <c r="J33" s="356">
        <v>61.6</v>
      </c>
      <c r="K33" s="356" t="s">
        <v>15</v>
      </c>
      <c r="L33" s="356" t="s">
        <v>15</v>
      </c>
      <c r="M33" s="356" t="s">
        <v>15</v>
      </c>
      <c r="N33" s="356" t="s">
        <v>15</v>
      </c>
      <c r="O33" s="232">
        <v>62.740186441887715</v>
      </c>
      <c r="P33" s="232">
        <v>61.606840629720296</v>
      </c>
      <c r="Q33" s="232">
        <v>63.357971847995231</v>
      </c>
      <c r="R33" s="445">
        <v>71.8151738513303</v>
      </c>
      <c r="S33" s="413">
        <v>63.408408285130932</v>
      </c>
      <c r="T33" s="446">
        <v>72.574046183977387</v>
      </c>
      <c r="U33" s="447">
        <v>85.135981913358037</v>
      </c>
      <c r="V33" s="447">
        <v>75.276476633491782</v>
      </c>
      <c r="W33" s="409">
        <v>74.010712709175408</v>
      </c>
      <c r="X33" s="409">
        <v>75.708234960874677</v>
      </c>
      <c r="Y33" s="366">
        <v>78.992687918353951</v>
      </c>
      <c r="Z33" s="366">
        <v>80.372811726300071</v>
      </c>
      <c r="AA33" s="366">
        <v>71.698120931746203</v>
      </c>
      <c r="AB33" s="366">
        <v>75.208108060256635</v>
      </c>
      <c r="AC33" s="366">
        <v>79.378792127794966</v>
      </c>
      <c r="AD33" s="353">
        <v>74.174898056023707</v>
      </c>
      <c r="AE33" s="353">
        <v>86.434536016433427</v>
      </c>
      <c r="AF33" s="353">
        <v>85.692446218752437</v>
      </c>
      <c r="AG33" s="353" t="s">
        <v>15</v>
      </c>
      <c r="AH33" s="353">
        <v>92.801882270587413</v>
      </c>
      <c r="AI33" s="353">
        <v>100.78729940043766</v>
      </c>
      <c r="AJ33" s="353">
        <v>102.15433834304788</v>
      </c>
      <c r="AK33" s="353">
        <v>87.044086805666936</v>
      </c>
      <c r="AL33" s="353">
        <v>98.344555316813484</v>
      </c>
      <c r="AM33" s="353">
        <v>102.92105162680228</v>
      </c>
      <c r="AN33" s="353" t="s">
        <v>15</v>
      </c>
      <c r="AO33" s="353" t="s">
        <v>15</v>
      </c>
      <c r="AP33" s="353" t="s">
        <v>160</v>
      </c>
      <c r="AQ33" s="353" t="s">
        <v>160</v>
      </c>
      <c r="AR33" s="353" t="s">
        <v>160</v>
      </c>
      <c r="AS33" s="474">
        <v>76.599999999999994</v>
      </c>
      <c r="AT33" s="353">
        <v>77.7</v>
      </c>
      <c r="AU33" s="474" t="s">
        <v>160</v>
      </c>
      <c r="AV33" s="474" t="s">
        <v>160</v>
      </c>
      <c r="AW33" s="474" t="s">
        <v>160</v>
      </c>
    </row>
    <row r="34" spans="1:49">
      <c r="A34" s="130" t="s">
        <v>41</v>
      </c>
      <c r="B34" s="412" t="s">
        <v>15</v>
      </c>
      <c r="C34" s="362" t="s">
        <v>68</v>
      </c>
      <c r="D34" s="362" t="s">
        <v>15</v>
      </c>
      <c r="E34" s="362" t="s">
        <v>125</v>
      </c>
      <c r="F34" s="362">
        <v>55.7</v>
      </c>
      <c r="G34" s="362" t="s">
        <v>68</v>
      </c>
      <c r="H34" s="362" t="s">
        <v>125</v>
      </c>
      <c r="I34" s="362">
        <v>72.099999999999994</v>
      </c>
      <c r="J34" s="356">
        <v>74.5</v>
      </c>
      <c r="K34" s="356">
        <v>61.242984218497014</v>
      </c>
      <c r="L34" s="356">
        <v>69.518292643182065</v>
      </c>
      <c r="M34" s="356">
        <v>65.9778971451464</v>
      </c>
      <c r="N34" s="356">
        <v>57.300836711703788</v>
      </c>
      <c r="O34" s="232">
        <v>62.782752065661896</v>
      </c>
      <c r="P34" s="232">
        <v>58.090999808591782</v>
      </c>
      <c r="Q34" s="232">
        <v>67.381713778803785</v>
      </c>
      <c r="R34" s="445">
        <v>61.568454569325986</v>
      </c>
      <c r="S34" s="413">
        <v>59.192221778229403</v>
      </c>
      <c r="T34" s="446">
        <v>69.098210646350395</v>
      </c>
      <c r="U34" s="447">
        <v>86.519466831063113</v>
      </c>
      <c r="V34" s="447">
        <v>80.14780509459537</v>
      </c>
      <c r="W34" s="409">
        <v>74.656244963130504</v>
      </c>
      <c r="X34" s="409">
        <v>82.84041993521943</v>
      </c>
      <c r="Y34" s="366">
        <v>90.037318082588612</v>
      </c>
      <c r="Z34" s="366">
        <v>93.182453323147044</v>
      </c>
      <c r="AA34" s="366">
        <v>71.219330496245561</v>
      </c>
      <c r="AB34" s="366">
        <v>86.358090921988833</v>
      </c>
      <c r="AC34" s="366">
        <v>91.638201851428192</v>
      </c>
      <c r="AD34" s="353">
        <v>82.632674795415866</v>
      </c>
      <c r="AE34" s="353">
        <v>94.084480294668893</v>
      </c>
      <c r="AF34" s="353">
        <v>96.591187845410104</v>
      </c>
      <c r="AG34" s="353">
        <v>93.766088701388739</v>
      </c>
      <c r="AH34" s="353">
        <v>90.018732736550234</v>
      </c>
      <c r="AI34" s="353">
        <v>100.40688145269056</v>
      </c>
      <c r="AJ34" s="353">
        <v>98.874387378788867</v>
      </c>
      <c r="AK34" s="353">
        <v>85.203246011739651</v>
      </c>
      <c r="AL34" s="353">
        <v>100.2562852383798</v>
      </c>
      <c r="AM34" s="353">
        <v>104.89082703450312</v>
      </c>
      <c r="AN34" s="353">
        <v>87.3</v>
      </c>
      <c r="AO34" s="353">
        <v>105</v>
      </c>
      <c r="AP34" s="353" t="s">
        <v>160</v>
      </c>
      <c r="AQ34" s="353" t="s">
        <v>160</v>
      </c>
      <c r="AR34" s="353">
        <v>103.4</v>
      </c>
      <c r="AS34" s="353">
        <v>145.19999999999999</v>
      </c>
      <c r="AT34" s="353" t="s">
        <v>160</v>
      </c>
      <c r="AU34" s="353" t="s">
        <v>160</v>
      </c>
      <c r="AV34" s="353" t="s">
        <v>160</v>
      </c>
      <c r="AW34" s="353">
        <v>83.2</v>
      </c>
    </row>
    <row r="35" spans="1:49">
      <c r="A35" s="130" t="s">
        <v>42</v>
      </c>
      <c r="B35" s="412" t="s">
        <v>15</v>
      </c>
      <c r="C35" s="362" t="s">
        <v>68</v>
      </c>
      <c r="D35" s="362">
        <v>60.5</v>
      </c>
      <c r="E35" s="362">
        <v>74.2</v>
      </c>
      <c r="F35" s="362">
        <v>67.3</v>
      </c>
      <c r="G35" s="362" t="s">
        <v>68</v>
      </c>
      <c r="H35" s="362">
        <v>57.4</v>
      </c>
      <c r="I35" s="362">
        <v>57.8</v>
      </c>
      <c r="J35" s="356">
        <v>55.3</v>
      </c>
      <c r="K35" s="356">
        <v>48.263892991488255</v>
      </c>
      <c r="L35" s="356">
        <v>68.152944731246251</v>
      </c>
      <c r="M35" s="356">
        <v>79.099999999999994</v>
      </c>
      <c r="N35" s="356">
        <v>63.2</v>
      </c>
      <c r="O35" s="232">
        <v>73.802786294257942</v>
      </c>
      <c r="P35" s="232">
        <v>53.546522016170321</v>
      </c>
      <c r="Q35" s="232">
        <v>68.133613359928816</v>
      </c>
      <c r="R35" s="445">
        <v>63.202035882788415</v>
      </c>
      <c r="S35" s="413">
        <v>68.520982758192787</v>
      </c>
      <c r="T35" s="446">
        <v>62.912134197194753</v>
      </c>
      <c r="U35" s="447" t="s">
        <v>15</v>
      </c>
      <c r="V35" s="447" t="s">
        <v>15</v>
      </c>
      <c r="W35" s="409" t="s">
        <v>124</v>
      </c>
      <c r="X35" s="409" t="s">
        <v>15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353" t="s">
        <v>15</v>
      </c>
      <c r="AF35" s="353" t="s">
        <v>15</v>
      </c>
      <c r="AG35" s="353" t="s">
        <v>15</v>
      </c>
      <c r="AH35" s="353" t="s">
        <v>15</v>
      </c>
      <c r="AI35" s="353" t="s">
        <v>15</v>
      </c>
      <c r="AJ35" s="353" t="s">
        <v>15</v>
      </c>
      <c r="AK35" s="353" t="s">
        <v>15</v>
      </c>
      <c r="AL35" s="353" t="s">
        <v>16</v>
      </c>
      <c r="AM35" s="353" t="s">
        <v>15</v>
      </c>
      <c r="AN35" s="353">
        <v>98.9</v>
      </c>
      <c r="AO35" s="353" t="s">
        <v>15</v>
      </c>
      <c r="AP35" s="353" t="s">
        <v>68</v>
      </c>
      <c r="AQ35" s="353" t="s">
        <v>68</v>
      </c>
      <c r="AR35" s="353" t="s">
        <v>160</v>
      </c>
      <c r="AS35" s="474" t="s">
        <v>68</v>
      </c>
      <c r="AT35" s="353" t="s">
        <v>160</v>
      </c>
      <c r="AU35" s="474" t="s">
        <v>68</v>
      </c>
      <c r="AV35" s="474" t="s">
        <v>68</v>
      </c>
      <c r="AW35" s="474" t="s">
        <v>68</v>
      </c>
    </row>
    <row r="36" spans="1:49">
      <c r="A36" s="130" t="s">
        <v>43</v>
      </c>
      <c r="B36" s="412" t="s">
        <v>15</v>
      </c>
      <c r="C36" s="362" t="s">
        <v>68</v>
      </c>
      <c r="D36" s="362" t="s">
        <v>69</v>
      </c>
      <c r="E36" s="362" t="s">
        <v>69</v>
      </c>
      <c r="F36" s="362" t="s">
        <v>69</v>
      </c>
      <c r="G36" s="362" t="s">
        <v>68</v>
      </c>
      <c r="H36" s="362" t="s">
        <v>125</v>
      </c>
      <c r="I36" s="362" t="s">
        <v>125</v>
      </c>
      <c r="J36" s="356" t="s">
        <v>15</v>
      </c>
      <c r="K36" s="356" t="s">
        <v>69</v>
      </c>
      <c r="L36" s="356" t="s">
        <v>69</v>
      </c>
      <c r="M36" s="356" t="s">
        <v>69</v>
      </c>
      <c r="N36" s="356" t="s">
        <v>69</v>
      </c>
      <c r="O36" s="232">
        <v>57.690440927488289</v>
      </c>
      <c r="P36" s="232">
        <v>78.03198648627118</v>
      </c>
      <c r="Q36" s="232">
        <v>73.374411023688225</v>
      </c>
      <c r="R36" s="445">
        <v>71.5</v>
      </c>
      <c r="S36" s="413">
        <v>77.193782427327122</v>
      </c>
      <c r="T36" s="446">
        <v>69.25</v>
      </c>
      <c r="U36" s="447" t="s">
        <v>15</v>
      </c>
      <c r="V36" s="447" t="s">
        <v>15</v>
      </c>
      <c r="W36" s="409" t="s">
        <v>124</v>
      </c>
      <c r="X36" s="409" t="s">
        <v>15</v>
      </c>
      <c r="Y36" s="366" t="s">
        <v>124</v>
      </c>
      <c r="Z36" s="366" t="s">
        <v>124</v>
      </c>
      <c r="AA36" s="366" t="s">
        <v>15</v>
      </c>
      <c r="AB36" s="366" t="s">
        <v>15</v>
      </c>
      <c r="AC36" s="366" t="s">
        <v>15</v>
      </c>
      <c r="AD36" s="353" t="s">
        <v>15</v>
      </c>
      <c r="AE36" s="353" t="s">
        <v>15</v>
      </c>
      <c r="AF36" s="353" t="s">
        <v>15</v>
      </c>
      <c r="AG36" s="353" t="s">
        <v>15</v>
      </c>
      <c r="AH36" s="353" t="s">
        <v>16</v>
      </c>
      <c r="AI36" s="353" t="s">
        <v>16</v>
      </c>
      <c r="AJ36" s="353">
        <v>107.59937638593037</v>
      </c>
      <c r="AK36" s="353" t="s">
        <v>16</v>
      </c>
      <c r="AL36" s="353" t="s">
        <v>16</v>
      </c>
      <c r="AM36" s="353" t="s">
        <v>16</v>
      </c>
      <c r="AN36" s="353" t="s">
        <v>16</v>
      </c>
      <c r="AO36" s="353" t="s">
        <v>15</v>
      </c>
      <c r="AP36" s="353" t="s">
        <v>68</v>
      </c>
      <c r="AQ36" s="353" t="s">
        <v>68</v>
      </c>
      <c r="AR36" s="353" t="s">
        <v>68</v>
      </c>
      <c r="AS36" s="353" t="s">
        <v>68</v>
      </c>
      <c r="AT36" s="353" t="s">
        <v>68</v>
      </c>
      <c r="AU36" s="353" t="s">
        <v>160</v>
      </c>
      <c r="AV36" s="353" t="s">
        <v>68</v>
      </c>
      <c r="AW36" s="353" t="s">
        <v>68</v>
      </c>
    </row>
    <row r="37" spans="1:49">
      <c r="A37" s="130" t="s">
        <v>44</v>
      </c>
      <c r="B37" s="412" t="s">
        <v>15</v>
      </c>
      <c r="C37" s="362" t="s">
        <v>68</v>
      </c>
      <c r="D37" s="362">
        <v>60.5</v>
      </c>
      <c r="E37" s="362">
        <v>74.2</v>
      </c>
      <c r="F37" s="362">
        <v>67.3</v>
      </c>
      <c r="G37" s="362" t="s">
        <v>68</v>
      </c>
      <c r="H37" s="362">
        <v>57.4</v>
      </c>
      <c r="I37" s="362">
        <v>57.8</v>
      </c>
      <c r="J37" s="356">
        <v>55.3</v>
      </c>
      <c r="K37" s="356">
        <v>48.963369701509826</v>
      </c>
      <c r="L37" s="356">
        <v>68.152944731246222</v>
      </c>
      <c r="M37" s="356">
        <v>79.099999999999994</v>
      </c>
      <c r="N37" s="356">
        <v>63.2</v>
      </c>
      <c r="O37" s="232">
        <v>57.690440927488297</v>
      </c>
      <c r="P37" s="232">
        <v>62.510110232764127</v>
      </c>
      <c r="Q37" s="232">
        <v>69.876990117889946</v>
      </c>
      <c r="R37" s="445">
        <v>63.780368098159528</v>
      </c>
      <c r="S37" s="413">
        <v>69.633423289499007</v>
      </c>
      <c r="T37" s="446">
        <v>69.691780821917803</v>
      </c>
      <c r="U37" s="447" t="s">
        <v>15</v>
      </c>
      <c r="V37" s="447" t="s">
        <v>15</v>
      </c>
      <c r="W37" s="409" t="s">
        <v>124</v>
      </c>
      <c r="X37" s="409" t="s">
        <v>15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53" t="s">
        <v>15</v>
      </c>
      <c r="AE37" s="353" t="s">
        <v>15</v>
      </c>
      <c r="AF37" s="353" t="s">
        <v>15</v>
      </c>
      <c r="AG37" s="353" t="s">
        <v>15</v>
      </c>
      <c r="AH37" s="353" t="s">
        <v>15</v>
      </c>
      <c r="AI37" s="353" t="s">
        <v>15</v>
      </c>
      <c r="AJ37" s="353" t="s">
        <v>15</v>
      </c>
      <c r="AK37" s="353" t="s">
        <v>15</v>
      </c>
      <c r="AL37" s="353" t="s">
        <v>16</v>
      </c>
      <c r="AM37" s="353" t="s">
        <v>15</v>
      </c>
      <c r="AN37" s="353">
        <v>98.9</v>
      </c>
      <c r="AO37" s="353" t="s">
        <v>15</v>
      </c>
      <c r="AP37" s="353" t="s">
        <v>160</v>
      </c>
      <c r="AQ37" s="353" t="s">
        <v>68</v>
      </c>
      <c r="AR37" s="353" t="s">
        <v>68</v>
      </c>
      <c r="AS37" s="353" t="s">
        <v>68</v>
      </c>
      <c r="AT37" s="353" t="s">
        <v>160</v>
      </c>
      <c r="AU37" s="353" t="s">
        <v>68</v>
      </c>
      <c r="AV37" s="353" t="s">
        <v>68</v>
      </c>
      <c r="AW37" s="353" t="s">
        <v>160</v>
      </c>
    </row>
    <row r="38" spans="1:49">
      <c r="A38" s="130" t="s">
        <v>45</v>
      </c>
      <c r="B38" s="412">
        <v>55.4</v>
      </c>
      <c r="C38" s="362" t="s">
        <v>68</v>
      </c>
      <c r="D38" s="362" t="s">
        <v>15</v>
      </c>
      <c r="E38" s="362">
        <v>72</v>
      </c>
      <c r="F38" s="362" t="s">
        <v>125</v>
      </c>
      <c r="G38" s="362" t="s">
        <v>68</v>
      </c>
      <c r="H38" s="362" t="s">
        <v>125</v>
      </c>
      <c r="I38" s="362" t="s">
        <v>125</v>
      </c>
      <c r="J38" s="356">
        <v>70</v>
      </c>
      <c r="K38" s="356" t="s">
        <v>15</v>
      </c>
      <c r="L38" s="356">
        <v>64.25563557506058</v>
      </c>
      <c r="M38" s="356">
        <v>89.3</v>
      </c>
      <c r="N38" s="356">
        <v>62.3</v>
      </c>
      <c r="O38" s="232">
        <v>78.576205985392946</v>
      </c>
      <c r="P38" s="232">
        <v>74.022404627465988</v>
      </c>
      <c r="Q38" s="232">
        <v>72.070712746354118</v>
      </c>
      <c r="R38" s="445">
        <v>67.35906177333429</v>
      </c>
      <c r="S38" s="413">
        <v>79.410971676787327</v>
      </c>
      <c r="T38" s="446">
        <v>71.202667908299787</v>
      </c>
      <c r="U38" s="447">
        <v>88.967444527575623</v>
      </c>
      <c r="V38" s="447">
        <v>68.952021849895701</v>
      </c>
      <c r="W38" s="409">
        <v>81.296704675287728</v>
      </c>
      <c r="X38" s="409">
        <v>84.744576373117681</v>
      </c>
      <c r="Y38" s="366">
        <v>83.146670412446369</v>
      </c>
      <c r="Z38" s="366">
        <v>83.827990740995332</v>
      </c>
      <c r="AA38" s="366">
        <v>77.088177824866833</v>
      </c>
      <c r="AB38" s="366">
        <v>91.574228397348833</v>
      </c>
      <c r="AC38" s="366">
        <v>88.439682403325008</v>
      </c>
      <c r="AD38" s="353">
        <v>78.677175864434986</v>
      </c>
      <c r="AE38" s="353" t="s">
        <v>15</v>
      </c>
      <c r="AF38" s="353">
        <v>98.446160890178476</v>
      </c>
      <c r="AG38" s="353">
        <v>92.235215807502911</v>
      </c>
      <c r="AH38" s="353">
        <v>93.431068214918298</v>
      </c>
      <c r="AI38" s="353">
        <v>106.63119424959167</v>
      </c>
      <c r="AJ38" s="353">
        <v>104.08319270719075</v>
      </c>
      <c r="AK38" s="353">
        <v>99.543315580993237</v>
      </c>
      <c r="AL38" s="353">
        <v>110.58746289074799</v>
      </c>
      <c r="AM38" s="353">
        <v>108.20379494910604</v>
      </c>
      <c r="AN38" s="353">
        <v>78.400000000000006</v>
      </c>
      <c r="AO38" s="353" t="s">
        <v>15</v>
      </c>
      <c r="AP38" s="353" t="s">
        <v>160</v>
      </c>
      <c r="AQ38" s="353" t="s">
        <v>160</v>
      </c>
      <c r="AR38" s="353" t="s">
        <v>160</v>
      </c>
      <c r="AS38" s="474" t="s">
        <v>160</v>
      </c>
      <c r="AT38" s="353" t="s">
        <v>160</v>
      </c>
      <c r="AU38" s="474" t="s">
        <v>160</v>
      </c>
      <c r="AV38" s="474" t="s">
        <v>160</v>
      </c>
      <c r="AW38" s="474" t="s">
        <v>160</v>
      </c>
    </row>
    <row r="39" spans="1:49">
      <c r="A39" s="130" t="s">
        <v>46</v>
      </c>
      <c r="B39" s="412" t="s">
        <v>15</v>
      </c>
      <c r="C39" s="362" t="s">
        <v>68</v>
      </c>
      <c r="D39" s="362" t="s">
        <v>69</v>
      </c>
      <c r="E39" s="362" t="s">
        <v>69</v>
      </c>
      <c r="F39" s="362" t="s">
        <v>69</v>
      </c>
      <c r="G39" s="362" t="s">
        <v>68</v>
      </c>
      <c r="H39" s="362" t="s">
        <v>69</v>
      </c>
      <c r="I39" s="362" t="s">
        <v>69</v>
      </c>
      <c r="J39" s="356" t="s">
        <v>69</v>
      </c>
      <c r="K39" s="356" t="s">
        <v>69</v>
      </c>
      <c r="L39" s="356" t="s">
        <v>69</v>
      </c>
      <c r="M39" s="356" t="s">
        <v>69</v>
      </c>
      <c r="N39" s="356" t="s">
        <v>69</v>
      </c>
      <c r="O39" s="356" t="s">
        <v>69</v>
      </c>
      <c r="P39" s="356" t="s">
        <v>69</v>
      </c>
      <c r="Q39" s="356" t="s">
        <v>69</v>
      </c>
      <c r="R39" s="232" t="s">
        <v>68</v>
      </c>
      <c r="S39" s="232" t="s">
        <v>68</v>
      </c>
      <c r="T39" s="232" t="s">
        <v>68</v>
      </c>
      <c r="U39" s="447" t="s">
        <v>71</v>
      </c>
      <c r="V39" s="447" t="s">
        <v>71</v>
      </c>
      <c r="W39" s="409" t="s">
        <v>127</v>
      </c>
      <c r="X39" s="409" t="s">
        <v>71</v>
      </c>
      <c r="Y39" s="366" t="s">
        <v>71</v>
      </c>
      <c r="Z39" s="366" t="s">
        <v>71</v>
      </c>
      <c r="AA39" s="366" t="s">
        <v>71</v>
      </c>
      <c r="AB39" s="366" t="s">
        <v>71</v>
      </c>
      <c r="AC39" s="366" t="s">
        <v>71</v>
      </c>
      <c r="AD39" s="353" t="s">
        <v>71</v>
      </c>
      <c r="AE39" s="353" t="s">
        <v>71</v>
      </c>
      <c r="AF39" s="353" t="s">
        <v>71</v>
      </c>
      <c r="AG39" s="353" t="s">
        <v>71</v>
      </c>
      <c r="AH39" s="353" t="s">
        <v>71</v>
      </c>
      <c r="AI39" s="353" t="s">
        <v>71</v>
      </c>
      <c r="AJ39" s="353" t="s">
        <v>71</v>
      </c>
      <c r="AK39" s="353" t="s">
        <v>71</v>
      </c>
      <c r="AL39" s="353" t="s">
        <v>16</v>
      </c>
      <c r="AM39" s="353" t="s">
        <v>16</v>
      </c>
      <c r="AN39" s="353" t="s">
        <v>16</v>
      </c>
      <c r="AO39" s="353" t="s">
        <v>15</v>
      </c>
      <c r="AP39" s="353" t="s">
        <v>68</v>
      </c>
      <c r="AQ39" s="353" t="s">
        <v>68</v>
      </c>
      <c r="AR39" s="353" t="s">
        <v>68</v>
      </c>
      <c r="AS39" s="353" t="s">
        <v>68</v>
      </c>
      <c r="AT39" s="353" t="s">
        <v>68</v>
      </c>
      <c r="AU39" s="353" t="s">
        <v>68</v>
      </c>
      <c r="AV39" s="353" t="s">
        <v>68</v>
      </c>
      <c r="AW39" s="353" t="s">
        <v>68</v>
      </c>
    </row>
    <row r="40" spans="1:49">
      <c r="A40" s="130" t="s">
        <v>47</v>
      </c>
      <c r="B40" s="412" t="s">
        <v>15</v>
      </c>
      <c r="C40" s="362" t="s">
        <v>68</v>
      </c>
      <c r="D40" s="362" t="s">
        <v>15</v>
      </c>
      <c r="E40" s="362" t="s">
        <v>125</v>
      </c>
      <c r="F40" s="362" t="s">
        <v>125</v>
      </c>
      <c r="G40" s="362" t="s">
        <v>68</v>
      </c>
      <c r="H40" s="362" t="s">
        <v>125</v>
      </c>
      <c r="I40" s="362" t="s">
        <v>125</v>
      </c>
      <c r="J40" s="356" t="s">
        <v>15</v>
      </c>
      <c r="K40" s="356" t="s">
        <v>15</v>
      </c>
      <c r="L40" s="356" t="s">
        <v>15</v>
      </c>
      <c r="M40" s="356">
        <v>70.954414634581326</v>
      </c>
      <c r="N40" s="356">
        <v>63</v>
      </c>
      <c r="O40" s="232">
        <v>58.368267789080505</v>
      </c>
      <c r="P40" s="232">
        <v>75.287064281732967</v>
      </c>
      <c r="Q40" s="232">
        <v>74.35024597113086</v>
      </c>
      <c r="R40" s="445">
        <v>73.951973335141247</v>
      </c>
      <c r="S40" s="413">
        <v>81.091245951219193</v>
      </c>
      <c r="T40" s="446">
        <v>72.238835159788621</v>
      </c>
      <c r="U40" s="447">
        <v>87.997351289661609</v>
      </c>
      <c r="V40" s="447" t="s">
        <v>15</v>
      </c>
      <c r="W40" s="409">
        <v>88.286730875441123</v>
      </c>
      <c r="X40" s="409">
        <v>90.804943170781939</v>
      </c>
      <c r="Y40" s="366">
        <v>88.227803980600754</v>
      </c>
      <c r="Z40" s="366">
        <v>90.945704014281901</v>
      </c>
      <c r="AA40" s="366">
        <v>78.078209888553559</v>
      </c>
      <c r="AB40" s="366">
        <v>88.386904519359291</v>
      </c>
      <c r="AC40" s="366">
        <v>88.7515780391238</v>
      </c>
      <c r="AD40" s="353">
        <v>81.950137949977218</v>
      </c>
      <c r="AE40" s="353">
        <v>88.974180113766536</v>
      </c>
      <c r="AF40" s="353">
        <v>96.396647401261902</v>
      </c>
      <c r="AG40" s="353">
        <v>89.901622817790113</v>
      </c>
      <c r="AH40" s="353">
        <v>90.57660011526454</v>
      </c>
      <c r="AI40" s="353">
        <v>98.830393674892804</v>
      </c>
      <c r="AJ40" s="353">
        <v>101.13336057663084</v>
      </c>
      <c r="AK40" s="353">
        <v>83.539996050465078</v>
      </c>
      <c r="AL40" s="353">
        <v>105.24187161053554</v>
      </c>
      <c r="AM40" s="353">
        <v>103.98412847347527</v>
      </c>
      <c r="AN40" s="353" t="s">
        <v>15</v>
      </c>
      <c r="AO40" s="353" t="s">
        <v>15</v>
      </c>
      <c r="AP40" s="353" t="s">
        <v>160</v>
      </c>
      <c r="AQ40" s="353" t="s">
        <v>68</v>
      </c>
      <c r="AR40" s="353" t="s">
        <v>160</v>
      </c>
      <c r="AS40" s="474" t="s">
        <v>160</v>
      </c>
      <c r="AT40" s="353" t="s">
        <v>160</v>
      </c>
      <c r="AU40" s="474" t="s">
        <v>160</v>
      </c>
      <c r="AV40" s="474">
        <v>97.6</v>
      </c>
      <c r="AW40" s="474" t="s">
        <v>160</v>
      </c>
    </row>
    <row r="41" spans="1:49">
      <c r="A41" s="130" t="s">
        <v>48</v>
      </c>
      <c r="B41" s="412" t="s">
        <v>15</v>
      </c>
      <c r="C41" s="362" t="s">
        <v>68</v>
      </c>
      <c r="D41" s="362" t="s">
        <v>15</v>
      </c>
      <c r="E41" s="362">
        <v>75.7</v>
      </c>
      <c r="F41" s="362" t="s">
        <v>125</v>
      </c>
      <c r="G41" s="362" t="s">
        <v>68</v>
      </c>
      <c r="H41" s="362" t="s">
        <v>125</v>
      </c>
      <c r="I41" s="362">
        <v>54.7</v>
      </c>
      <c r="J41" s="356">
        <v>48.3</v>
      </c>
      <c r="K41" s="356" t="s">
        <v>15</v>
      </c>
      <c r="L41" s="356">
        <v>59.259085374822604</v>
      </c>
      <c r="M41" s="356" t="s">
        <v>15</v>
      </c>
      <c r="N41" s="356">
        <v>80.3</v>
      </c>
      <c r="O41" s="232">
        <v>47.920482039376097</v>
      </c>
      <c r="P41" s="232">
        <v>63.501255965949539</v>
      </c>
      <c r="Q41" s="232">
        <v>69.421838968025938</v>
      </c>
      <c r="R41" s="445">
        <v>62.61706432488171</v>
      </c>
      <c r="S41" s="413">
        <v>70.054510903190717</v>
      </c>
      <c r="T41" s="446">
        <v>66.009691755104342</v>
      </c>
      <c r="U41" s="447">
        <v>82.907091535787217</v>
      </c>
      <c r="V41" s="447">
        <v>62.774910426359789</v>
      </c>
      <c r="W41" s="409">
        <v>82.524068206504069</v>
      </c>
      <c r="X41" s="409">
        <v>86.676153537335182</v>
      </c>
      <c r="Y41" s="366">
        <v>87.20194610948171</v>
      </c>
      <c r="Z41" s="366">
        <v>86.456555728455726</v>
      </c>
      <c r="AA41" s="366">
        <v>74.764592295987072</v>
      </c>
      <c r="AB41" s="366">
        <v>86.617178486106084</v>
      </c>
      <c r="AC41" s="366">
        <v>88.324547816133574</v>
      </c>
      <c r="AD41" s="353">
        <v>75.280546708725439</v>
      </c>
      <c r="AE41" s="353">
        <v>83.535774513602462</v>
      </c>
      <c r="AF41" s="353">
        <v>88.697806225360608</v>
      </c>
      <c r="AG41" s="353" t="s">
        <v>15</v>
      </c>
      <c r="AH41" s="353">
        <v>89.460418247334744</v>
      </c>
      <c r="AI41" s="353">
        <v>102.46110618893267</v>
      </c>
      <c r="AJ41" s="353">
        <v>102.01336004268448</v>
      </c>
      <c r="AK41" s="353">
        <v>84.40505690497497</v>
      </c>
      <c r="AL41" s="353">
        <v>104.25257926103396</v>
      </c>
      <c r="AM41" s="353">
        <v>104.07758086688766</v>
      </c>
      <c r="AN41" s="353">
        <v>98.9</v>
      </c>
      <c r="AO41" s="353" t="s">
        <v>15</v>
      </c>
      <c r="AP41" s="353" t="s">
        <v>68</v>
      </c>
      <c r="AQ41" s="353" t="s">
        <v>160</v>
      </c>
      <c r="AR41" s="353" t="s">
        <v>160</v>
      </c>
      <c r="AS41" s="474" t="s">
        <v>68</v>
      </c>
      <c r="AT41" s="353">
        <v>91</v>
      </c>
      <c r="AU41" s="474" t="s">
        <v>160</v>
      </c>
      <c r="AV41" s="474" t="s">
        <v>160</v>
      </c>
      <c r="AW41" s="474" t="s">
        <v>160</v>
      </c>
    </row>
    <row r="42" spans="1:49">
      <c r="A42" s="130" t="s">
        <v>49</v>
      </c>
      <c r="B42" s="412">
        <v>49.3</v>
      </c>
      <c r="C42" s="362" t="s">
        <v>68</v>
      </c>
      <c r="D42" s="362">
        <v>46.4</v>
      </c>
      <c r="E42" s="362">
        <v>58.2</v>
      </c>
      <c r="F42" s="362">
        <v>59.9</v>
      </c>
      <c r="G42" s="362" t="s">
        <v>68</v>
      </c>
      <c r="H42" s="362">
        <v>46.4</v>
      </c>
      <c r="I42" s="362">
        <v>57</v>
      </c>
      <c r="J42" s="356">
        <v>58.7</v>
      </c>
      <c r="K42" s="356">
        <v>50.861949342996908</v>
      </c>
      <c r="L42" s="356">
        <v>69.751840795322394</v>
      </c>
      <c r="M42" s="356">
        <v>70.054992477241569</v>
      </c>
      <c r="N42" s="356">
        <v>60.4</v>
      </c>
      <c r="O42" s="232">
        <v>52.962893266593206</v>
      </c>
      <c r="P42" s="232">
        <v>63.6217990669616</v>
      </c>
      <c r="Q42" s="232">
        <v>68.759632816714145</v>
      </c>
      <c r="R42" s="445">
        <v>64.969129486290143</v>
      </c>
      <c r="S42" s="413">
        <v>75.060047708699344</v>
      </c>
      <c r="T42" s="446">
        <v>71.31220079823585</v>
      </c>
      <c r="U42" s="447">
        <v>83.941234429397809</v>
      </c>
      <c r="V42" s="447">
        <v>68.096214796312097</v>
      </c>
      <c r="W42" s="409">
        <v>83.901437521224807</v>
      </c>
      <c r="X42" s="409">
        <v>85.095124592835845</v>
      </c>
      <c r="Y42" s="366">
        <v>86.327586219776691</v>
      </c>
      <c r="Z42" s="366">
        <v>86.675926466161911</v>
      </c>
      <c r="AA42" s="366">
        <v>69.516694672183775</v>
      </c>
      <c r="AB42" s="366">
        <v>89.232671477944521</v>
      </c>
      <c r="AC42" s="366">
        <v>88.060319974018142</v>
      </c>
      <c r="AD42" s="353">
        <v>71.853498584036529</v>
      </c>
      <c r="AE42" s="353">
        <v>92.462213942043988</v>
      </c>
      <c r="AF42" s="353">
        <v>96.885604411630808</v>
      </c>
      <c r="AG42" s="353">
        <v>90.884180489722979</v>
      </c>
      <c r="AH42" s="353">
        <v>90.846893495149288</v>
      </c>
      <c r="AI42" s="353">
        <v>103.53026035123483</v>
      </c>
      <c r="AJ42" s="353">
        <v>100.41637248943989</v>
      </c>
      <c r="AK42" s="353">
        <v>83.391636194956988</v>
      </c>
      <c r="AL42" s="353">
        <v>107.05978252909966</v>
      </c>
      <c r="AM42" s="353">
        <v>103.70185143851215</v>
      </c>
      <c r="AN42" s="353">
        <v>100.2</v>
      </c>
      <c r="AO42" s="353">
        <v>105.2</v>
      </c>
      <c r="AP42" s="353">
        <v>63.9</v>
      </c>
      <c r="AQ42" s="353">
        <v>75.099999999999994</v>
      </c>
      <c r="AR42" s="353">
        <v>91.7</v>
      </c>
      <c r="AS42" s="353">
        <v>94.6</v>
      </c>
      <c r="AT42" s="353">
        <v>77</v>
      </c>
      <c r="AU42" s="353">
        <v>108.9</v>
      </c>
      <c r="AV42" s="353">
        <v>105.7</v>
      </c>
      <c r="AW42" s="353">
        <v>107</v>
      </c>
    </row>
    <row r="43" spans="1:49">
      <c r="A43" s="130" t="s">
        <v>50</v>
      </c>
      <c r="B43" s="412">
        <v>49.9</v>
      </c>
      <c r="C43" s="362" t="s">
        <v>68</v>
      </c>
      <c r="D43" s="362">
        <v>66.5</v>
      </c>
      <c r="E43" s="362">
        <v>70.900000000000006</v>
      </c>
      <c r="F43" s="362">
        <v>58.1</v>
      </c>
      <c r="G43" s="362" t="s">
        <v>68</v>
      </c>
      <c r="H43" s="362">
        <v>60.6</v>
      </c>
      <c r="I43" s="362">
        <v>68.099999999999994</v>
      </c>
      <c r="J43" s="356">
        <v>60.1</v>
      </c>
      <c r="K43" s="356">
        <v>54.259407648816001</v>
      </c>
      <c r="L43" s="356">
        <v>69.352116779303344</v>
      </c>
      <c r="M43" s="356">
        <v>70.254864067761432</v>
      </c>
      <c r="N43" s="356">
        <v>61.2</v>
      </c>
      <c r="O43" s="232">
        <v>55.19309243308188</v>
      </c>
      <c r="P43" s="232">
        <v>62.405221935056439</v>
      </c>
      <c r="Q43" s="232">
        <v>69.080009357388789</v>
      </c>
      <c r="R43" s="445">
        <v>70.576211438296426</v>
      </c>
      <c r="S43" s="413">
        <v>70.688192334229299</v>
      </c>
      <c r="T43" s="446">
        <v>73.917329774500402</v>
      </c>
      <c r="U43" s="447">
        <v>87.047341220902254</v>
      </c>
      <c r="V43" s="447">
        <v>72.855721606740531</v>
      </c>
      <c r="W43" s="409">
        <v>83.521589513622928</v>
      </c>
      <c r="X43" s="409">
        <v>85.98651892785594</v>
      </c>
      <c r="Y43" s="366">
        <v>88.318475193704742</v>
      </c>
      <c r="Z43" s="366">
        <v>88.793942341028057</v>
      </c>
      <c r="AA43" s="366">
        <v>70.264938927529954</v>
      </c>
      <c r="AB43" s="366">
        <v>89.864144703386131</v>
      </c>
      <c r="AC43" s="366">
        <v>90.294321291367766</v>
      </c>
      <c r="AD43" s="353">
        <v>71.652789443701877</v>
      </c>
      <c r="AE43" s="353">
        <v>90.978601616202681</v>
      </c>
      <c r="AF43" s="353">
        <v>97.969123162855666</v>
      </c>
      <c r="AG43" s="353">
        <v>92.603406216958163</v>
      </c>
      <c r="AH43" s="353">
        <v>90.515960911831684</v>
      </c>
      <c r="AI43" s="353">
        <v>101.84824765704305</v>
      </c>
      <c r="AJ43" s="353">
        <v>102.89180712477393</v>
      </c>
      <c r="AK43" s="353">
        <v>82.393548552374327</v>
      </c>
      <c r="AL43" s="353">
        <v>103.79324333335489</v>
      </c>
      <c r="AM43" s="353">
        <v>102.24256894181565</v>
      </c>
      <c r="AN43" s="353">
        <v>96.8</v>
      </c>
      <c r="AO43" s="353">
        <v>104.6</v>
      </c>
      <c r="AP43" s="353">
        <v>67</v>
      </c>
      <c r="AQ43" s="353">
        <v>67.8</v>
      </c>
      <c r="AR43" s="353">
        <v>88.7</v>
      </c>
      <c r="AS43" s="353">
        <v>104.2</v>
      </c>
      <c r="AT43" s="353">
        <v>80.2</v>
      </c>
      <c r="AU43" s="353">
        <v>106</v>
      </c>
      <c r="AV43" s="353">
        <v>109.5</v>
      </c>
      <c r="AW43" s="353">
        <v>96.3</v>
      </c>
    </row>
    <row r="44" spans="1:49">
      <c r="A44" s="130" t="s">
        <v>122</v>
      </c>
      <c r="B44" s="412" t="s">
        <v>15</v>
      </c>
      <c r="C44" s="362" t="s">
        <v>68</v>
      </c>
      <c r="D44" s="362" t="s">
        <v>15</v>
      </c>
      <c r="E44" s="362" t="s">
        <v>125</v>
      </c>
      <c r="F44" s="362" t="s">
        <v>125</v>
      </c>
      <c r="G44" s="362" t="s">
        <v>68</v>
      </c>
      <c r="H44" s="362" t="s">
        <v>125</v>
      </c>
      <c r="I44" s="362" t="s">
        <v>125</v>
      </c>
      <c r="J44" s="356" t="s">
        <v>15</v>
      </c>
      <c r="K44" s="356" t="s">
        <v>15</v>
      </c>
      <c r="L44" s="356" t="s">
        <v>15</v>
      </c>
      <c r="M44" s="356" t="s">
        <v>15</v>
      </c>
      <c r="N44" s="356" t="s">
        <v>15</v>
      </c>
      <c r="O44" s="232">
        <v>57.690440927488304</v>
      </c>
      <c r="P44" s="232">
        <v>67.987289064739102</v>
      </c>
      <c r="Q44" s="232">
        <v>71.616167858986174</v>
      </c>
      <c r="R44" s="445">
        <v>61.381958921053872</v>
      </c>
      <c r="S44" s="413">
        <v>75.65864904621337</v>
      </c>
      <c r="T44" s="446">
        <v>71.666661673790884</v>
      </c>
      <c r="U44" s="447">
        <v>82.076364953447452</v>
      </c>
      <c r="V44" s="447" t="s">
        <v>15</v>
      </c>
      <c r="W44" s="409" t="s">
        <v>124</v>
      </c>
      <c r="X44" s="409" t="s">
        <v>15</v>
      </c>
      <c r="Y44" s="366" t="s">
        <v>124</v>
      </c>
      <c r="Z44" s="366">
        <v>84.103994363719139</v>
      </c>
      <c r="AA44" s="366" t="s">
        <v>15</v>
      </c>
      <c r="AB44" s="366">
        <v>87.828137008925651</v>
      </c>
      <c r="AC44" s="366">
        <v>86.66332026014355</v>
      </c>
      <c r="AD44" s="353">
        <v>80.907536552227612</v>
      </c>
      <c r="AE44" s="353">
        <v>95.210446351238716</v>
      </c>
      <c r="AF44" s="353">
        <v>95.875777996593541</v>
      </c>
      <c r="AG44" s="353" t="s">
        <v>15</v>
      </c>
      <c r="AH44" s="353">
        <v>93.819686560794835</v>
      </c>
      <c r="AI44" s="353">
        <v>110.62454367159771</v>
      </c>
      <c r="AJ44" s="353">
        <v>108.91214347766892</v>
      </c>
      <c r="AK44" s="353">
        <v>105.75061053047739</v>
      </c>
      <c r="AL44" s="353">
        <v>116.20520540798884</v>
      </c>
      <c r="AM44" s="353">
        <v>109.20231359485138</v>
      </c>
      <c r="AN44" s="353">
        <v>98.9</v>
      </c>
      <c r="AO44" s="353" t="s">
        <v>15</v>
      </c>
      <c r="AP44" s="353" t="s">
        <v>160</v>
      </c>
      <c r="AQ44" s="353" t="s">
        <v>160</v>
      </c>
      <c r="AR44" s="353" t="s">
        <v>160</v>
      </c>
      <c r="AS44" s="474" t="s">
        <v>160</v>
      </c>
      <c r="AT44" s="353" t="s">
        <v>160</v>
      </c>
      <c r="AU44" s="474" t="s">
        <v>160</v>
      </c>
      <c r="AV44" s="474" t="s">
        <v>68</v>
      </c>
      <c r="AW44" s="474" t="s">
        <v>68</v>
      </c>
    </row>
    <row r="45" spans="1:49">
      <c r="A45" s="130" t="s">
        <v>51</v>
      </c>
      <c r="B45" s="412" t="s">
        <v>15</v>
      </c>
      <c r="C45" s="362" t="s">
        <v>68</v>
      </c>
      <c r="D45" s="362" t="s">
        <v>15</v>
      </c>
      <c r="E45" s="362" t="s">
        <v>125</v>
      </c>
      <c r="F45" s="362">
        <v>79.5</v>
      </c>
      <c r="G45" s="362" t="s">
        <v>68</v>
      </c>
      <c r="H45" s="362">
        <v>55</v>
      </c>
      <c r="I45" s="362">
        <v>73</v>
      </c>
      <c r="J45" s="356">
        <v>61.3</v>
      </c>
      <c r="K45" s="356">
        <v>71.2</v>
      </c>
      <c r="L45" s="356">
        <v>65.654669631127234</v>
      </c>
      <c r="M45" s="356">
        <v>79.3</v>
      </c>
      <c r="N45" s="356">
        <v>66.900000000000006</v>
      </c>
      <c r="O45" s="232">
        <v>57.984681405397268</v>
      </c>
      <c r="P45" s="232">
        <v>63.114583534600804</v>
      </c>
      <c r="Q45" s="232">
        <v>75.294233608828407</v>
      </c>
      <c r="R45" s="445">
        <v>64.458056350286469</v>
      </c>
      <c r="S45" s="413">
        <v>74.680771979515953</v>
      </c>
      <c r="T45" s="446">
        <v>74.54019174730017</v>
      </c>
      <c r="U45" s="447">
        <v>84.935832021334761</v>
      </c>
      <c r="V45" s="447">
        <v>74.123582127437246</v>
      </c>
      <c r="W45" s="409">
        <v>86.015698080981124</v>
      </c>
      <c r="X45" s="409">
        <v>87.836971561843725</v>
      </c>
      <c r="Y45" s="366">
        <v>91.563018960373782</v>
      </c>
      <c r="Z45" s="366">
        <v>89.376129083198094</v>
      </c>
      <c r="AA45" s="366">
        <v>70.838564955547739</v>
      </c>
      <c r="AB45" s="366">
        <v>88.46170578520892</v>
      </c>
      <c r="AC45" s="366">
        <v>88.450125493430065</v>
      </c>
      <c r="AD45" s="353">
        <v>66.546107730991537</v>
      </c>
      <c r="AE45" s="353">
        <v>89.731039527971646</v>
      </c>
      <c r="AF45" s="353">
        <v>93.566655089663385</v>
      </c>
      <c r="AG45" s="353">
        <v>92.848360506920258</v>
      </c>
      <c r="AH45" s="353">
        <v>91.174528119620589</v>
      </c>
      <c r="AI45" s="353">
        <v>101.93193757493891</v>
      </c>
      <c r="AJ45" s="353">
        <v>102.12327248216762</v>
      </c>
      <c r="AK45" s="353">
        <v>82.459773485009222</v>
      </c>
      <c r="AL45" s="353">
        <v>102.35045348732183</v>
      </c>
      <c r="AM45" s="353">
        <v>103.81676033948219</v>
      </c>
      <c r="AN45" s="353">
        <v>96.4</v>
      </c>
      <c r="AO45" s="353">
        <v>101.9</v>
      </c>
      <c r="AP45" s="353" t="s">
        <v>160</v>
      </c>
      <c r="AQ45" s="353" t="s">
        <v>160</v>
      </c>
      <c r="AR45" s="353" t="s">
        <v>160</v>
      </c>
      <c r="AS45" s="474">
        <v>90.7</v>
      </c>
      <c r="AT45" s="353">
        <v>76.5</v>
      </c>
      <c r="AU45" s="474" t="s">
        <v>160</v>
      </c>
      <c r="AV45" s="474">
        <v>93.4</v>
      </c>
      <c r="AW45" s="474">
        <v>99.7</v>
      </c>
    </row>
    <row r="46" spans="1:49">
      <c r="A46" s="130" t="s">
        <v>52</v>
      </c>
      <c r="B46" s="412" t="s">
        <v>15</v>
      </c>
      <c r="C46" s="362" t="s">
        <v>68</v>
      </c>
      <c r="D46" s="362" t="s">
        <v>15</v>
      </c>
      <c r="E46" s="362" t="s">
        <v>125</v>
      </c>
      <c r="F46" s="362" t="s">
        <v>125</v>
      </c>
      <c r="G46" s="362" t="s">
        <v>68</v>
      </c>
      <c r="H46" s="362" t="s">
        <v>125</v>
      </c>
      <c r="I46" s="362" t="s">
        <v>125</v>
      </c>
      <c r="J46" s="356" t="s">
        <v>15</v>
      </c>
      <c r="K46" s="356" t="s">
        <v>15</v>
      </c>
      <c r="L46" s="356" t="s">
        <v>15</v>
      </c>
      <c r="M46" s="356" t="s">
        <v>15</v>
      </c>
      <c r="N46" s="356" t="s">
        <v>15</v>
      </c>
      <c r="O46" s="232">
        <v>57.690440927488289</v>
      </c>
      <c r="P46" s="232">
        <v>64.97287582225016</v>
      </c>
      <c r="Q46" s="232">
        <v>70.662737581964478</v>
      </c>
      <c r="R46" s="445">
        <v>63.298658713321736</v>
      </c>
      <c r="S46" s="413">
        <v>72.04278786008652</v>
      </c>
      <c r="T46" s="446">
        <v>69.96137790503424</v>
      </c>
      <c r="U46" s="447" t="s">
        <v>15</v>
      </c>
      <c r="V46" s="447" t="s">
        <v>15</v>
      </c>
      <c r="W46" s="409">
        <v>88.617077140035391</v>
      </c>
      <c r="X46" s="409">
        <v>87.361789694241764</v>
      </c>
      <c r="Y46" s="366" t="s">
        <v>124</v>
      </c>
      <c r="Z46" s="366" t="s">
        <v>124</v>
      </c>
      <c r="AA46" s="366" t="s">
        <v>15</v>
      </c>
      <c r="AB46" s="366" t="s">
        <v>15</v>
      </c>
      <c r="AC46" s="366" t="s">
        <v>15</v>
      </c>
      <c r="AD46" s="353">
        <v>79.539034715484917</v>
      </c>
      <c r="AE46" s="353">
        <v>94.675815615156168</v>
      </c>
      <c r="AF46" s="353">
        <v>99.632579173740723</v>
      </c>
      <c r="AG46" s="353" t="s">
        <v>15</v>
      </c>
      <c r="AH46" s="353">
        <v>91.304669461937451</v>
      </c>
      <c r="AI46" s="353">
        <v>104.56276266205164</v>
      </c>
      <c r="AJ46" s="353">
        <v>105.15308210869387</v>
      </c>
      <c r="AK46" s="353">
        <v>88.534951126870411</v>
      </c>
      <c r="AL46" s="353">
        <v>106.90377026644826</v>
      </c>
      <c r="AM46" s="353">
        <v>104.73588266378198</v>
      </c>
      <c r="AN46" s="353" t="s">
        <v>15</v>
      </c>
      <c r="AO46" s="353" t="s">
        <v>15</v>
      </c>
      <c r="AP46" s="353" t="s">
        <v>160</v>
      </c>
      <c r="AQ46" s="353" t="s">
        <v>160</v>
      </c>
      <c r="AR46" s="353" t="s">
        <v>160</v>
      </c>
      <c r="AS46" s="474" t="s">
        <v>160</v>
      </c>
      <c r="AT46" s="353" t="s">
        <v>160</v>
      </c>
      <c r="AU46" s="474">
        <v>107.2</v>
      </c>
      <c r="AV46" s="474" t="s">
        <v>160</v>
      </c>
      <c r="AW46" s="474" t="s">
        <v>160</v>
      </c>
    </row>
    <row r="47" spans="1:49">
      <c r="A47" s="130" t="s">
        <v>53</v>
      </c>
      <c r="B47" s="412">
        <v>56.3</v>
      </c>
      <c r="C47" s="362" t="s">
        <v>68</v>
      </c>
      <c r="D47" s="362">
        <v>60.5</v>
      </c>
      <c r="E47" s="362">
        <v>74.2</v>
      </c>
      <c r="F47" s="362">
        <v>67.3</v>
      </c>
      <c r="G47" s="362" t="s">
        <v>68</v>
      </c>
      <c r="H47" s="362">
        <v>57.4</v>
      </c>
      <c r="I47" s="362">
        <v>57.8</v>
      </c>
      <c r="J47" s="356">
        <v>55.3</v>
      </c>
      <c r="K47" s="356">
        <v>48.963369701509833</v>
      </c>
      <c r="L47" s="356">
        <v>68.152944731246251</v>
      </c>
      <c r="M47" s="356">
        <v>79.099999999999994</v>
      </c>
      <c r="N47" s="356">
        <v>63.2</v>
      </c>
      <c r="O47" s="232">
        <v>55.745297773449224</v>
      </c>
      <c r="P47" s="232">
        <v>62.704339629685521</v>
      </c>
      <c r="Q47" s="232">
        <v>69.262257719614468</v>
      </c>
      <c r="R47" s="445">
        <v>66.394080812848969</v>
      </c>
      <c r="S47" s="413">
        <v>70.159807937510593</v>
      </c>
      <c r="T47" s="446">
        <v>71.669209662747946</v>
      </c>
      <c r="U47" s="447">
        <v>85.405249265396534</v>
      </c>
      <c r="V47" s="447">
        <v>72.592217798073833</v>
      </c>
      <c r="W47" s="409">
        <v>86.396445990401119</v>
      </c>
      <c r="X47" s="409">
        <v>89.137084854790345</v>
      </c>
      <c r="Y47" s="366">
        <v>88.876158362422913</v>
      </c>
      <c r="Z47" s="366">
        <v>90.888931532912281</v>
      </c>
      <c r="AA47" s="366">
        <v>72.499443378629664</v>
      </c>
      <c r="AB47" s="366">
        <v>86.953352879821807</v>
      </c>
      <c r="AC47" s="366">
        <v>88.674442240217346</v>
      </c>
      <c r="AD47" s="353">
        <v>71.316402224824941</v>
      </c>
      <c r="AE47" s="353">
        <v>95.060674950523008</v>
      </c>
      <c r="AF47" s="353">
        <v>91.026735700852527</v>
      </c>
      <c r="AG47" s="353">
        <v>90.891771186840003</v>
      </c>
      <c r="AH47" s="353">
        <v>89.266574355198941</v>
      </c>
      <c r="AI47" s="353">
        <v>99.045206780902461</v>
      </c>
      <c r="AJ47" s="353">
        <v>96.751351298783064</v>
      </c>
      <c r="AK47" s="353">
        <v>80.317021004481305</v>
      </c>
      <c r="AL47" s="353">
        <v>101.10705328419844</v>
      </c>
      <c r="AM47" s="353">
        <v>100.88860526575468</v>
      </c>
      <c r="AN47" s="353">
        <v>93</v>
      </c>
      <c r="AO47" s="353">
        <v>97.9</v>
      </c>
      <c r="AP47" s="353" t="s">
        <v>160</v>
      </c>
      <c r="AQ47" s="353" t="s">
        <v>160</v>
      </c>
      <c r="AR47" s="353">
        <v>93.2</v>
      </c>
      <c r="AS47" s="353">
        <v>94.6</v>
      </c>
      <c r="AT47" s="353">
        <v>66.3</v>
      </c>
      <c r="AU47" s="353" t="s">
        <v>160</v>
      </c>
      <c r="AV47" s="353">
        <v>90.9</v>
      </c>
      <c r="AW47" s="353">
        <v>96</v>
      </c>
    </row>
    <row r="48" spans="1:49">
      <c r="A48" s="130" t="s">
        <v>54</v>
      </c>
      <c r="B48" s="412">
        <v>55.4</v>
      </c>
      <c r="C48" s="362" t="s">
        <v>68</v>
      </c>
      <c r="D48" s="362">
        <v>64.2</v>
      </c>
      <c r="E48" s="362">
        <v>70.8</v>
      </c>
      <c r="F48" s="362">
        <v>64.5</v>
      </c>
      <c r="G48" s="362" t="s">
        <v>68</v>
      </c>
      <c r="H48" s="362">
        <v>56.9</v>
      </c>
      <c r="I48" s="362">
        <v>65.5</v>
      </c>
      <c r="J48" s="356">
        <v>71.400000000000006</v>
      </c>
      <c r="K48" s="356">
        <v>56.757538756035892</v>
      </c>
      <c r="L48" s="356">
        <v>75.099999999999994</v>
      </c>
      <c r="M48" s="356">
        <v>78.7</v>
      </c>
      <c r="N48" s="356">
        <v>61.6</v>
      </c>
      <c r="O48" s="232">
        <v>59.57633235856725</v>
      </c>
      <c r="P48" s="232">
        <v>63.775791189013582</v>
      </c>
      <c r="Q48" s="232">
        <v>69.537615825546752</v>
      </c>
      <c r="R48" s="445">
        <v>61.34791006282645</v>
      </c>
      <c r="S48" s="413">
        <v>71.111707731509128</v>
      </c>
      <c r="T48" s="446">
        <v>73.277855595923057</v>
      </c>
      <c r="U48" s="447">
        <v>85.05225385159325</v>
      </c>
      <c r="V48" s="447">
        <v>72.238236654859563</v>
      </c>
      <c r="W48" s="409">
        <v>82.404409187278091</v>
      </c>
      <c r="X48" s="409">
        <v>86.983181169612493</v>
      </c>
      <c r="Y48" s="366">
        <v>85.668231076227315</v>
      </c>
      <c r="Z48" s="366">
        <v>87.371439264285101</v>
      </c>
      <c r="AA48" s="366">
        <v>74.86505574074863</v>
      </c>
      <c r="AB48" s="366">
        <v>90.40017426975426</v>
      </c>
      <c r="AC48" s="366">
        <v>88.958673679910049</v>
      </c>
      <c r="AD48" s="353">
        <v>79.286721079286366</v>
      </c>
      <c r="AE48" s="353">
        <v>92.221126127792672</v>
      </c>
      <c r="AF48" s="353">
        <v>96.809507127462311</v>
      </c>
      <c r="AG48" s="353">
        <v>92.187149792653884</v>
      </c>
      <c r="AH48" s="353">
        <v>89.880304196025833</v>
      </c>
      <c r="AI48" s="353">
        <v>104.50974199209598</v>
      </c>
      <c r="AJ48" s="353">
        <v>103.00327739553707</v>
      </c>
      <c r="AK48" s="353">
        <v>87.792788532888167</v>
      </c>
      <c r="AL48" s="353">
        <v>106.48610155949333</v>
      </c>
      <c r="AM48" s="353">
        <v>103.80946573444128</v>
      </c>
      <c r="AN48" s="353">
        <v>97</v>
      </c>
      <c r="AO48" s="353">
        <v>105.4</v>
      </c>
      <c r="AP48" s="353">
        <v>72.2</v>
      </c>
      <c r="AQ48" s="353">
        <v>77.7</v>
      </c>
      <c r="AR48" s="353">
        <v>91.7</v>
      </c>
      <c r="AS48" s="353">
        <v>106.8</v>
      </c>
      <c r="AT48" s="353">
        <v>75.7</v>
      </c>
      <c r="AU48" s="353">
        <v>111.3</v>
      </c>
      <c r="AV48" s="353">
        <v>109.3</v>
      </c>
      <c r="AW48" s="353">
        <v>95</v>
      </c>
    </row>
    <row r="49" spans="1:49">
      <c r="A49" s="130" t="s">
        <v>55</v>
      </c>
      <c r="B49" s="412">
        <v>57.5</v>
      </c>
      <c r="C49" s="362" t="s">
        <v>68</v>
      </c>
      <c r="D49" s="362">
        <v>61</v>
      </c>
      <c r="E49" s="362">
        <v>60.5</v>
      </c>
      <c r="F49" s="362">
        <v>58.8</v>
      </c>
      <c r="G49" s="362" t="s">
        <v>68</v>
      </c>
      <c r="H49" s="362">
        <v>46.9</v>
      </c>
      <c r="I49" s="362">
        <v>62.2</v>
      </c>
      <c r="J49" s="356">
        <v>61.4</v>
      </c>
      <c r="K49" s="356">
        <v>53.859706671660803</v>
      </c>
      <c r="L49" s="356">
        <v>72.250115895441354</v>
      </c>
      <c r="M49" s="356">
        <v>75.551461216540091</v>
      </c>
      <c r="N49" s="356">
        <v>57.1</v>
      </c>
      <c r="O49" s="232">
        <v>55.439381682286644</v>
      </c>
      <c r="P49" s="232">
        <v>65.086618505137906</v>
      </c>
      <c r="Q49" s="232">
        <v>72.814559845034381</v>
      </c>
      <c r="R49" s="445">
        <v>58.788908708650197</v>
      </c>
      <c r="S49" s="413">
        <v>71.971171358217887</v>
      </c>
      <c r="T49" s="446">
        <v>73.434172286256413</v>
      </c>
      <c r="U49" s="447">
        <v>83.124320927772899</v>
      </c>
      <c r="V49" s="447">
        <v>69.813460098727887</v>
      </c>
      <c r="W49" s="409">
        <v>84.874671870554764</v>
      </c>
      <c r="X49" s="409">
        <v>87.30291201345419</v>
      </c>
      <c r="Y49" s="366">
        <v>85.218622471128342</v>
      </c>
      <c r="Z49" s="366">
        <v>87.792538381632568</v>
      </c>
      <c r="AA49" s="366">
        <v>68.901039732625961</v>
      </c>
      <c r="AB49" s="366">
        <v>88.507901775730375</v>
      </c>
      <c r="AC49" s="366">
        <v>88.969170860408013</v>
      </c>
      <c r="AD49" s="353">
        <v>72.614488106207276</v>
      </c>
      <c r="AE49" s="353">
        <v>90.97321340027365</v>
      </c>
      <c r="AF49" s="353">
        <v>96.152252344590238</v>
      </c>
      <c r="AG49" s="353">
        <v>91.395989424206377</v>
      </c>
      <c r="AH49" s="353">
        <v>89.658582846069493</v>
      </c>
      <c r="AI49" s="353">
        <v>102.71292887722494</v>
      </c>
      <c r="AJ49" s="353">
        <v>102.32801945287416</v>
      </c>
      <c r="AK49" s="353">
        <v>89.30374326845785</v>
      </c>
      <c r="AL49" s="353">
        <v>103.51832275903358</v>
      </c>
      <c r="AM49" s="353">
        <v>97.971177440992321</v>
      </c>
      <c r="AN49" s="353">
        <v>95.9</v>
      </c>
      <c r="AO49" s="353">
        <v>99.4</v>
      </c>
      <c r="AP49" s="353">
        <v>55.8</v>
      </c>
      <c r="AQ49" s="353">
        <v>50.4</v>
      </c>
      <c r="AR49" s="353">
        <v>88.4</v>
      </c>
      <c r="AS49" s="353">
        <v>98.9</v>
      </c>
      <c r="AT49" s="353">
        <v>64.900000000000006</v>
      </c>
      <c r="AU49" s="353">
        <v>102.7</v>
      </c>
      <c r="AV49" s="353">
        <v>99.3</v>
      </c>
      <c r="AW49" s="353">
        <v>99</v>
      </c>
    </row>
    <row r="50" spans="1:49">
      <c r="A50" s="130" t="s">
        <v>56</v>
      </c>
      <c r="B50" s="412" t="s">
        <v>15</v>
      </c>
      <c r="C50" s="362" t="s">
        <v>68</v>
      </c>
      <c r="D50" s="362" t="s">
        <v>15</v>
      </c>
      <c r="E50" s="362" t="s">
        <v>125</v>
      </c>
      <c r="F50" s="362" t="s">
        <v>125</v>
      </c>
      <c r="G50" s="362" t="s">
        <v>68</v>
      </c>
      <c r="H50" s="362" t="s">
        <v>125</v>
      </c>
      <c r="I50" s="362" t="s">
        <v>125</v>
      </c>
      <c r="J50" s="356" t="s">
        <v>15</v>
      </c>
      <c r="K50" s="356" t="s">
        <v>15</v>
      </c>
      <c r="L50" s="356" t="s">
        <v>15</v>
      </c>
      <c r="M50" s="356" t="s">
        <v>15</v>
      </c>
      <c r="N50" s="356" t="s">
        <v>15</v>
      </c>
      <c r="O50" s="232">
        <v>57.690440927488297</v>
      </c>
      <c r="P50" s="232">
        <v>71.590259728066044</v>
      </c>
      <c r="Q50" s="232">
        <v>73.668738680059874</v>
      </c>
      <c r="R50" s="445">
        <v>70.289981617647058</v>
      </c>
      <c r="S50" s="413">
        <v>76.839033973284813</v>
      </c>
      <c r="T50" s="446">
        <v>70.465510148107512</v>
      </c>
      <c r="U50" s="447" t="s">
        <v>15</v>
      </c>
      <c r="V50" s="447" t="s">
        <v>15</v>
      </c>
      <c r="W50" s="409" t="s">
        <v>124</v>
      </c>
      <c r="X50" s="409" t="s">
        <v>15</v>
      </c>
      <c r="Y50" s="366" t="s">
        <v>124</v>
      </c>
      <c r="Z50" s="366" t="s">
        <v>124</v>
      </c>
      <c r="AA50" s="366" t="s">
        <v>15</v>
      </c>
      <c r="AB50" s="366" t="s">
        <v>15</v>
      </c>
      <c r="AC50" s="366" t="s">
        <v>15</v>
      </c>
      <c r="AD50" s="353" t="s">
        <v>15</v>
      </c>
      <c r="AE50" s="353" t="s">
        <v>15</v>
      </c>
      <c r="AF50" s="353" t="s">
        <v>15</v>
      </c>
      <c r="AG50" s="353" t="s">
        <v>15</v>
      </c>
      <c r="AH50" s="353">
        <v>95.217527383539746</v>
      </c>
      <c r="AI50" s="353">
        <v>110.87261865462072</v>
      </c>
      <c r="AJ50" s="353">
        <v>110.4595107589638</v>
      </c>
      <c r="AK50" s="353" t="s">
        <v>16</v>
      </c>
      <c r="AL50" s="353" t="s">
        <v>16</v>
      </c>
      <c r="AM50" s="353" t="s">
        <v>16</v>
      </c>
      <c r="AN50" s="353" t="s">
        <v>16</v>
      </c>
      <c r="AO50" s="353" t="s">
        <v>16</v>
      </c>
      <c r="AP50" s="353" t="s">
        <v>160</v>
      </c>
      <c r="AQ50" s="353" t="s">
        <v>68</v>
      </c>
      <c r="AR50" s="353" t="s">
        <v>160</v>
      </c>
      <c r="AS50" s="474" t="s">
        <v>68</v>
      </c>
      <c r="AT50" s="353" t="s">
        <v>160</v>
      </c>
      <c r="AU50" s="474" t="s">
        <v>160</v>
      </c>
      <c r="AV50" s="474" t="s">
        <v>68</v>
      </c>
      <c r="AW50" s="474" t="s">
        <v>68</v>
      </c>
    </row>
    <row r="51" spans="1:49">
      <c r="A51" s="130" t="s">
        <v>123</v>
      </c>
      <c r="B51" s="412" t="s">
        <v>68</v>
      </c>
      <c r="C51" s="362" t="s">
        <v>68</v>
      </c>
      <c r="D51" s="362" t="s">
        <v>15</v>
      </c>
      <c r="E51" s="362" t="s">
        <v>125</v>
      </c>
      <c r="F51" s="362" t="s">
        <v>125</v>
      </c>
      <c r="G51" s="362" t="s">
        <v>68</v>
      </c>
      <c r="H51" s="362" t="s">
        <v>125</v>
      </c>
      <c r="I51" s="362" t="s">
        <v>125</v>
      </c>
      <c r="J51" s="356" t="s">
        <v>15</v>
      </c>
      <c r="K51" s="356" t="s">
        <v>15</v>
      </c>
      <c r="L51" s="356" t="s">
        <v>15</v>
      </c>
      <c r="M51" s="356" t="s">
        <v>15</v>
      </c>
      <c r="N51" s="356" t="s">
        <v>15</v>
      </c>
      <c r="O51" s="232">
        <v>57.690440927488304</v>
      </c>
      <c r="P51" s="232">
        <v>65.59828067472732</v>
      </c>
      <c r="Q51" s="232">
        <v>70.938557163416078</v>
      </c>
      <c r="R51" s="445">
        <v>64.26086044929059</v>
      </c>
      <c r="S51" s="413">
        <v>73.629415218534504</v>
      </c>
      <c r="T51" s="446">
        <v>71.794306672846716</v>
      </c>
      <c r="U51" s="447" t="s">
        <v>15</v>
      </c>
      <c r="V51" s="447" t="s">
        <v>15</v>
      </c>
      <c r="W51" s="409" t="s">
        <v>124</v>
      </c>
      <c r="X51" s="409" t="s">
        <v>15</v>
      </c>
      <c r="Y51" s="366" t="s">
        <v>124</v>
      </c>
      <c r="Z51" s="366" t="s">
        <v>124</v>
      </c>
      <c r="AA51" s="366" t="s">
        <v>15</v>
      </c>
      <c r="AB51" s="366" t="s">
        <v>15</v>
      </c>
      <c r="AC51" s="366" t="s">
        <v>15</v>
      </c>
      <c r="AD51" s="353">
        <v>80.652349759229296</v>
      </c>
      <c r="AE51" s="353">
        <v>90.480933347314775</v>
      </c>
      <c r="AF51" s="353">
        <v>97.884276016209867</v>
      </c>
      <c r="AG51" s="353" t="s">
        <v>15</v>
      </c>
      <c r="AH51" s="353">
        <v>92.361220697258489</v>
      </c>
      <c r="AI51" s="353">
        <v>102.52104956171894</v>
      </c>
      <c r="AJ51" s="353">
        <v>103.64480420374078</v>
      </c>
      <c r="AK51" s="353">
        <v>84.04859753837917</v>
      </c>
      <c r="AL51" s="353" t="s">
        <v>16</v>
      </c>
      <c r="AM51" s="353" t="s">
        <v>16</v>
      </c>
      <c r="AN51" s="353" t="s">
        <v>16</v>
      </c>
      <c r="AO51" s="353" t="s">
        <v>16</v>
      </c>
      <c r="AP51" s="353" t="s">
        <v>160</v>
      </c>
      <c r="AQ51" s="353" t="s">
        <v>68</v>
      </c>
      <c r="AR51" s="353" t="s">
        <v>160</v>
      </c>
      <c r="AS51" s="474" t="s">
        <v>160</v>
      </c>
      <c r="AT51" s="353" t="s">
        <v>68</v>
      </c>
      <c r="AU51" s="474" t="s">
        <v>160</v>
      </c>
      <c r="AV51" s="474" t="s">
        <v>160</v>
      </c>
      <c r="AW51" s="474" t="s">
        <v>68</v>
      </c>
    </row>
    <row r="52" spans="1:49">
      <c r="A52" s="130"/>
      <c r="B52" s="421"/>
      <c r="C52" s="362"/>
      <c r="D52" s="362"/>
      <c r="E52" s="362"/>
      <c r="F52" s="362"/>
      <c r="G52" s="362"/>
      <c r="H52" s="362"/>
      <c r="I52" s="362"/>
      <c r="J52" s="356"/>
      <c r="K52" s="356"/>
      <c r="L52" s="356"/>
      <c r="M52" s="356"/>
      <c r="N52" s="356"/>
      <c r="O52" s="354"/>
      <c r="P52" s="354"/>
      <c r="Q52" s="354"/>
      <c r="R52" s="354"/>
      <c r="S52" s="354"/>
      <c r="T52" s="354"/>
      <c r="U52" s="354"/>
      <c r="V52" s="354"/>
      <c r="W52" s="354"/>
      <c r="X52" s="354"/>
      <c r="Y52" s="362"/>
      <c r="Z52" s="362"/>
      <c r="AA52" s="362"/>
      <c r="AB52" s="362"/>
      <c r="AC52" s="362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353"/>
      <c r="AO52" s="353"/>
      <c r="AP52" s="353"/>
      <c r="AQ52" s="353"/>
      <c r="AR52" s="353"/>
      <c r="AS52" s="353"/>
      <c r="AT52" s="353"/>
      <c r="AU52" s="353"/>
      <c r="AV52" s="353"/>
      <c r="AW52" s="353"/>
    </row>
    <row r="53" spans="1:49">
      <c r="A53" s="163" t="s">
        <v>209</v>
      </c>
      <c r="B53" s="422">
        <v>49.6</v>
      </c>
      <c r="C53" s="385" t="s">
        <v>68</v>
      </c>
      <c r="D53" s="385">
        <v>40.1</v>
      </c>
      <c r="E53" s="385">
        <v>46.5</v>
      </c>
      <c r="F53" s="385">
        <v>47.7</v>
      </c>
      <c r="G53" s="385" t="s">
        <v>68</v>
      </c>
      <c r="H53" s="385">
        <v>54.4</v>
      </c>
      <c r="I53" s="385">
        <v>64.900000000000006</v>
      </c>
      <c r="J53" s="468">
        <v>65.900000000000006</v>
      </c>
      <c r="K53" s="468">
        <v>62.9</v>
      </c>
      <c r="L53" s="468">
        <v>71.900000000000006</v>
      </c>
      <c r="M53" s="468">
        <v>68.400000000000006</v>
      </c>
      <c r="N53" s="468">
        <v>58</v>
      </c>
      <c r="O53" s="386">
        <v>59.372265543197543</v>
      </c>
      <c r="P53" s="386">
        <v>64.331900873785187</v>
      </c>
      <c r="Q53" s="386">
        <v>65.610726598913416</v>
      </c>
      <c r="R53" s="449">
        <v>62.471020535343044</v>
      </c>
      <c r="S53" s="423">
        <v>67.171661869514324</v>
      </c>
      <c r="T53" s="450">
        <v>67.410051257150968</v>
      </c>
      <c r="U53" s="451">
        <v>74.315015100732154</v>
      </c>
      <c r="V53" s="451">
        <v>72.350290999448674</v>
      </c>
      <c r="W53" s="448">
        <v>76.100887063440936</v>
      </c>
      <c r="X53" s="448">
        <v>83.676528925410807</v>
      </c>
      <c r="Y53" s="391">
        <v>85.216710682253691</v>
      </c>
      <c r="Z53" s="391">
        <v>87.93118501154315</v>
      </c>
      <c r="AA53" s="391">
        <v>76.251646145934345</v>
      </c>
      <c r="AB53" s="391">
        <v>82.097716630313656</v>
      </c>
      <c r="AC53" s="391">
        <v>83.806864313258501</v>
      </c>
      <c r="AD53" s="478">
        <v>78.98183009945474</v>
      </c>
      <c r="AE53" s="478">
        <v>88.779394255019923</v>
      </c>
      <c r="AF53" s="478">
        <v>97.870383449887385</v>
      </c>
      <c r="AG53" s="478">
        <v>86.624417331647649</v>
      </c>
      <c r="AH53" s="478">
        <v>91.560501692660992</v>
      </c>
      <c r="AI53" s="478">
        <v>103.68126458530402</v>
      </c>
      <c r="AJ53" s="478">
        <v>107.39370851840329</v>
      </c>
      <c r="AK53" s="478">
        <v>88.850693603455213</v>
      </c>
      <c r="AL53" s="478">
        <v>103.85399816811503</v>
      </c>
      <c r="AM53" s="478">
        <v>101.89013291927567</v>
      </c>
      <c r="AN53" s="478">
        <v>98.7</v>
      </c>
      <c r="AO53" s="478">
        <v>105</v>
      </c>
      <c r="AP53" s="478">
        <v>67.7</v>
      </c>
      <c r="AQ53" s="478">
        <v>86.5</v>
      </c>
      <c r="AR53" s="478">
        <v>97.2</v>
      </c>
      <c r="AS53" s="478">
        <v>103.5</v>
      </c>
      <c r="AT53" s="478">
        <v>71.8</v>
      </c>
      <c r="AU53" s="478">
        <v>106.4</v>
      </c>
      <c r="AV53" s="478">
        <v>99.7</v>
      </c>
      <c r="AW53" s="478">
        <v>89.9</v>
      </c>
    </row>
    <row r="54" spans="1:49">
      <c r="A54" s="163" t="s">
        <v>210</v>
      </c>
      <c r="B54" s="422">
        <v>46.9</v>
      </c>
      <c r="C54" s="385" t="s">
        <v>68</v>
      </c>
      <c r="D54" s="385">
        <v>51.1</v>
      </c>
      <c r="E54" s="385">
        <v>64.5</v>
      </c>
      <c r="F54" s="385">
        <v>60.6</v>
      </c>
      <c r="G54" s="385" t="s">
        <v>68</v>
      </c>
      <c r="H54" s="385">
        <v>57.6</v>
      </c>
      <c r="I54" s="385">
        <v>63.8</v>
      </c>
      <c r="J54" s="468">
        <v>64.599999999999994</v>
      </c>
      <c r="K54" s="468">
        <v>53.7</v>
      </c>
      <c r="L54" s="468">
        <v>70.7</v>
      </c>
      <c r="M54" s="468">
        <v>68.8</v>
      </c>
      <c r="N54" s="468">
        <v>64.8</v>
      </c>
      <c r="O54" s="386">
        <v>64.67181798305576</v>
      </c>
      <c r="P54" s="386">
        <v>63.037610283637939</v>
      </c>
      <c r="Q54" s="386">
        <v>71.944614258443195</v>
      </c>
      <c r="R54" s="449">
        <v>62.898195891941718</v>
      </c>
      <c r="S54" s="423">
        <v>71.856035030268103</v>
      </c>
      <c r="T54" s="450">
        <v>66.928670621188772</v>
      </c>
      <c r="U54" s="451">
        <v>85.468945257952043</v>
      </c>
      <c r="V54" s="451">
        <v>74.386050605399703</v>
      </c>
      <c r="W54" s="448">
        <v>80.152674052108395</v>
      </c>
      <c r="X54" s="448">
        <v>87.635794628335077</v>
      </c>
      <c r="Y54" s="391">
        <v>87.269445849419938</v>
      </c>
      <c r="Z54" s="391">
        <v>85.041077265377041</v>
      </c>
      <c r="AA54" s="391">
        <v>69.897907484252457</v>
      </c>
      <c r="AB54" s="391">
        <v>85.205222008824506</v>
      </c>
      <c r="AC54" s="391">
        <v>86.459644186988356</v>
      </c>
      <c r="AD54" s="478">
        <v>79.594874871480272</v>
      </c>
      <c r="AE54" s="478">
        <v>92.382226349704055</v>
      </c>
      <c r="AF54" s="478">
        <v>96.081033080745712</v>
      </c>
      <c r="AG54" s="478">
        <v>92.252896444614251</v>
      </c>
      <c r="AH54" s="478">
        <v>91.283769174773838</v>
      </c>
      <c r="AI54" s="478">
        <v>105.19798865434002</v>
      </c>
      <c r="AJ54" s="478">
        <v>104.69175606394516</v>
      </c>
      <c r="AK54" s="478">
        <v>89.406802296164187</v>
      </c>
      <c r="AL54" s="478">
        <v>105.50110011622432</v>
      </c>
      <c r="AM54" s="478">
        <v>103.61804436128979</v>
      </c>
      <c r="AN54" s="478">
        <v>97.8</v>
      </c>
      <c r="AO54" s="478">
        <v>110.5</v>
      </c>
      <c r="AP54" s="478">
        <v>66.5</v>
      </c>
      <c r="AQ54" s="478">
        <v>82.9</v>
      </c>
      <c r="AR54" s="478">
        <v>93.3</v>
      </c>
      <c r="AS54" s="478">
        <v>108.3</v>
      </c>
      <c r="AT54" s="478">
        <v>82.9</v>
      </c>
      <c r="AU54" s="478">
        <v>104.2</v>
      </c>
      <c r="AV54" s="478">
        <v>108.7</v>
      </c>
      <c r="AW54" s="478">
        <v>98.7</v>
      </c>
    </row>
    <row r="55" spans="1:49">
      <c r="A55" s="163" t="s">
        <v>211</v>
      </c>
      <c r="B55" s="422">
        <v>47.3</v>
      </c>
      <c r="C55" s="385" t="s">
        <v>68</v>
      </c>
      <c r="D55" s="385">
        <v>43.5</v>
      </c>
      <c r="E55" s="385">
        <v>56.5</v>
      </c>
      <c r="F55" s="385">
        <v>54.5</v>
      </c>
      <c r="G55" s="385" t="s">
        <v>68</v>
      </c>
      <c r="H55" s="385">
        <v>52.7</v>
      </c>
      <c r="I55" s="385">
        <v>70</v>
      </c>
      <c r="J55" s="468">
        <v>69</v>
      </c>
      <c r="K55" s="468">
        <v>54.2</v>
      </c>
      <c r="L55" s="468">
        <v>68.400000000000006</v>
      </c>
      <c r="M55" s="468">
        <v>67.92101617924979</v>
      </c>
      <c r="N55" s="468">
        <v>59</v>
      </c>
      <c r="O55" s="386">
        <v>65.138812483781095</v>
      </c>
      <c r="P55" s="386">
        <v>61.266442871064363</v>
      </c>
      <c r="Q55" s="386">
        <v>69.438063409073507</v>
      </c>
      <c r="R55" s="449">
        <v>61.165204643952862</v>
      </c>
      <c r="S55" s="423">
        <v>64.714699844140313</v>
      </c>
      <c r="T55" s="450">
        <v>68.87574787376272</v>
      </c>
      <c r="U55" s="451">
        <v>85.646151677476297</v>
      </c>
      <c r="V55" s="451">
        <v>77.471412282053691</v>
      </c>
      <c r="W55" s="448">
        <v>73.637826646815014</v>
      </c>
      <c r="X55" s="448">
        <v>82.266257796309773</v>
      </c>
      <c r="Y55" s="391">
        <v>88.188982122680869</v>
      </c>
      <c r="Z55" s="391">
        <v>88.424320755196632</v>
      </c>
      <c r="AA55" s="391">
        <v>71.767443937878795</v>
      </c>
      <c r="AB55" s="391">
        <v>81.761057924103355</v>
      </c>
      <c r="AC55" s="391">
        <v>87.395490620957077</v>
      </c>
      <c r="AD55" s="478">
        <v>78.287603248551918</v>
      </c>
      <c r="AE55" s="478">
        <v>89.668684657396739</v>
      </c>
      <c r="AF55" s="478">
        <v>94.509069162937081</v>
      </c>
      <c r="AG55" s="478">
        <v>97.51279168491061</v>
      </c>
      <c r="AH55" s="478">
        <v>90.391943751714166</v>
      </c>
      <c r="AI55" s="478">
        <v>100.20162955872914</v>
      </c>
      <c r="AJ55" s="478">
        <v>99.638697022348921</v>
      </c>
      <c r="AK55" s="478">
        <v>85.920311651502018</v>
      </c>
      <c r="AL55" s="478">
        <v>101.94641006535662</v>
      </c>
      <c r="AM55" s="478">
        <v>104.74589442116512</v>
      </c>
      <c r="AN55" s="478">
        <v>99.4</v>
      </c>
      <c r="AO55" s="478">
        <v>101.2</v>
      </c>
      <c r="AP55" s="478">
        <v>74.900000000000006</v>
      </c>
      <c r="AQ55" s="478">
        <v>73</v>
      </c>
      <c r="AR55" s="478">
        <v>91.6</v>
      </c>
      <c r="AS55" s="478">
        <v>115.5</v>
      </c>
      <c r="AT55" s="478">
        <v>77.599999999999994</v>
      </c>
      <c r="AU55" s="478">
        <v>98.7</v>
      </c>
      <c r="AV55" s="478">
        <v>95.9</v>
      </c>
      <c r="AW55" s="478">
        <v>97.4</v>
      </c>
    </row>
    <row r="56" spans="1:49">
      <c r="A56" s="163" t="s">
        <v>212</v>
      </c>
      <c r="B56" s="422">
        <v>56.4</v>
      </c>
      <c r="C56" s="385" t="s">
        <v>68</v>
      </c>
      <c r="D56" s="385">
        <v>60.4</v>
      </c>
      <c r="E56" s="385">
        <v>64.2</v>
      </c>
      <c r="F56" s="385">
        <v>60.6</v>
      </c>
      <c r="G56" s="385" t="s">
        <v>68</v>
      </c>
      <c r="H56" s="385">
        <v>52.4</v>
      </c>
      <c r="I56" s="385">
        <v>62.9</v>
      </c>
      <c r="J56" s="468">
        <v>62</v>
      </c>
      <c r="K56" s="468">
        <v>54.312660188545344</v>
      </c>
      <c r="L56" s="468">
        <v>71.099894578794363</v>
      </c>
      <c r="M56" s="468">
        <v>74.500027142934741</v>
      </c>
      <c r="N56" s="468">
        <v>60.399921507064441</v>
      </c>
      <c r="O56" s="386">
        <v>55.865084812161321</v>
      </c>
      <c r="P56" s="386">
        <v>63.576701962608254</v>
      </c>
      <c r="Q56" s="386">
        <v>70.385231908365213</v>
      </c>
      <c r="R56" s="449">
        <v>65.040365171882428</v>
      </c>
      <c r="S56" s="423">
        <v>72.27256169205917</v>
      </c>
      <c r="T56" s="450">
        <v>73.069979703675045</v>
      </c>
      <c r="U56" s="451">
        <v>85.097618349790935</v>
      </c>
      <c r="V56" s="451">
        <v>71.241957152348903</v>
      </c>
      <c r="W56" s="448">
        <v>84.044532341268862</v>
      </c>
      <c r="X56" s="448">
        <v>86.571427745329743</v>
      </c>
      <c r="Y56" s="391">
        <v>87.036995857286968</v>
      </c>
      <c r="Z56" s="391">
        <v>87.99119547405445</v>
      </c>
      <c r="AA56" s="391">
        <v>70.890192469553739</v>
      </c>
      <c r="AB56" s="391">
        <v>89.312775947265465</v>
      </c>
      <c r="AC56" s="391">
        <v>89.114544664897323</v>
      </c>
      <c r="AD56" s="478">
        <v>72.79441812565112</v>
      </c>
      <c r="AE56" s="478">
        <v>91.527476174551424</v>
      </c>
      <c r="AF56" s="478">
        <v>96.584527023751434</v>
      </c>
      <c r="AG56" s="478">
        <v>91.959750394171905</v>
      </c>
      <c r="AH56" s="478">
        <v>90.359885244119297</v>
      </c>
      <c r="AI56" s="478">
        <v>102.66487619952038</v>
      </c>
      <c r="AJ56" s="478">
        <v>102.01649302730878</v>
      </c>
      <c r="AK56" s="478">
        <v>84.592789264285955</v>
      </c>
      <c r="AL56" s="478">
        <v>104.66749793010176</v>
      </c>
      <c r="AM56" s="478">
        <v>102.13175232543854</v>
      </c>
      <c r="AN56" s="478">
        <v>97</v>
      </c>
      <c r="AO56" s="478">
        <v>103.2</v>
      </c>
      <c r="AP56" s="478">
        <v>64.099999999999994</v>
      </c>
      <c r="AQ56" s="478">
        <v>64.900000000000006</v>
      </c>
      <c r="AR56" s="478">
        <v>90.3</v>
      </c>
      <c r="AS56" s="478">
        <v>101.3</v>
      </c>
      <c r="AT56" s="478">
        <v>75.400000000000006</v>
      </c>
      <c r="AU56" s="478">
        <v>106.5</v>
      </c>
      <c r="AV56" s="478">
        <v>104.3</v>
      </c>
      <c r="AW56" s="478">
        <v>98.8</v>
      </c>
    </row>
    <row r="57" spans="1:49">
      <c r="A57" s="130"/>
      <c r="B57" s="421"/>
      <c r="C57" s="362"/>
      <c r="D57" s="362"/>
      <c r="E57" s="362"/>
      <c r="F57" s="362"/>
      <c r="G57" s="362"/>
      <c r="H57" s="362"/>
      <c r="I57" s="362"/>
      <c r="J57" s="356"/>
      <c r="K57" s="356"/>
      <c r="L57" s="356"/>
      <c r="M57" s="356"/>
      <c r="N57" s="356"/>
      <c r="O57" s="232"/>
      <c r="P57" s="232"/>
      <c r="Q57" s="354"/>
      <c r="R57" s="354"/>
      <c r="S57" s="354"/>
      <c r="T57" s="354"/>
      <c r="U57" s="354"/>
      <c r="V57" s="447"/>
      <c r="W57" s="354"/>
      <c r="X57" s="354"/>
      <c r="Y57" s="362"/>
      <c r="Z57" s="362"/>
      <c r="AA57" s="362"/>
      <c r="AB57" s="362"/>
      <c r="AC57" s="362"/>
      <c r="AD57" s="353"/>
      <c r="AE57" s="353"/>
      <c r="AF57" s="353"/>
      <c r="AG57" s="353"/>
      <c r="AH57" s="353"/>
      <c r="AI57" s="353"/>
      <c r="AJ57" s="353"/>
      <c r="AK57" s="353"/>
      <c r="AL57" s="353"/>
      <c r="AM57" s="353"/>
      <c r="AN57" s="353"/>
      <c r="AO57" s="353"/>
      <c r="AP57" s="353"/>
      <c r="AQ57" s="353"/>
      <c r="AR57" s="357"/>
      <c r="AS57" s="357"/>
      <c r="AT57" s="357"/>
      <c r="AU57" s="357"/>
      <c r="AV57" s="357"/>
      <c r="AW57" s="357"/>
    </row>
    <row r="58" spans="1:49">
      <c r="A58" s="163" t="s">
        <v>59</v>
      </c>
      <c r="B58" s="424">
        <v>54.9</v>
      </c>
      <c r="C58" s="385">
        <v>58.1</v>
      </c>
      <c r="D58" s="385">
        <v>57.4</v>
      </c>
      <c r="E58" s="385">
        <v>63.2</v>
      </c>
      <c r="F58" s="385">
        <v>59.8</v>
      </c>
      <c r="G58" s="385">
        <v>52.9</v>
      </c>
      <c r="H58" s="385">
        <v>52.9</v>
      </c>
      <c r="I58" s="385">
        <v>63.9</v>
      </c>
      <c r="J58" s="468">
        <v>63.2</v>
      </c>
      <c r="K58" s="468">
        <v>54.300525815412975</v>
      </c>
      <c r="L58" s="468">
        <v>70.745012924937811</v>
      </c>
      <c r="M58" s="468">
        <v>72.943114740842603</v>
      </c>
      <c r="N58" s="468">
        <v>60.70306254227912</v>
      </c>
      <c r="O58" s="386">
        <v>57.699593772218584</v>
      </c>
      <c r="P58" s="386">
        <v>63.275548367532622</v>
      </c>
      <c r="Q58" s="395">
        <v>70.419990232785324</v>
      </c>
      <c r="R58" s="395">
        <v>64.399112804587304</v>
      </c>
      <c r="S58" s="423">
        <v>71.56</v>
      </c>
      <c r="T58" s="395">
        <v>71.984445112244842</v>
      </c>
      <c r="U58" s="395">
        <v>85.101554184620113</v>
      </c>
      <c r="V58" s="395">
        <v>72.055818915502599</v>
      </c>
      <c r="W58" s="395">
        <v>83</v>
      </c>
      <c r="X58" s="395">
        <v>86.381953259152638</v>
      </c>
      <c r="Y58" s="385">
        <v>87.106664014757925</v>
      </c>
      <c r="Z58" s="385">
        <v>87.774391375996132</v>
      </c>
      <c r="AA58" s="385">
        <v>70.93362301980163</v>
      </c>
      <c r="AB58" s="385">
        <v>88.338093376210836</v>
      </c>
      <c r="AC58" s="385">
        <v>88.774948999411052</v>
      </c>
      <c r="AD58" s="478">
        <v>73.657636650223893</v>
      </c>
      <c r="AE58" s="478">
        <v>91.438930541708814</v>
      </c>
      <c r="AF58" s="478">
        <v>96.39789832868658</v>
      </c>
      <c r="AG58" s="478">
        <v>92.350436064959069</v>
      </c>
      <c r="AH58" s="478">
        <v>90.435219773216886</v>
      </c>
      <c r="AI58" s="478">
        <v>102.62192939373178</v>
      </c>
      <c r="AJ58" s="478">
        <v>102.15681210026354</v>
      </c>
      <c r="AK58" s="478">
        <v>85.139282326648598</v>
      </c>
      <c r="AL58" s="478">
        <v>104.47494771809831</v>
      </c>
      <c r="AM58" s="478">
        <v>102.43012003904744</v>
      </c>
      <c r="AN58" s="478">
        <v>97.3</v>
      </c>
      <c r="AO58" s="478">
        <v>103.5</v>
      </c>
      <c r="AP58" s="478">
        <v>66.5</v>
      </c>
      <c r="AQ58" s="478">
        <v>68.400000000000006</v>
      </c>
      <c r="AR58" s="478">
        <v>91.3</v>
      </c>
      <c r="AS58" s="478">
        <v>104.4</v>
      </c>
      <c r="AT58" s="478">
        <v>76.8</v>
      </c>
      <c r="AU58" s="478">
        <v>104.1</v>
      </c>
      <c r="AV58" s="478">
        <v>102.9</v>
      </c>
      <c r="AW58" s="478">
        <v>97.3</v>
      </c>
    </row>
    <row r="59" spans="1:49">
      <c r="A59" s="169" t="s">
        <v>131</v>
      </c>
      <c r="B59" s="356"/>
      <c r="C59" s="356"/>
      <c r="D59" s="356"/>
      <c r="E59" s="356"/>
      <c r="F59" s="356"/>
      <c r="G59" s="356"/>
      <c r="H59" s="356"/>
      <c r="I59" s="356"/>
      <c r="J59" s="356"/>
      <c r="K59" s="356"/>
      <c r="L59" s="356"/>
      <c r="M59" s="356"/>
      <c r="N59" s="356"/>
      <c r="O59" s="356"/>
      <c r="P59" s="356"/>
      <c r="Q59" s="356"/>
      <c r="R59" s="356"/>
      <c r="S59" s="356"/>
      <c r="T59" s="356"/>
      <c r="U59" s="356"/>
      <c r="V59" s="356"/>
      <c r="W59" s="356"/>
      <c r="X59" s="356"/>
      <c r="Y59" s="356"/>
      <c r="Z59" s="356"/>
      <c r="AA59" s="356"/>
      <c r="AB59" s="356"/>
      <c r="AC59" s="356"/>
      <c r="AD59" s="356"/>
      <c r="AE59" s="356"/>
      <c r="AF59" s="356"/>
      <c r="AG59" s="356"/>
      <c r="AH59" s="356"/>
      <c r="AI59" s="356"/>
      <c r="AJ59" s="356"/>
      <c r="AK59" s="356"/>
      <c r="AL59" s="356"/>
      <c r="AM59" s="380"/>
      <c r="AN59" s="380"/>
      <c r="AO59" s="380"/>
      <c r="AP59" s="380"/>
      <c r="AQ59" s="357"/>
      <c r="AR59" s="357"/>
      <c r="AS59" s="357"/>
      <c r="AT59" s="353"/>
      <c r="AU59" s="353"/>
      <c r="AV59" s="353"/>
      <c r="AW59" s="353"/>
    </row>
    <row r="60" spans="1:49">
      <c r="A60" s="130" t="s">
        <v>70</v>
      </c>
      <c r="B60" s="362" t="s">
        <v>68</v>
      </c>
      <c r="C60" s="362" t="s">
        <v>69</v>
      </c>
      <c r="D60" s="362" t="s">
        <v>69</v>
      </c>
      <c r="E60" s="362" t="s">
        <v>69</v>
      </c>
      <c r="F60" s="362" t="s">
        <v>68</v>
      </c>
      <c r="G60" s="362" t="s">
        <v>69</v>
      </c>
      <c r="H60" s="362" t="s">
        <v>69</v>
      </c>
      <c r="I60" s="356" t="s">
        <v>69</v>
      </c>
      <c r="J60" s="356" t="s">
        <v>69</v>
      </c>
      <c r="K60" s="356" t="s">
        <v>69</v>
      </c>
      <c r="L60" s="356" t="s">
        <v>69</v>
      </c>
      <c r="M60" s="356" t="s">
        <v>69</v>
      </c>
      <c r="N60" s="354">
        <v>57.690440927488289</v>
      </c>
      <c r="O60" s="354">
        <v>62.125922972326926</v>
      </c>
      <c r="P60" s="354">
        <v>71.99942206072302</v>
      </c>
      <c r="Q60" s="472">
        <v>62.8</v>
      </c>
      <c r="R60" s="433" t="s">
        <v>16</v>
      </c>
      <c r="S60" s="433" t="s">
        <v>16</v>
      </c>
      <c r="T60" s="433" t="s">
        <v>16</v>
      </c>
      <c r="U60" s="433" t="s">
        <v>16</v>
      </c>
      <c r="V60" s="434" t="s">
        <v>16</v>
      </c>
      <c r="W60" s="434" t="s">
        <v>16</v>
      </c>
      <c r="X60" s="380" t="s">
        <v>16</v>
      </c>
      <c r="Y60" s="380" t="s">
        <v>16</v>
      </c>
      <c r="Z60" s="380" t="s">
        <v>68</v>
      </c>
      <c r="AA60" s="380" t="s">
        <v>68</v>
      </c>
      <c r="AB60" s="380" t="s">
        <v>68</v>
      </c>
      <c r="AC60" s="380" t="s">
        <v>68</v>
      </c>
      <c r="AD60" s="380" t="s">
        <v>68</v>
      </c>
      <c r="AE60" s="380" t="s">
        <v>68</v>
      </c>
      <c r="AF60" s="380" t="s">
        <v>68</v>
      </c>
      <c r="AG60" s="380" t="s">
        <v>68</v>
      </c>
      <c r="AH60" s="380" t="s">
        <v>68</v>
      </c>
      <c r="AI60" s="380" t="s">
        <v>68</v>
      </c>
      <c r="AJ60" s="380" t="s">
        <v>68</v>
      </c>
      <c r="AK60" s="380" t="s">
        <v>68</v>
      </c>
      <c r="AL60" s="380" t="s">
        <v>68</v>
      </c>
      <c r="AM60" s="380" t="s">
        <v>68</v>
      </c>
      <c r="AN60" s="380" t="s">
        <v>68</v>
      </c>
      <c r="AO60" s="380" t="s">
        <v>68</v>
      </c>
      <c r="AP60" s="380" t="s">
        <v>68</v>
      </c>
      <c r="AQ60" s="380" t="s">
        <v>68</v>
      </c>
      <c r="AR60" s="380" t="s">
        <v>68</v>
      </c>
      <c r="AS60" s="380" t="s">
        <v>68</v>
      </c>
      <c r="AT60" s="353" t="s">
        <v>68</v>
      </c>
      <c r="AU60" s="353" t="s">
        <v>68</v>
      </c>
      <c r="AV60" s="353" t="s">
        <v>68</v>
      </c>
      <c r="AW60" s="353" t="s">
        <v>68</v>
      </c>
    </row>
    <row r="61" spans="1:49">
      <c r="A61" s="120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2"/>
      <c r="AM61" s="132"/>
      <c r="AN61" s="132"/>
      <c r="AO61" s="132"/>
      <c r="AP61" s="132"/>
      <c r="AQ61" s="132"/>
      <c r="AR61" s="132"/>
      <c r="AS61" s="132"/>
      <c r="AT61" s="160"/>
      <c r="AU61" s="160"/>
      <c r="AV61" s="160"/>
      <c r="AW61" s="16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3">
    <mergeCell ref="C6:C7"/>
    <mergeCell ref="G6:G7"/>
    <mergeCell ref="A4:A5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C1874-0FC5-4147-9E86-F9CC44A8AD64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22.5">
      <c r="A3" s="301" t="s">
        <v>81</v>
      </c>
      <c r="B3" s="208" t="s">
        <v>227</v>
      </c>
      <c r="C3" s="208" t="s">
        <v>227</v>
      </c>
      <c r="D3" s="208" t="s">
        <v>227</v>
      </c>
      <c r="E3" s="208" t="s">
        <v>227</v>
      </c>
      <c r="F3" s="208" t="s">
        <v>227</v>
      </c>
      <c r="G3" s="208" t="s">
        <v>227</v>
      </c>
      <c r="H3" s="208" t="s">
        <v>227</v>
      </c>
      <c r="I3" s="208" t="s">
        <v>227</v>
      </c>
      <c r="J3" s="208" t="s">
        <v>227</v>
      </c>
      <c r="K3" s="208" t="s">
        <v>227</v>
      </c>
      <c r="L3" s="208" t="s">
        <v>227</v>
      </c>
      <c r="M3" s="208" t="s">
        <v>227</v>
      </c>
      <c r="N3" s="208" t="s">
        <v>227</v>
      </c>
      <c r="O3" s="208" t="s">
        <v>227</v>
      </c>
      <c r="P3" s="208" t="s">
        <v>227</v>
      </c>
      <c r="Q3" s="208" t="s">
        <v>227</v>
      </c>
      <c r="R3" s="208" t="s">
        <v>227</v>
      </c>
      <c r="S3" s="208" t="s">
        <v>227</v>
      </c>
      <c r="T3" s="208" t="s">
        <v>227</v>
      </c>
      <c r="U3" s="208" t="s">
        <v>227</v>
      </c>
      <c r="V3" s="208" t="s">
        <v>227</v>
      </c>
      <c r="W3" s="208" t="s">
        <v>227</v>
      </c>
      <c r="X3" s="208" t="s">
        <v>227</v>
      </c>
      <c r="Y3" s="208" t="s">
        <v>227</v>
      </c>
      <c r="Z3" s="208" t="s">
        <v>227</v>
      </c>
      <c r="AA3" s="208" t="s">
        <v>227</v>
      </c>
      <c r="AB3" s="208" t="s">
        <v>227</v>
      </c>
      <c r="AC3" s="208" t="s">
        <v>227</v>
      </c>
      <c r="AD3" s="208" t="s">
        <v>227</v>
      </c>
      <c r="AE3" s="208" t="s">
        <v>227</v>
      </c>
      <c r="AF3" s="208" t="s">
        <v>227</v>
      </c>
      <c r="AG3" s="208" t="s">
        <v>227</v>
      </c>
      <c r="AH3" s="208" t="s">
        <v>227</v>
      </c>
      <c r="AI3" s="208" t="s">
        <v>227</v>
      </c>
      <c r="AJ3" s="208" t="s">
        <v>227</v>
      </c>
      <c r="AK3" s="208" t="s">
        <v>227</v>
      </c>
      <c r="AL3" s="208" t="s">
        <v>227</v>
      </c>
      <c r="AM3" s="208" t="s">
        <v>227</v>
      </c>
      <c r="AN3" s="208" t="s">
        <v>227</v>
      </c>
      <c r="AO3" s="208" t="s">
        <v>227</v>
      </c>
      <c r="AP3" s="208" t="s">
        <v>227</v>
      </c>
      <c r="AQ3" s="208" t="s">
        <v>227</v>
      </c>
      <c r="AR3" s="208" t="s">
        <v>227</v>
      </c>
      <c r="AS3" s="208" t="s">
        <v>227</v>
      </c>
      <c r="AT3" s="208" t="s">
        <v>227</v>
      </c>
      <c r="AU3" s="350" t="s">
        <v>227</v>
      </c>
      <c r="AV3" s="350" t="s">
        <v>227</v>
      </c>
      <c r="AW3" s="350" t="s">
        <v>227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182">
        <v>2022</v>
      </c>
      <c r="AU4" s="315">
        <v>2023</v>
      </c>
      <c r="AV4" s="315">
        <v>2024</v>
      </c>
      <c r="AW4" s="315">
        <v>2025</v>
      </c>
    </row>
    <row r="5" spans="1:49" ht="12.75" thickBot="1">
      <c r="A5" s="553"/>
      <c r="B5" s="212" t="s">
        <v>77</v>
      </c>
      <c r="C5" s="202" t="s">
        <v>77</v>
      </c>
      <c r="D5" s="202" t="s">
        <v>77</v>
      </c>
      <c r="E5" s="202" t="s">
        <v>77</v>
      </c>
      <c r="F5" s="202" t="s">
        <v>77</v>
      </c>
      <c r="G5" s="202" t="s">
        <v>77</v>
      </c>
      <c r="H5" s="202" t="s">
        <v>77</v>
      </c>
      <c r="I5" s="202" t="s">
        <v>77</v>
      </c>
      <c r="J5" s="202" t="s">
        <v>77</v>
      </c>
      <c r="K5" s="202" t="s">
        <v>77</v>
      </c>
      <c r="L5" s="202" t="s">
        <v>77</v>
      </c>
      <c r="M5" s="202" t="s">
        <v>77</v>
      </c>
      <c r="N5" s="202" t="s">
        <v>77</v>
      </c>
      <c r="O5" s="202" t="s">
        <v>77</v>
      </c>
      <c r="P5" s="202" t="s">
        <v>77</v>
      </c>
      <c r="Q5" s="202" t="s">
        <v>77</v>
      </c>
      <c r="R5" s="202" t="s">
        <v>77</v>
      </c>
      <c r="S5" s="202" t="s">
        <v>77</v>
      </c>
      <c r="T5" s="202" t="s">
        <v>77</v>
      </c>
      <c r="U5" s="202" t="s">
        <v>77</v>
      </c>
      <c r="V5" s="202" t="s">
        <v>77</v>
      </c>
      <c r="W5" s="202" t="s">
        <v>77</v>
      </c>
      <c r="X5" s="202" t="s">
        <v>77</v>
      </c>
      <c r="Y5" s="202" t="s">
        <v>77</v>
      </c>
      <c r="Z5" s="202" t="s">
        <v>77</v>
      </c>
      <c r="AA5" s="202" t="s">
        <v>77</v>
      </c>
      <c r="AB5" s="202" t="s">
        <v>77</v>
      </c>
      <c r="AC5" s="202" t="s">
        <v>77</v>
      </c>
      <c r="AD5" s="202" t="s">
        <v>77</v>
      </c>
      <c r="AE5" s="202" t="s">
        <v>77</v>
      </c>
      <c r="AF5" s="202" t="s">
        <v>77</v>
      </c>
      <c r="AG5" s="202" t="s">
        <v>77</v>
      </c>
      <c r="AH5" s="202" t="s">
        <v>77</v>
      </c>
      <c r="AI5" s="202" t="s">
        <v>77</v>
      </c>
      <c r="AJ5" s="202" t="s">
        <v>77</v>
      </c>
      <c r="AK5" s="202" t="s">
        <v>77</v>
      </c>
      <c r="AL5" s="202" t="s">
        <v>77</v>
      </c>
      <c r="AM5" s="202" t="s">
        <v>77</v>
      </c>
      <c r="AN5" s="202" t="s">
        <v>77</v>
      </c>
      <c r="AO5" s="202" t="s">
        <v>77</v>
      </c>
      <c r="AP5" s="202" t="s">
        <v>77</v>
      </c>
      <c r="AQ5" s="202" t="s">
        <v>77</v>
      </c>
      <c r="AR5" s="202" t="s">
        <v>77</v>
      </c>
      <c r="AS5" s="202" t="s">
        <v>77</v>
      </c>
      <c r="AT5" s="202" t="s">
        <v>77</v>
      </c>
      <c r="AU5" s="317" t="s">
        <v>77</v>
      </c>
      <c r="AV5" s="317" t="s">
        <v>77</v>
      </c>
      <c r="AW5" s="317" t="s">
        <v>77</v>
      </c>
    </row>
    <row r="6" spans="1:49" ht="12.75" thickTop="1">
      <c r="A6" s="130" t="s">
        <v>14</v>
      </c>
      <c r="B6" s="409">
        <v>51.2</v>
      </c>
      <c r="C6" s="354">
        <v>46.6</v>
      </c>
      <c r="D6" s="354">
        <v>51.1</v>
      </c>
      <c r="E6" s="354">
        <v>48.2</v>
      </c>
      <c r="F6" s="354">
        <v>51.5</v>
      </c>
      <c r="G6" s="354">
        <v>49.1</v>
      </c>
      <c r="H6" s="354">
        <v>55.4</v>
      </c>
      <c r="I6" s="354">
        <v>55.4</v>
      </c>
      <c r="J6" s="354">
        <v>62</v>
      </c>
      <c r="K6" s="354">
        <v>57.9</v>
      </c>
      <c r="L6" s="354">
        <v>56.7</v>
      </c>
      <c r="M6" s="354">
        <v>49.7</v>
      </c>
      <c r="N6" s="354">
        <v>66.599999999999994</v>
      </c>
      <c r="O6" s="354">
        <v>71.7</v>
      </c>
      <c r="P6" s="354">
        <v>63.4</v>
      </c>
      <c r="Q6" s="354">
        <v>69.3</v>
      </c>
      <c r="R6" s="354">
        <v>70.2</v>
      </c>
      <c r="S6" s="354">
        <v>74.3</v>
      </c>
      <c r="T6" s="354">
        <v>73.3</v>
      </c>
      <c r="U6" s="354">
        <v>77</v>
      </c>
      <c r="V6" s="362">
        <v>74</v>
      </c>
      <c r="W6" s="362">
        <v>83.1</v>
      </c>
      <c r="X6" s="362">
        <v>76.400000000000006</v>
      </c>
      <c r="Y6" s="366">
        <v>84.525399650988845</v>
      </c>
      <c r="Z6" s="366">
        <v>66.856182733913286</v>
      </c>
      <c r="AA6" s="366">
        <v>59.251990746502564</v>
      </c>
      <c r="AB6" s="366">
        <v>81.444288267248353</v>
      </c>
      <c r="AC6" s="366">
        <v>74.731061434322257</v>
      </c>
      <c r="AD6" s="353">
        <v>75.770092147879879</v>
      </c>
      <c r="AE6" s="353">
        <v>65.448940778267882</v>
      </c>
      <c r="AF6" s="353">
        <v>84.866652655594734</v>
      </c>
      <c r="AG6" s="353">
        <v>80.718537035492773</v>
      </c>
      <c r="AH6" s="353">
        <v>76.883233859950138</v>
      </c>
      <c r="AI6" s="353">
        <v>68.979398062721046</v>
      </c>
      <c r="AJ6" s="353">
        <v>73.120276632465959</v>
      </c>
      <c r="AK6" s="353">
        <v>80.973233179388231</v>
      </c>
      <c r="AL6" s="353">
        <v>86.023429120503891</v>
      </c>
      <c r="AM6" s="353">
        <v>83.893605500277971</v>
      </c>
      <c r="AN6" s="471">
        <v>82.7</v>
      </c>
      <c r="AO6" s="493">
        <v>82.4</v>
      </c>
      <c r="AP6" s="471">
        <v>56.795118885150025</v>
      </c>
      <c r="AQ6" s="471">
        <v>78.8</v>
      </c>
      <c r="AR6" s="471">
        <v>75.5</v>
      </c>
      <c r="AS6" s="471">
        <v>76.3</v>
      </c>
      <c r="AT6" s="471">
        <v>77.2</v>
      </c>
      <c r="AU6" s="494">
        <v>73.5</v>
      </c>
      <c r="AV6" s="494">
        <v>70.400000000000006</v>
      </c>
      <c r="AW6" s="495">
        <v>75.5</v>
      </c>
    </row>
    <row r="7" spans="1:49">
      <c r="A7" s="130" t="s">
        <v>17</v>
      </c>
      <c r="B7" s="409">
        <v>59.8</v>
      </c>
      <c r="C7" s="354">
        <v>53.5</v>
      </c>
      <c r="D7" s="354">
        <v>58.7</v>
      </c>
      <c r="E7" s="354">
        <v>59.2</v>
      </c>
      <c r="F7" s="354">
        <v>63.1</v>
      </c>
      <c r="G7" s="354">
        <v>63.4</v>
      </c>
      <c r="H7" s="354">
        <v>66.400000000000006</v>
      </c>
      <c r="I7" s="354">
        <v>69.599999999999994</v>
      </c>
      <c r="J7" s="354">
        <v>76.2</v>
      </c>
      <c r="K7" s="354">
        <v>74.8</v>
      </c>
      <c r="L7" s="354">
        <v>76.7</v>
      </c>
      <c r="M7" s="354">
        <v>63.9</v>
      </c>
      <c r="N7" s="354">
        <v>86.3</v>
      </c>
      <c r="O7" s="354">
        <v>87.2</v>
      </c>
      <c r="P7" s="354">
        <v>83.1</v>
      </c>
      <c r="Q7" s="354">
        <v>87</v>
      </c>
      <c r="R7" s="354">
        <v>88.1</v>
      </c>
      <c r="S7" s="354">
        <v>90</v>
      </c>
      <c r="T7" s="354">
        <v>84.9</v>
      </c>
      <c r="U7" s="354">
        <v>91.4</v>
      </c>
      <c r="V7" s="362">
        <v>84.7</v>
      </c>
      <c r="W7" s="362">
        <v>97.2</v>
      </c>
      <c r="X7" s="362">
        <v>96.6</v>
      </c>
      <c r="Y7" s="366">
        <v>97.752812475640297</v>
      </c>
      <c r="Z7" s="366">
        <v>76.115260147990526</v>
      </c>
      <c r="AA7" s="366">
        <v>77.878234718534841</v>
      </c>
      <c r="AB7" s="366">
        <v>93.159108133813888</v>
      </c>
      <c r="AC7" s="366">
        <v>89.175221731768175</v>
      </c>
      <c r="AD7" s="353">
        <v>85.965447234959925</v>
      </c>
      <c r="AE7" s="353">
        <v>75.019953107903518</v>
      </c>
      <c r="AF7" s="353">
        <v>101.68999830875875</v>
      </c>
      <c r="AG7" s="353">
        <v>91.355111315618657</v>
      </c>
      <c r="AH7" s="353">
        <v>90.775564519311345</v>
      </c>
      <c r="AI7" s="353">
        <v>82.57605347963306</v>
      </c>
      <c r="AJ7" s="353">
        <v>78.026966757125663</v>
      </c>
      <c r="AK7" s="353">
        <v>89.116038271194753</v>
      </c>
      <c r="AL7" s="353">
        <v>92.932837763334916</v>
      </c>
      <c r="AM7" s="353">
        <v>94.870392184187324</v>
      </c>
      <c r="AN7" s="471">
        <v>93.4</v>
      </c>
      <c r="AO7" s="471">
        <v>92</v>
      </c>
      <c r="AP7" s="471">
        <v>79.227279307528633</v>
      </c>
      <c r="AQ7" s="471">
        <v>85.9</v>
      </c>
      <c r="AR7" s="471">
        <v>92.1</v>
      </c>
      <c r="AS7" s="471">
        <v>78.900000000000006</v>
      </c>
      <c r="AT7" s="471">
        <v>93.5</v>
      </c>
      <c r="AU7" s="384">
        <v>86.9</v>
      </c>
      <c r="AV7" s="384">
        <v>78.3</v>
      </c>
      <c r="AW7" s="496">
        <v>90.2</v>
      </c>
    </row>
    <row r="8" spans="1:49">
      <c r="A8" s="130" t="s">
        <v>18</v>
      </c>
      <c r="B8" s="409">
        <v>43</v>
      </c>
      <c r="C8" s="354" t="s">
        <v>15</v>
      </c>
      <c r="D8" s="354">
        <v>41.4</v>
      </c>
      <c r="E8" s="354">
        <v>41.6</v>
      </c>
      <c r="F8" s="354">
        <v>40.700000000000003</v>
      </c>
      <c r="G8" s="354">
        <v>45.7</v>
      </c>
      <c r="H8" s="354">
        <v>47</v>
      </c>
      <c r="I8" s="354">
        <v>44</v>
      </c>
      <c r="J8" s="354">
        <v>48.7</v>
      </c>
      <c r="K8" s="354">
        <v>55.4</v>
      </c>
      <c r="L8" s="354">
        <v>44.3</v>
      </c>
      <c r="M8" s="354">
        <v>38.200000000000003</v>
      </c>
      <c r="N8" s="354">
        <v>61.8</v>
      </c>
      <c r="O8" s="354">
        <v>67.099999999999994</v>
      </c>
      <c r="P8" s="354">
        <v>51</v>
      </c>
      <c r="Q8" s="354">
        <v>62.4</v>
      </c>
      <c r="R8" s="354">
        <v>63.1</v>
      </c>
      <c r="S8" s="354">
        <v>70.7</v>
      </c>
      <c r="T8" s="354">
        <v>69.900000000000006</v>
      </c>
      <c r="U8" s="354">
        <v>69.2</v>
      </c>
      <c r="V8" s="362">
        <v>64.599999999999994</v>
      </c>
      <c r="W8" s="362">
        <v>72.8</v>
      </c>
      <c r="X8" s="362">
        <v>63.3</v>
      </c>
      <c r="Y8" s="366">
        <v>76.282844809356348</v>
      </c>
      <c r="Z8" s="366">
        <v>62.014676253054709</v>
      </c>
      <c r="AA8" s="366">
        <v>51.349730807204573</v>
      </c>
      <c r="AB8" s="366">
        <v>81.678847030854627</v>
      </c>
      <c r="AC8" s="366">
        <v>68.831072676096298</v>
      </c>
      <c r="AD8" s="353">
        <v>68.075256793441724</v>
      </c>
      <c r="AE8" s="353">
        <v>60.120654084511877</v>
      </c>
      <c r="AF8" s="353">
        <v>72.695650102847893</v>
      </c>
      <c r="AG8" s="353">
        <v>75.07658209329044</v>
      </c>
      <c r="AH8" s="353">
        <v>61.863602402579225</v>
      </c>
      <c r="AI8" s="353">
        <v>62.144661250184313</v>
      </c>
      <c r="AJ8" s="353">
        <v>71.361196626664693</v>
      </c>
      <c r="AK8" s="353">
        <v>73.407178195576435</v>
      </c>
      <c r="AL8" s="353">
        <v>81.492957361833774</v>
      </c>
      <c r="AM8" s="353">
        <v>73.735479443089858</v>
      </c>
      <c r="AN8" s="471">
        <v>78.7</v>
      </c>
      <c r="AO8" s="471">
        <v>78</v>
      </c>
      <c r="AP8" s="471">
        <v>57.556994154504913</v>
      </c>
      <c r="AQ8" s="471">
        <v>74.7</v>
      </c>
      <c r="AR8" s="471">
        <v>72.2</v>
      </c>
      <c r="AS8" s="471">
        <v>71.3</v>
      </c>
      <c r="AT8" s="471">
        <v>70.099999999999994</v>
      </c>
      <c r="AU8" s="384">
        <v>72.8</v>
      </c>
      <c r="AV8" s="384">
        <v>66.7</v>
      </c>
      <c r="AW8" s="496">
        <v>73.8</v>
      </c>
    </row>
    <row r="9" spans="1:49">
      <c r="A9" s="130" t="s">
        <v>19</v>
      </c>
      <c r="B9" s="409">
        <v>40</v>
      </c>
      <c r="C9" s="354">
        <v>40.4</v>
      </c>
      <c r="D9" s="354">
        <v>42.7</v>
      </c>
      <c r="E9" s="354">
        <v>40.6</v>
      </c>
      <c r="F9" s="354">
        <v>44.5</v>
      </c>
      <c r="G9" s="354">
        <v>39.200000000000003</v>
      </c>
      <c r="H9" s="354">
        <v>46.3</v>
      </c>
      <c r="I9" s="354">
        <v>47.8</v>
      </c>
      <c r="J9" s="354">
        <v>49.5</v>
      </c>
      <c r="K9" s="354">
        <v>49.6</v>
      </c>
      <c r="L9" s="354">
        <v>46.3</v>
      </c>
      <c r="M9" s="354">
        <v>41.5</v>
      </c>
      <c r="N9" s="354">
        <v>51.4</v>
      </c>
      <c r="O9" s="354">
        <v>57.3</v>
      </c>
      <c r="P9" s="354">
        <v>50.3</v>
      </c>
      <c r="Q9" s="354">
        <v>55.4</v>
      </c>
      <c r="R9" s="354">
        <v>54.5</v>
      </c>
      <c r="S9" s="354">
        <v>60</v>
      </c>
      <c r="T9" s="354">
        <v>61.9</v>
      </c>
      <c r="U9" s="354">
        <v>62.3</v>
      </c>
      <c r="V9" s="362">
        <v>59.8</v>
      </c>
      <c r="W9" s="362">
        <v>66.2</v>
      </c>
      <c r="X9" s="362">
        <v>60.6</v>
      </c>
      <c r="Y9" s="366">
        <v>69.784345907548868</v>
      </c>
      <c r="Z9" s="366">
        <v>56.75967690897329</v>
      </c>
      <c r="AA9" s="366">
        <v>57.58076922116539</v>
      </c>
      <c r="AB9" s="366">
        <v>69.251305763238562</v>
      </c>
      <c r="AC9" s="366">
        <v>65.642458999764003</v>
      </c>
      <c r="AD9" s="353">
        <v>64.267044580446125</v>
      </c>
      <c r="AE9" s="353">
        <v>56.274908063666665</v>
      </c>
      <c r="AF9" s="353">
        <v>70.917562900990063</v>
      </c>
      <c r="AG9" s="353">
        <v>68.91341607563551</v>
      </c>
      <c r="AH9" s="353">
        <v>59.849105747806099</v>
      </c>
      <c r="AI9" s="353">
        <v>62.651953118489587</v>
      </c>
      <c r="AJ9" s="353">
        <v>68.52272646507825</v>
      </c>
      <c r="AK9" s="353">
        <v>73.303792140620146</v>
      </c>
      <c r="AL9" s="353">
        <v>78.146638476038618</v>
      </c>
      <c r="AM9" s="353">
        <v>74.864804984313835</v>
      </c>
      <c r="AN9" s="471">
        <v>74.2</v>
      </c>
      <c r="AO9" s="471">
        <v>72.099999999999994</v>
      </c>
      <c r="AP9" s="471">
        <v>58.489975440126408</v>
      </c>
      <c r="AQ9" s="471">
        <v>63.7</v>
      </c>
      <c r="AR9" s="471">
        <v>68.3</v>
      </c>
      <c r="AS9" s="471">
        <v>66.8</v>
      </c>
      <c r="AT9" s="471">
        <v>71.599999999999994</v>
      </c>
      <c r="AU9" s="384">
        <v>68.5</v>
      </c>
      <c r="AV9" s="384">
        <v>71.599999999999994</v>
      </c>
      <c r="AW9" s="496">
        <v>72</v>
      </c>
    </row>
    <row r="10" spans="1:49">
      <c r="A10" s="150" t="s">
        <v>225</v>
      </c>
      <c r="B10" s="434">
        <v>48</v>
      </c>
      <c r="C10" s="354">
        <v>41.5</v>
      </c>
      <c r="D10" s="354">
        <v>44.7</v>
      </c>
      <c r="E10" s="354">
        <v>45.3</v>
      </c>
      <c r="F10" s="354">
        <v>52.7</v>
      </c>
      <c r="G10" s="354">
        <v>47.9</v>
      </c>
      <c r="H10" s="354">
        <v>54.2</v>
      </c>
      <c r="I10" s="354">
        <v>54.3</v>
      </c>
      <c r="J10" s="354">
        <v>60.5</v>
      </c>
      <c r="K10" s="354">
        <v>57.6</v>
      </c>
      <c r="L10" s="354">
        <v>59.8</v>
      </c>
      <c r="M10" s="354">
        <v>56.3</v>
      </c>
      <c r="N10" s="354">
        <v>67.7</v>
      </c>
      <c r="O10" s="354">
        <v>71.099999999999994</v>
      </c>
      <c r="P10" s="354">
        <v>69.400000000000006</v>
      </c>
      <c r="Q10" s="354">
        <v>69.2</v>
      </c>
      <c r="R10" s="354">
        <v>70</v>
      </c>
      <c r="S10" s="354">
        <v>74</v>
      </c>
      <c r="T10" s="354">
        <v>72.400000000000006</v>
      </c>
      <c r="U10" s="354">
        <v>77.8</v>
      </c>
      <c r="V10" s="362">
        <v>72.3</v>
      </c>
      <c r="W10" s="362">
        <v>80.3</v>
      </c>
      <c r="X10" s="362">
        <v>77.900000000000006</v>
      </c>
      <c r="Y10" s="380">
        <v>83.866176026054035</v>
      </c>
      <c r="Z10" s="380">
        <v>69.168173732232361</v>
      </c>
      <c r="AA10" s="380">
        <v>69.371713495197895</v>
      </c>
      <c r="AB10" s="380">
        <v>83.982440365966184</v>
      </c>
      <c r="AC10" s="380">
        <v>79.467992782748169</v>
      </c>
      <c r="AD10" s="474">
        <v>79.101375116072887</v>
      </c>
      <c r="AE10" s="474">
        <v>70.601917324459691</v>
      </c>
      <c r="AF10" s="474">
        <v>85.72483877332408</v>
      </c>
      <c r="AG10" s="474">
        <v>85.689472438216129</v>
      </c>
      <c r="AH10" s="474">
        <v>81.210384662394546</v>
      </c>
      <c r="AI10" s="474">
        <v>79.625525005667839</v>
      </c>
      <c r="AJ10" s="474">
        <v>69.309443268142374</v>
      </c>
      <c r="AK10" s="474">
        <v>86.107985396974001</v>
      </c>
      <c r="AL10" s="474">
        <v>89.168853821273302</v>
      </c>
      <c r="AM10" s="474">
        <v>87.40203919814266</v>
      </c>
      <c r="AN10" s="475">
        <v>82.1</v>
      </c>
      <c r="AO10" s="475">
        <v>79.2</v>
      </c>
      <c r="AP10" s="475">
        <v>67.742563771211877</v>
      </c>
      <c r="AQ10" s="475">
        <v>83.2</v>
      </c>
      <c r="AR10" s="475">
        <v>76.400000000000006</v>
      </c>
      <c r="AS10" s="475">
        <v>74.3</v>
      </c>
      <c r="AT10" s="475">
        <v>81.8</v>
      </c>
      <c r="AU10" s="384">
        <v>78.599999999999994</v>
      </c>
      <c r="AV10" s="384">
        <v>70.400000000000006</v>
      </c>
      <c r="AW10" s="496">
        <v>85.7</v>
      </c>
    </row>
    <row r="11" spans="1:49">
      <c r="A11" s="130" t="s">
        <v>21</v>
      </c>
      <c r="B11" s="434">
        <v>52.8</v>
      </c>
      <c r="C11" s="354">
        <v>46.3</v>
      </c>
      <c r="D11" s="354">
        <v>52.1</v>
      </c>
      <c r="E11" s="354">
        <v>51.6</v>
      </c>
      <c r="F11" s="354">
        <v>61</v>
      </c>
      <c r="G11" s="354">
        <v>57.8</v>
      </c>
      <c r="H11" s="354">
        <v>60</v>
      </c>
      <c r="I11" s="354">
        <v>60.8</v>
      </c>
      <c r="J11" s="354">
        <v>71.900000000000006</v>
      </c>
      <c r="K11" s="354">
        <v>70.3</v>
      </c>
      <c r="L11" s="354">
        <v>68</v>
      </c>
      <c r="M11" s="354">
        <v>56.6</v>
      </c>
      <c r="N11" s="354">
        <v>79.400000000000006</v>
      </c>
      <c r="O11" s="354">
        <v>82.4</v>
      </c>
      <c r="P11" s="354">
        <v>71.7</v>
      </c>
      <c r="Q11" s="354">
        <v>78.7</v>
      </c>
      <c r="R11" s="354">
        <v>78.2</v>
      </c>
      <c r="S11" s="354">
        <v>81.7</v>
      </c>
      <c r="T11" s="354">
        <v>80</v>
      </c>
      <c r="U11" s="354">
        <v>83.9</v>
      </c>
      <c r="V11" s="362">
        <v>80.5</v>
      </c>
      <c r="W11" s="362">
        <v>88.8</v>
      </c>
      <c r="X11" s="362">
        <v>85.7</v>
      </c>
      <c r="Y11" s="380">
        <v>89.927086399496403</v>
      </c>
      <c r="Z11" s="380">
        <v>69.456510028600306</v>
      </c>
      <c r="AA11" s="380">
        <v>67.669972745578733</v>
      </c>
      <c r="AB11" s="380">
        <v>86.762799350320392</v>
      </c>
      <c r="AC11" s="380">
        <v>81.889234415245113</v>
      </c>
      <c r="AD11" s="474">
        <v>78.556118976125447</v>
      </c>
      <c r="AE11" s="474">
        <v>72.854923265291987</v>
      </c>
      <c r="AF11" s="474">
        <v>95.664840424348924</v>
      </c>
      <c r="AG11" s="474">
        <v>84.711104968648542</v>
      </c>
      <c r="AH11" s="474">
        <v>83.882234292505885</v>
      </c>
      <c r="AI11" s="474">
        <v>77.753135175353009</v>
      </c>
      <c r="AJ11" s="474">
        <v>71.82075719903888</v>
      </c>
      <c r="AK11" s="474">
        <v>86.530237457916201</v>
      </c>
      <c r="AL11" s="474">
        <v>89.759624409870085</v>
      </c>
      <c r="AM11" s="474">
        <v>87.836991898312746</v>
      </c>
      <c r="AN11" s="475">
        <v>87.5</v>
      </c>
      <c r="AO11" s="475">
        <v>85.9</v>
      </c>
      <c r="AP11" s="475">
        <v>73.321907945925076</v>
      </c>
      <c r="AQ11" s="475">
        <v>88.8</v>
      </c>
      <c r="AR11" s="475">
        <v>88</v>
      </c>
      <c r="AS11" s="475">
        <v>77.599999999999994</v>
      </c>
      <c r="AT11" s="475">
        <v>85.3</v>
      </c>
      <c r="AU11" s="384">
        <v>84.3</v>
      </c>
      <c r="AV11" s="384">
        <v>77.400000000000006</v>
      </c>
      <c r="AW11" s="496">
        <v>76.400000000000006</v>
      </c>
    </row>
    <row r="12" spans="1:49">
      <c r="A12" s="130" t="s">
        <v>22</v>
      </c>
      <c r="B12" s="434">
        <v>49.3</v>
      </c>
      <c r="C12" s="354">
        <v>44</v>
      </c>
      <c r="D12" s="354">
        <v>52.9</v>
      </c>
      <c r="E12" s="354">
        <v>52.4</v>
      </c>
      <c r="F12" s="354">
        <v>56.2</v>
      </c>
      <c r="G12" s="354">
        <v>53</v>
      </c>
      <c r="H12" s="354">
        <v>60.7</v>
      </c>
      <c r="I12" s="354">
        <v>62.3</v>
      </c>
      <c r="J12" s="354">
        <v>64.8</v>
      </c>
      <c r="K12" s="354">
        <v>65.400000000000006</v>
      </c>
      <c r="L12" s="354">
        <v>59.7</v>
      </c>
      <c r="M12" s="354">
        <v>49.3</v>
      </c>
      <c r="N12" s="354">
        <v>70.599999999999994</v>
      </c>
      <c r="O12" s="354">
        <v>75</v>
      </c>
      <c r="P12" s="354">
        <v>63.9</v>
      </c>
      <c r="Q12" s="354">
        <v>70.400000000000006</v>
      </c>
      <c r="R12" s="354">
        <v>72.599999999999994</v>
      </c>
      <c r="S12" s="354">
        <v>76.400000000000006</v>
      </c>
      <c r="T12" s="354">
        <v>74.099999999999994</v>
      </c>
      <c r="U12" s="354">
        <v>79.7</v>
      </c>
      <c r="V12" s="362">
        <v>77.099999999999994</v>
      </c>
      <c r="W12" s="362">
        <v>84.2</v>
      </c>
      <c r="X12" s="362">
        <v>79</v>
      </c>
      <c r="Y12" s="380">
        <v>84.714779616589254</v>
      </c>
      <c r="Z12" s="380">
        <v>66.080066121471035</v>
      </c>
      <c r="AA12" s="380">
        <v>63.431943242920376</v>
      </c>
      <c r="AB12" s="380">
        <v>83.213650934585829</v>
      </c>
      <c r="AC12" s="380">
        <v>76.32447768219707</v>
      </c>
      <c r="AD12" s="474">
        <v>76.209428971145016</v>
      </c>
      <c r="AE12" s="474">
        <v>65.917094148750394</v>
      </c>
      <c r="AF12" s="474">
        <v>84.064900351100221</v>
      </c>
      <c r="AG12" s="474">
        <v>83.146056765715898</v>
      </c>
      <c r="AH12" s="474">
        <v>74.92030834020818</v>
      </c>
      <c r="AI12" s="474">
        <v>71.398294070615592</v>
      </c>
      <c r="AJ12" s="474">
        <v>72.381648389919775</v>
      </c>
      <c r="AK12" s="474">
        <v>81.486532558558508</v>
      </c>
      <c r="AL12" s="474">
        <v>87.2579581406073</v>
      </c>
      <c r="AM12" s="474">
        <v>81.117048733023125</v>
      </c>
      <c r="AN12" s="475">
        <v>83.8</v>
      </c>
      <c r="AO12" s="475">
        <v>79.599999999999994</v>
      </c>
      <c r="AP12" s="475">
        <v>64.125294125682601</v>
      </c>
      <c r="AQ12" s="475">
        <v>77.599999999999994</v>
      </c>
      <c r="AR12" s="475">
        <v>73.400000000000006</v>
      </c>
      <c r="AS12" s="475">
        <v>73.8</v>
      </c>
      <c r="AT12" s="475">
        <v>69.099999999999994</v>
      </c>
      <c r="AU12" s="384">
        <v>79.099999999999994</v>
      </c>
      <c r="AV12" s="384">
        <v>70.8</v>
      </c>
      <c r="AW12" s="496">
        <v>72.7</v>
      </c>
    </row>
    <row r="13" spans="1:49">
      <c r="A13" s="130" t="s">
        <v>23</v>
      </c>
      <c r="B13" s="434">
        <v>49.1</v>
      </c>
      <c r="C13" s="354">
        <v>44.8</v>
      </c>
      <c r="D13" s="354">
        <v>46.6</v>
      </c>
      <c r="E13" s="354">
        <v>47.5</v>
      </c>
      <c r="F13" s="354">
        <v>55.3</v>
      </c>
      <c r="G13" s="354">
        <v>48.6</v>
      </c>
      <c r="H13" s="354">
        <v>54.2</v>
      </c>
      <c r="I13" s="354">
        <v>54.7</v>
      </c>
      <c r="J13" s="354">
        <v>61</v>
      </c>
      <c r="K13" s="354">
        <v>58.2</v>
      </c>
      <c r="L13" s="354">
        <v>60.6</v>
      </c>
      <c r="M13" s="354">
        <v>56.5</v>
      </c>
      <c r="N13" s="354">
        <v>65.8</v>
      </c>
      <c r="O13" s="354">
        <v>70.900000000000006</v>
      </c>
      <c r="P13" s="354">
        <v>70.5</v>
      </c>
      <c r="Q13" s="354">
        <v>71.3</v>
      </c>
      <c r="R13" s="354">
        <v>71.3</v>
      </c>
      <c r="S13" s="354">
        <v>75.5</v>
      </c>
      <c r="T13" s="354">
        <v>77.8</v>
      </c>
      <c r="U13" s="354">
        <v>80.8</v>
      </c>
      <c r="V13" s="362">
        <v>73.900000000000006</v>
      </c>
      <c r="W13" s="362">
        <v>83.5</v>
      </c>
      <c r="X13" s="362">
        <v>81.3</v>
      </c>
      <c r="Y13" s="380">
        <v>86.082429897449629</v>
      </c>
      <c r="Z13" s="380">
        <v>69.97785157358399</v>
      </c>
      <c r="AA13" s="380">
        <v>71.591587598706866</v>
      </c>
      <c r="AB13" s="380">
        <v>85.269914183849366</v>
      </c>
      <c r="AC13" s="380">
        <v>82.719770099164194</v>
      </c>
      <c r="AD13" s="474">
        <v>80.957997169433582</v>
      </c>
      <c r="AE13" s="474">
        <v>70.745579947664694</v>
      </c>
      <c r="AF13" s="474">
        <v>89.943280345322819</v>
      </c>
      <c r="AG13" s="474">
        <v>84.76719640755978</v>
      </c>
      <c r="AH13" s="474">
        <v>82.806999597221846</v>
      </c>
      <c r="AI13" s="474">
        <v>80.097712745288149</v>
      </c>
      <c r="AJ13" s="474">
        <v>69.434438372510016</v>
      </c>
      <c r="AK13" s="474">
        <v>86.433548460328055</v>
      </c>
      <c r="AL13" s="474">
        <v>89.318024699118396</v>
      </c>
      <c r="AM13" s="474">
        <v>89.258794440446977</v>
      </c>
      <c r="AN13" s="475">
        <v>86.6</v>
      </c>
      <c r="AO13" s="475">
        <v>83.1</v>
      </c>
      <c r="AP13" s="475">
        <v>73.963099730928846</v>
      </c>
      <c r="AQ13" s="475">
        <v>84.8</v>
      </c>
      <c r="AR13" s="475">
        <v>84.4</v>
      </c>
      <c r="AS13" s="475">
        <v>77.3</v>
      </c>
      <c r="AT13" s="475">
        <v>91.7</v>
      </c>
      <c r="AU13" s="384">
        <v>85.8</v>
      </c>
      <c r="AV13" s="384">
        <v>74</v>
      </c>
      <c r="AW13" s="496">
        <v>86.7</v>
      </c>
    </row>
    <row r="14" spans="1:49">
      <c r="A14" s="130" t="s">
        <v>224</v>
      </c>
      <c r="B14" s="434">
        <v>42.9</v>
      </c>
      <c r="C14" s="354">
        <v>36.6</v>
      </c>
      <c r="D14" s="354">
        <v>39.200000000000003</v>
      </c>
      <c r="E14" s="354">
        <v>42.5</v>
      </c>
      <c r="F14" s="354">
        <v>49</v>
      </c>
      <c r="G14" s="354">
        <v>41.6</v>
      </c>
      <c r="H14" s="354">
        <v>49.1</v>
      </c>
      <c r="I14" s="354">
        <v>49.7</v>
      </c>
      <c r="J14" s="354">
        <v>56.1</v>
      </c>
      <c r="K14" s="354">
        <v>50.4</v>
      </c>
      <c r="L14" s="354">
        <v>50.5</v>
      </c>
      <c r="M14" s="354">
        <v>48.9</v>
      </c>
      <c r="N14" s="354">
        <v>55</v>
      </c>
      <c r="O14" s="354">
        <v>63.4</v>
      </c>
      <c r="P14" s="354">
        <v>61.5</v>
      </c>
      <c r="Q14" s="354">
        <v>63.4</v>
      </c>
      <c r="R14" s="354">
        <v>66.3</v>
      </c>
      <c r="S14" s="354">
        <v>67.400000000000006</v>
      </c>
      <c r="T14" s="354">
        <v>68.8</v>
      </c>
      <c r="U14" s="354">
        <v>74</v>
      </c>
      <c r="V14" s="362">
        <v>63.4</v>
      </c>
      <c r="W14" s="362">
        <v>78.2</v>
      </c>
      <c r="X14" s="362">
        <v>75.7</v>
      </c>
      <c r="Y14" s="380">
        <v>78.102135836083036</v>
      </c>
      <c r="Z14" s="380">
        <v>64.072707302449018</v>
      </c>
      <c r="AA14" s="380">
        <v>67.122809603189211</v>
      </c>
      <c r="AB14" s="380">
        <v>77.041295076508405</v>
      </c>
      <c r="AC14" s="380">
        <v>78.045903332139744</v>
      </c>
      <c r="AD14" s="474">
        <v>76.293071247773483</v>
      </c>
      <c r="AE14" s="474">
        <v>65.942829893857052</v>
      </c>
      <c r="AF14" s="474">
        <v>81.445816916344569</v>
      </c>
      <c r="AG14" s="474">
        <v>79.881327503907812</v>
      </c>
      <c r="AH14" s="474">
        <v>78.169855949117334</v>
      </c>
      <c r="AI14" s="474">
        <v>72.620988486763679</v>
      </c>
      <c r="AJ14" s="474">
        <v>67.79369366468363</v>
      </c>
      <c r="AK14" s="474">
        <v>80.781836910816338</v>
      </c>
      <c r="AL14" s="474">
        <v>86.841591217876939</v>
      </c>
      <c r="AM14" s="474">
        <v>85.075925076552508</v>
      </c>
      <c r="AN14" s="475">
        <v>81.400000000000006</v>
      </c>
      <c r="AO14" s="471" t="s">
        <v>16</v>
      </c>
      <c r="AP14" s="471" t="s">
        <v>16</v>
      </c>
      <c r="AQ14" s="471" t="s">
        <v>16</v>
      </c>
      <c r="AR14" s="471" t="s">
        <v>16</v>
      </c>
      <c r="AS14" s="471" t="s">
        <v>16</v>
      </c>
      <c r="AT14" s="471" t="s">
        <v>16</v>
      </c>
      <c r="AU14" s="471" t="s">
        <v>16</v>
      </c>
      <c r="AV14" s="471" t="s">
        <v>16</v>
      </c>
      <c r="AW14" s="471" t="s">
        <v>16</v>
      </c>
    </row>
    <row r="15" spans="1:49">
      <c r="A15" s="130" t="s">
        <v>25</v>
      </c>
      <c r="B15" s="409">
        <v>50.8</v>
      </c>
      <c r="C15" s="354">
        <v>46.9</v>
      </c>
      <c r="D15" s="354">
        <v>51.4</v>
      </c>
      <c r="E15" s="354">
        <v>50.5</v>
      </c>
      <c r="F15" s="354">
        <v>51.3</v>
      </c>
      <c r="G15" s="354">
        <v>51.4</v>
      </c>
      <c r="H15" s="354">
        <v>56</v>
      </c>
      <c r="I15" s="354">
        <v>59.9</v>
      </c>
      <c r="J15" s="354">
        <v>66.7</v>
      </c>
      <c r="K15" s="354">
        <v>62.8</v>
      </c>
      <c r="L15" s="354">
        <v>65</v>
      </c>
      <c r="M15" s="354">
        <v>56.1</v>
      </c>
      <c r="N15" s="354">
        <v>68</v>
      </c>
      <c r="O15" s="354">
        <v>74.3</v>
      </c>
      <c r="P15" s="354">
        <v>69.900000000000006</v>
      </c>
      <c r="Q15" s="354">
        <v>72.2</v>
      </c>
      <c r="R15" s="354">
        <v>73.3</v>
      </c>
      <c r="S15" s="354">
        <v>78</v>
      </c>
      <c r="T15" s="354">
        <v>74</v>
      </c>
      <c r="U15" s="354">
        <v>78</v>
      </c>
      <c r="V15" s="362">
        <v>74.400000000000006</v>
      </c>
      <c r="W15" s="362">
        <v>82.1</v>
      </c>
      <c r="X15" s="362">
        <v>78.3</v>
      </c>
      <c r="Y15" s="366">
        <v>83.144428100613112</v>
      </c>
      <c r="Z15" s="366">
        <v>67.337945538857596</v>
      </c>
      <c r="AA15" s="366">
        <v>64.466706871978843</v>
      </c>
      <c r="AB15" s="366">
        <v>81.261908304931552</v>
      </c>
      <c r="AC15" s="366">
        <v>79.500947995606793</v>
      </c>
      <c r="AD15" s="353">
        <v>76.986206308728242</v>
      </c>
      <c r="AE15" s="353">
        <v>67.681328682333671</v>
      </c>
      <c r="AF15" s="353">
        <v>87.644790169192575</v>
      </c>
      <c r="AG15" s="353">
        <v>81.993955990934012</v>
      </c>
      <c r="AH15" s="353">
        <v>77.838110054449913</v>
      </c>
      <c r="AI15" s="353">
        <v>76.155426731014174</v>
      </c>
      <c r="AJ15" s="353">
        <v>72.578071986049466</v>
      </c>
      <c r="AK15" s="353">
        <v>82.969834679542529</v>
      </c>
      <c r="AL15" s="353">
        <v>87.852700727681807</v>
      </c>
      <c r="AM15" s="353">
        <v>87.633309809784592</v>
      </c>
      <c r="AN15" s="471">
        <v>85.8</v>
      </c>
      <c r="AO15" s="471">
        <v>83.4</v>
      </c>
      <c r="AP15" s="471">
        <v>70.871073274494165</v>
      </c>
      <c r="AQ15" s="471">
        <v>76</v>
      </c>
      <c r="AR15" s="471">
        <v>80.7</v>
      </c>
      <c r="AS15" s="471">
        <v>77.2</v>
      </c>
      <c r="AT15" s="471">
        <v>85.3</v>
      </c>
      <c r="AU15" s="384">
        <v>82.7</v>
      </c>
      <c r="AV15" s="384">
        <v>72.400000000000006</v>
      </c>
      <c r="AW15" s="496">
        <v>84.9</v>
      </c>
    </row>
    <row r="16" spans="1:49">
      <c r="A16" s="130" t="s">
        <v>26</v>
      </c>
      <c r="B16" s="409">
        <v>57</v>
      </c>
      <c r="C16" s="354">
        <v>47.6</v>
      </c>
      <c r="D16" s="354">
        <v>55.8</v>
      </c>
      <c r="E16" s="354">
        <v>55.8</v>
      </c>
      <c r="F16" s="354">
        <v>61.6</v>
      </c>
      <c r="G16" s="354">
        <v>60.1</v>
      </c>
      <c r="H16" s="354">
        <v>65.400000000000006</v>
      </c>
      <c r="I16" s="354">
        <v>65.099999999999994</v>
      </c>
      <c r="J16" s="354">
        <v>75.099999999999994</v>
      </c>
      <c r="K16" s="354">
        <v>72.3</v>
      </c>
      <c r="L16" s="354">
        <v>69.2</v>
      </c>
      <c r="M16" s="354">
        <v>59.2</v>
      </c>
      <c r="N16" s="354">
        <v>78.400000000000006</v>
      </c>
      <c r="O16" s="354">
        <v>82.1</v>
      </c>
      <c r="P16" s="354">
        <v>75.2</v>
      </c>
      <c r="Q16" s="354">
        <v>80.400000000000006</v>
      </c>
      <c r="R16" s="354">
        <v>84.1</v>
      </c>
      <c r="S16" s="354">
        <v>85.9</v>
      </c>
      <c r="T16" s="354">
        <v>81.7</v>
      </c>
      <c r="U16" s="354">
        <v>87.1</v>
      </c>
      <c r="V16" s="362">
        <v>82.1</v>
      </c>
      <c r="W16" s="362">
        <v>91.5</v>
      </c>
      <c r="X16" s="362">
        <v>86.3</v>
      </c>
      <c r="Y16" s="366">
        <v>92.468255960809842</v>
      </c>
      <c r="Z16" s="366">
        <v>72.093781601863682</v>
      </c>
      <c r="AA16" s="366">
        <v>72.042439364025554</v>
      </c>
      <c r="AB16" s="366">
        <v>88.417938151424622</v>
      </c>
      <c r="AC16" s="366">
        <v>84.778875344710769</v>
      </c>
      <c r="AD16" s="353">
        <v>81.904846137556419</v>
      </c>
      <c r="AE16" s="353">
        <v>72.62764778390769</v>
      </c>
      <c r="AF16" s="353">
        <v>97.589905089665749</v>
      </c>
      <c r="AG16" s="353">
        <v>89.057043747717501</v>
      </c>
      <c r="AH16" s="353">
        <v>83.278364178143192</v>
      </c>
      <c r="AI16" s="353">
        <v>73.849456938989249</v>
      </c>
      <c r="AJ16" s="353">
        <v>75.18250368647449</v>
      </c>
      <c r="AK16" s="353">
        <v>85.978947714525262</v>
      </c>
      <c r="AL16" s="353">
        <v>90.451488913303237</v>
      </c>
      <c r="AM16" s="353">
        <v>89.636070382086956</v>
      </c>
      <c r="AN16" s="471">
        <v>87.1</v>
      </c>
      <c r="AO16" s="471">
        <v>86.4</v>
      </c>
      <c r="AP16" s="471">
        <v>70.359843176048315</v>
      </c>
      <c r="AQ16" s="471">
        <v>88.6</v>
      </c>
      <c r="AR16" s="471">
        <v>80.2</v>
      </c>
      <c r="AS16" s="471">
        <v>77.5</v>
      </c>
      <c r="AT16" s="471">
        <v>86.4</v>
      </c>
      <c r="AU16" s="384">
        <v>82.6</v>
      </c>
      <c r="AV16" s="384">
        <v>73</v>
      </c>
      <c r="AW16" s="496">
        <v>86</v>
      </c>
    </row>
    <row r="17" spans="1:49">
      <c r="A17" s="130" t="s">
        <v>207</v>
      </c>
      <c r="B17" s="409">
        <v>46.7</v>
      </c>
      <c r="C17" s="354">
        <v>43.2</v>
      </c>
      <c r="D17" s="354">
        <v>47.3</v>
      </c>
      <c r="E17" s="354">
        <v>45.5</v>
      </c>
      <c r="F17" s="354">
        <v>52.2</v>
      </c>
      <c r="G17" s="354">
        <v>44.4</v>
      </c>
      <c r="H17" s="354">
        <v>53.4</v>
      </c>
      <c r="I17" s="354">
        <v>55.1</v>
      </c>
      <c r="J17" s="354">
        <v>60</v>
      </c>
      <c r="K17" s="354">
        <v>59.4</v>
      </c>
      <c r="L17" s="354">
        <v>56.1</v>
      </c>
      <c r="M17" s="354">
        <v>50.4</v>
      </c>
      <c r="N17" s="354">
        <v>60.1</v>
      </c>
      <c r="O17" s="354">
        <v>68.400000000000006</v>
      </c>
      <c r="P17" s="354">
        <v>63.7</v>
      </c>
      <c r="Q17" s="354">
        <v>66.3</v>
      </c>
      <c r="R17" s="354">
        <v>66.900000000000006</v>
      </c>
      <c r="S17" s="354">
        <v>73.3</v>
      </c>
      <c r="T17" s="354">
        <v>70.2</v>
      </c>
      <c r="U17" s="354">
        <v>76.599999999999994</v>
      </c>
      <c r="V17" s="362">
        <v>70.8</v>
      </c>
      <c r="W17" s="362">
        <v>79.400000000000006</v>
      </c>
      <c r="X17" s="362">
        <v>73.900000000000006</v>
      </c>
      <c r="Y17" s="366">
        <v>83.384776662163034</v>
      </c>
      <c r="Z17" s="366">
        <v>66.545150242089292</v>
      </c>
      <c r="AA17" s="366">
        <v>66.740411318478536</v>
      </c>
      <c r="AB17" s="366">
        <v>79.488920248973699</v>
      </c>
      <c r="AC17" s="366">
        <v>76.610756698061593</v>
      </c>
      <c r="AD17" s="353">
        <v>74.563141209585581</v>
      </c>
      <c r="AE17" s="353">
        <v>64.744429946375618</v>
      </c>
      <c r="AF17" s="353">
        <v>79.17523219760912</v>
      </c>
      <c r="AG17" s="353">
        <v>78.051304294210283</v>
      </c>
      <c r="AH17" s="353">
        <v>71.924883418021864</v>
      </c>
      <c r="AI17" s="353">
        <v>72.349459956446765</v>
      </c>
      <c r="AJ17" s="353">
        <v>71.976413968847268</v>
      </c>
      <c r="AK17" s="353">
        <v>80.17563001525653</v>
      </c>
      <c r="AL17" s="353">
        <v>83.952927343344399</v>
      </c>
      <c r="AM17" s="353">
        <v>83.658520635169012</v>
      </c>
      <c r="AN17" s="471">
        <v>80.7</v>
      </c>
      <c r="AO17" s="471">
        <v>75.8</v>
      </c>
      <c r="AP17" s="471">
        <v>61.548383991802474</v>
      </c>
      <c r="AQ17" s="471">
        <v>73.5</v>
      </c>
      <c r="AR17" s="471">
        <v>75.7</v>
      </c>
      <c r="AS17" s="471">
        <v>73.400000000000006</v>
      </c>
      <c r="AT17" s="471">
        <v>76.599999999999994</v>
      </c>
      <c r="AU17" s="384">
        <v>74.900000000000006</v>
      </c>
      <c r="AV17" s="384">
        <v>72.900000000000006</v>
      </c>
      <c r="AW17" s="496">
        <v>79.400000000000006</v>
      </c>
    </row>
    <row r="18" spans="1:49">
      <c r="A18" s="130" t="s">
        <v>27</v>
      </c>
      <c r="B18" s="409">
        <v>41.5</v>
      </c>
      <c r="C18" s="354">
        <v>43.8</v>
      </c>
      <c r="D18" s="354">
        <v>43.4</v>
      </c>
      <c r="E18" s="354">
        <v>40.9</v>
      </c>
      <c r="F18" s="354">
        <v>45.8</v>
      </c>
      <c r="G18" s="354">
        <v>42.5</v>
      </c>
      <c r="H18" s="354">
        <v>50.9</v>
      </c>
      <c r="I18" s="354">
        <v>49.9</v>
      </c>
      <c r="J18" s="354">
        <v>51.5</v>
      </c>
      <c r="K18" s="354">
        <v>51.1</v>
      </c>
      <c r="L18" s="354">
        <v>51.8</v>
      </c>
      <c r="M18" s="354">
        <v>54.1</v>
      </c>
      <c r="N18" s="354">
        <v>53.4</v>
      </c>
      <c r="O18" s="354">
        <v>60.7</v>
      </c>
      <c r="P18" s="354">
        <v>56.8</v>
      </c>
      <c r="Q18" s="354">
        <v>57</v>
      </c>
      <c r="R18" s="354">
        <v>59.2</v>
      </c>
      <c r="S18" s="354">
        <v>64.599999999999994</v>
      </c>
      <c r="T18" s="354">
        <v>60.9</v>
      </c>
      <c r="U18" s="354">
        <v>71.599999999999994</v>
      </c>
      <c r="V18" s="362">
        <v>63.9</v>
      </c>
      <c r="W18" s="362">
        <v>69.400000000000006</v>
      </c>
      <c r="X18" s="362">
        <v>67.5</v>
      </c>
      <c r="Y18" s="366">
        <v>75.361381242566893</v>
      </c>
      <c r="Z18" s="366">
        <v>60.895006056714138</v>
      </c>
      <c r="AA18" s="366">
        <v>62.995864349776113</v>
      </c>
      <c r="AB18" s="366">
        <v>74.282305257239415</v>
      </c>
      <c r="AC18" s="366">
        <v>73.133620352971221</v>
      </c>
      <c r="AD18" s="353">
        <v>70.169533135135637</v>
      </c>
      <c r="AE18" s="353">
        <v>57.682364198392257</v>
      </c>
      <c r="AF18" s="353">
        <v>72.083803696154035</v>
      </c>
      <c r="AG18" s="353">
        <v>73.795055314731613</v>
      </c>
      <c r="AH18" s="353">
        <v>65.082414567065001</v>
      </c>
      <c r="AI18" s="353">
        <v>65.51024829919136</v>
      </c>
      <c r="AJ18" s="353">
        <v>72.735963081385137</v>
      </c>
      <c r="AK18" s="353">
        <v>79.567448965965582</v>
      </c>
      <c r="AL18" s="353">
        <v>78.150943261307575</v>
      </c>
      <c r="AM18" s="353">
        <v>78.936181587838121</v>
      </c>
      <c r="AN18" s="471">
        <v>73.599999999999994</v>
      </c>
      <c r="AO18" s="471">
        <v>74.5</v>
      </c>
      <c r="AP18" s="471">
        <v>58.73190034238651</v>
      </c>
      <c r="AQ18" s="471">
        <v>67.400000000000006</v>
      </c>
      <c r="AR18" s="471">
        <v>69.3</v>
      </c>
      <c r="AS18" s="471">
        <v>70.900000000000006</v>
      </c>
      <c r="AT18" s="471">
        <v>74.900000000000006</v>
      </c>
      <c r="AU18" s="384">
        <v>71.400000000000006</v>
      </c>
      <c r="AV18" s="384">
        <v>69</v>
      </c>
      <c r="AW18" s="496">
        <v>78.5</v>
      </c>
    </row>
    <row r="19" spans="1:49">
      <c r="A19" s="130" t="s">
        <v>28</v>
      </c>
      <c r="B19" s="409">
        <v>49.8</v>
      </c>
      <c r="C19" s="354">
        <v>44.8</v>
      </c>
      <c r="D19" s="354">
        <v>48</v>
      </c>
      <c r="E19" s="354">
        <v>47.4</v>
      </c>
      <c r="F19" s="354">
        <v>53.8</v>
      </c>
      <c r="G19" s="354">
        <v>47</v>
      </c>
      <c r="H19" s="354">
        <v>53.6</v>
      </c>
      <c r="I19" s="354">
        <v>56.5</v>
      </c>
      <c r="J19" s="354">
        <v>63.6</v>
      </c>
      <c r="K19" s="354">
        <v>59.9</v>
      </c>
      <c r="L19" s="354">
        <v>62.8</v>
      </c>
      <c r="M19" s="354">
        <v>58.6</v>
      </c>
      <c r="N19" s="354">
        <v>69.3</v>
      </c>
      <c r="O19" s="354">
        <v>74.099999999999994</v>
      </c>
      <c r="P19" s="354">
        <v>72.400000000000006</v>
      </c>
      <c r="Q19" s="354">
        <v>71.599999999999994</v>
      </c>
      <c r="R19" s="354">
        <v>72.400000000000006</v>
      </c>
      <c r="S19" s="354">
        <v>76.3</v>
      </c>
      <c r="T19" s="354">
        <v>74.2</v>
      </c>
      <c r="U19" s="354">
        <v>80</v>
      </c>
      <c r="V19" s="362">
        <v>73.400000000000006</v>
      </c>
      <c r="W19" s="362">
        <v>85.2</v>
      </c>
      <c r="X19" s="362">
        <v>80.8</v>
      </c>
      <c r="Y19" s="366">
        <v>88.919576683780434</v>
      </c>
      <c r="Z19" s="366">
        <v>70.14615343522641</v>
      </c>
      <c r="AA19" s="366">
        <v>73.106297993220267</v>
      </c>
      <c r="AB19" s="366">
        <v>86.020735780094228</v>
      </c>
      <c r="AC19" s="366">
        <v>83.64747739902144</v>
      </c>
      <c r="AD19" s="353">
        <v>81.708404126450645</v>
      </c>
      <c r="AE19" s="353">
        <v>71.763480077403557</v>
      </c>
      <c r="AF19" s="353">
        <v>89.980912829610872</v>
      </c>
      <c r="AG19" s="353">
        <v>83.628061920987591</v>
      </c>
      <c r="AH19" s="353">
        <v>79.95159455021502</v>
      </c>
      <c r="AI19" s="353">
        <v>77.97315559912964</v>
      </c>
      <c r="AJ19" s="353">
        <v>71.327109016338696</v>
      </c>
      <c r="AK19" s="353">
        <v>85.856703216274113</v>
      </c>
      <c r="AL19" s="353">
        <v>87.5683299869835</v>
      </c>
      <c r="AM19" s="353">
        <v>91.357702646018922</v>
      </c>
      <c r="AN19" s="471">
        <v>84.8</v>
      </c>
      <c r="AO19" s="471">
        <v>80.900000000000006</v>
      </c>
      <c r="AP19" s="471">
        <v>72.830425841441752</v>
      </c>
      <c r="AQ19" s="471">
        <v>84.7</v>
      </c>
      <c r="AR19" s="471">
        <v>84.3</v>
      </c>
      <c r="AS19" s="471">
        <v>78.5</v>
      </c>
      <c r="AT19" s="471">
        <v>90.5</v>
      </c>
      <c r="AU19" s="384">
        <v>86.2</v>
      </c>
      <c r="AV19" s="384">
        <v>76.099999999999994</v>
      </c>
      <c r="AW19" s="496">
        <v>92.5</v>
      </c>
    </row>
    <row r="20" spans="1:49">
      <c r="A20" s="130" t="s">
        <v>29</v>
      </c>
      <c r="B20" s="409">
        <v>55</v>
      </c>
      <c r="C20" s="354">
        <v>47.6</v>
      </c>
      <c r="D20" s="354">
        <v>53.4</v>
      </c>
      <c r="E20" s="354">
        <v>53.3</v>
      </c>
      <c r="F20" s="354">
        <v>59</v>
      </c>
      <c r="G20" s="354">
        <v>56.7</v>
      </c>
      <c r="H20" s="354">
        <v>60.1</v>
      </c>
      <c r="I20" s="354">
        <v>62.9</v>
      </c>
      <c r="J20" s="354">
        <v>72</v>
      </c>
      <c r="K20" s="354">
        <v>70.2</v>
      </c>
      <c r="L20" s="354">
        <v>70.900000000000006</v>
      </c>
      <c r="M20" s="354">
        <v>60</v>
      </c>
      <c r="N20" s="354">
        <v>76.3</v>
      </c>
      <c r="O20" s="354">
        <v>81.5</v>
      </c>
      <c r="P20" s="354">
        <v>77.099999999999994</v>
      </c>
      <c r="Q20" s="354">
        <v>78.400000000000006</v>
      </c>
      <c r="R20" s="354">
        <v>79.5</v>
      </c>
      <c r="S20" s="354">
        <v>83.3</v>
      </c>
      <c r="T20" s="354">
        <v>82</v>
      </c>
      <c r="U20" s="354">
        <v>86.5</v>
      </c>
      <c r="V20" s="362">
        <v>81.900000000000006</v>
      </c>
      <c r="W20" s="362">
        <v>93.8</v>
      </c>
      <c r="X20" s="362">
        <v>87.8</v>
      </c>
      <c r="Y20" s="366">
        <v>93.355363574578092</v>
      </c>
      <c r="Z20" s="366">
        <v>74.689306108137245</v>
      </c>
      <c r="AA20" s="366">
        <v>75.377516833350754</v>
      </c>
      <c r="AB20" s="366">
        <v>89.561489388813669</v>
      </c>
      <c r="AC20" s="366">
        <v>88.259871179910647</v>
      </c>
      <c r="AD20" s="353">
        <v>85.786308207862007</v>
      </c>
      <c r="AE20" s="353">
        <v>76.865147483492905</v>
      </c>
      <c r="AF20" s="353">
        <v>96.404966667691809</v>
      </c>
      <c r="AG20" s="353">
        <v>88.102832080632041</v>
      </c>
      <c r="AH20" s="353">
        <v>86.47438038622154</v>
      </c>
      <c r="AI20" s="353">
        <v>83.649642926127058</v>
      </c>
      <c r="AJ20" s="353">
        <v>75.497484340739774</v>
      </c>
      <c r="AK20" s="353">
        <v>89.458294222561221</v>
      </c>
      <c r="AL20" s="353">
        <v>91.418893111888067</v>
      </c>
      <c r="AM20" s="353">
        <v>92.725201047163992</v>
      </c>
      <c r="AN20" s="471">
        <v>89.8</v>
      </c>
      <c r="AO20" s="471">
        <v>86.3</v>
      </c>
      <c r="AP20" s="471">
        <v>76.719001471364166</v>
      </c>
      <c r="AQ20" s="471">
        <v>83.1</v>
      </c>
      <c r="AR20" s="471">
        <v>87.2</v>
      </c>
      <c r="AS20" s="471">
        <v>80.5</v>
      </c>
      <c r="AT20" s="471">
        <v>91.6</v>
      </c>
      <c r="AU20" s="384">
        <v>85.8</v>
      </c>
      <c r="AV20" s="384">
        <v>81.3</v>
      </c>
      <c r="AW20" s="496">
        <v>89.5</v>
      </c>
    </row>
    <row r="21" spans="1:49">
      <c r="A21" s="130" t="s">
        <v>30</v>
      </c>
      <c r="B21" s="409">
        <v>45.9</v>
      </c>
      <c r="C21" s="354">
        <v>41.7</v>
      </c>
      <c r="D21" s="354">
        <v>45.1</v>
      </c>
      <c r="E21" s="354">
        <v>43.9</v>
      </c>
      <c r="F21" s="354">
        <v>50</v>
      </c>
      <c r="G21" s="354">
        <v>41.7</v>
      </c>
      <c r="H21" s="354">
        <v>52</v>
      </c>
      <c r="I21" s="354">
        <v>52</v>
      </c>
      <c r="J21" s="354">
        <v>59</v>
      </c>
      <c r="K21" s="354">
        <v>55.4</v>
      </c>
      <c r="L21" s="354">
        <v>56.2</v>
      </c>
      <c r="M21" s="354">
        <v>51.6</v>
      </c>
      <c r="N21" s="354">
        <v>62.7</v>
      </c>
      <c r="O21" s="354">
        <v>68.599999999999994</v>
      </c>
      <c r="P21" s="354">
        <v>66</v>
      </c>
      <c r="Q21" s="354">
        <v>69</v>
      </c>
      <c r="R21" s="354">
        <v>67.8</v>
      </c>
      <c r="S21" s="354">
        <v>73.5</v>
      </c>
      <c r="T21" s="354">
        <v>70.7</v>
      </c>
      <c r="U21" s="354">
        <v>78.599999999999994</v>
      </c>
      <c r="V21" s="362">
        <v>69.8</v>
      </c>
      <c r="W21" s="362">
        <v>81.5</v>
      </c>
      <c r="X21" s="362">
        <v>77.599999999999994</v>
      </c>
      <c r="Y21" s="366">
        <v>84.153388033437153</v>
      </c>
      <c r="Z21" s="366">
        <v>69.416535936647307</v>
      </c>
      <c r="AA21" s="366">
        <v>66.456196712918938</v>
      </c>
      <c r="AB21" s="366">
        <v>82.763285088580062</v>
      </c>
      <c r="AC21" s="366">
        <v>78.605825474020904</v>
      </c>
      <c r="AD21" s="353">
        <v>77.515303609238813</v>
      </c>
      <c r="AE21" s="353">
        <v>68.542391732859727</v>
      </c>
      <c r="AF21" s="353">
        <v>87.107744819357706</v>
      </c>
      <c r="AG21" s="353">
        <v>82.692754774558097</v>
      </c>
      <c r="AH21" s="353">
        <v>77.901963154219118</v>
      </c>
      <c r="AI21" s="353">
        <v>75.989372677008447</v>
      </c>
      <c r="AJ21" s="353">
        <v>66.159275590955218</v>
      </c>
      <c r="AK21" s="353">
        <v>82.575465503060926</v>
      </c>
      <c r="AL21" s="353">
        <v>86.509277791191238</v>
      </c>
      <c r="AM21" s="353">
        <v>87.141824957734386</v>
      </c>
      <c r="AN21" s="471">
        <v>85.6</v>
      </c>
      <c r="AO21" s="471">
        <v>82.4</v>
      </c>
      <c r="AP21" s="471">
        <v>68.793696900791332</v>
      </c>
      <c r="AQ21" s="471">
        <v>81.900000000000006</v>
      </c>
      <c r="AR21" s="471">
        <v>84.5</v>
      </c>
      <c r="AS21" s="471">
        <v>76.3</v>
      </c>
      <c r="AT21" s="471">
        <v>87.8</v>
      </c>
      <c r="AU21" s="384">
        <v>81.8</v>
      </c>
      <c r="AV21" s="384">
        <v>73.5</v>
      </c>
      <c r="AW21" s="496">
        <v>83.1</v>
      </c>
    </row>
    <row r="22" spans="1:49">
      <c r="A22" s="130" t="s">
        <v>31</v>
      </c>
      <c r="B22" s="409">
        <v>43.4</v>
      </c>
      <c r="C22" s="354">
        <v>41</v>
      </c>
      <c r="D22" s="354">
        <v>42.9</v>
      </c>
      <c r="E22" s="354">
        <v>40.700000000000003</v>
      </c>
      <c r="F22" s="354">
        <v>45</v>
      </c>
      <c r="G22" s="354">
        <v>39.9</v>
      </c>
      <c r="H22" s="354">
        <v>50.3</v>
      </c>
      <c r="I22" s="354">
        <v>48.9</v>
      </c>
      <c r="J22" s="354">
        <v>48.3</v>
      </c>
      <c r="K22" s="354">
        <v>50.4</v>
      </c>
      <c r="L22" s="354">
        <v>47.9</v>
      </c>
      <c r="M22" s="354">
        <v>49.8</v>
      </c>
      <c r="N22" s="354">
        <v>48.1</v>
      </c>
      <c r="O22" s="354">
        <v>60.1</v>
      </c>
      <c r="P22" s="354">
        <v>55.8</v>
      </c>
      <c r="Q22" s="354">
        <v>55.5</v>
      </c>
      <c r="R22" s="354">
        <v>57.8</v>
      </c>
      <c r="S22" s="354">
        <v>63.4</v>
      </c>
      <c r="T22" s="354">
        <v>61.5</v>
      </c>
      <c r="U22" s="354">
        <v>70.400000000000006</v>
      </c>
      <c r="V22" s="362">
        <v>64.400000000000006</v>
      </c>
      <c r="W22" s="362">
        <v>70.400000000000006</v>
      </c>
      <c r="X22" s="362">
        <v>67.2</v>
      </c>
      <c r="Y22" s="366">
        <v>75.335650830835917</v>
      </c>
      <c r="Z22" s="366">
        <v>62.17151313699906</v>
      </c>
      <c r="AA22" s="366">
        <v>58.344232617040525</v>
      </c>
      <c r="AB22" s="366">
        <v>74.255346118463962</v>
      </c>
      <c r="AC22" s="366">
        <v>72.058940462374139</v>
      </c>
      <c r="AD22" s="353">
        <v>70.34081793321927</v>
      </c>
      <c r="AE22" s="353">
        <v>56.910054087780892</v>
      </c>
      <c r="AF22" s="353">
        <v>68.515905949771181</v>
      </c>
      <c r="AG22" s="353">
        <v>70.711452603846382</v>
      </c>
      <c r="AH22" s="353">
        <v>63.950179669132673</v>
      </c>
      <c r="AI22" s="353">
        <v>62.763118539164189</v>
      </c>
      <c r="AJ22" s="353">
        <v>69.057371646123443</v>
      </c>
      <c r="AK22" s="353">
        <v>78.183981695384347</v>
      </c>
      <c r="AL22" s="353">
        <v>78.625203279610858</v>
      </c>
      <c r="AM22" s="353">
        <v>78.043822994093603</v>
      </c>
      <c r="AN22" s="471">
        <v>76.7</v>
      </c>
      <c r="AO22" s="471">
        <v>70.400000000000006</v>
      </c>
      <c r="AP22" s="471">
        <v>57.415047384352498</v>
      </c>
      <c r="AQ22" s="471">
        <v>74.099999999999994</v>
      </c>
      <c r="AR22" s="471">
        <v>69.099999999999994</v>
      </c>
      <c r="AS22" s="471">
        <v>75.599999999999994</v>
      </c>
      <c r="AT22" s="471">
        <v>73.8</v>
      </c>
      <c r="AU22" s="384">
        <v>73</v>
      </c>
      <c r="AV22" s="384">
        <v>73.8</v>
      </c>
      <c r="AW22" s="496">
        <v>77.3</v>
      </c>
    </row>
    <row r="23" spans="1:49">
      <c r="A23" s="130" t="s">
        <v>32</v>
      </c>
      <c r="B23" s="409">
        <v>48.1</v>
      </c>
      <c r="C23" s="354">
        <v>42.9</v>
      </c>
      <c r="D23" s="354">
        <v>47.1</v>
      </c>
      <c r="E23" s="354">
        <v>44.3</v>
      </c>
      <c r="F23" s="354">
        <v>49.9</v>
      </c>
      <c r="G23" s="354">
        <v>43.5</v>
      </c>
      <c r="H23" s="354">
        <v>54.5</v>
      </c>
      <c r="I23" s="354">
        <v>55.2</v>
      </c>
      <c r="J23" s="354">
        <v>63.5</v>
      </c>
      <c r="K23" s="354">
        <v>60.3</v>
      </c>
      <c r="L23" s="354">
        <v>60.3</v>
      </c>
      <c r="M23" s="354">
        <v>55.5</v>
      </c>
      <c r="N23" s="354">
        <v>64.5</v>
      </c>
      <c r="O23" s="354">
        <v>73.099999999999994</v>
      </c>
      <c r="P23" s="354">
        <v>69.400000000000006</v>
      </c>
      <c r="Q23" s="354">
        <v>69.8</v>
      </c>
      <c r="R23" s="354">
        <v>70.400000000000006</v>
      </c>
      <c r="S23" s="354">
        <v>75.900000000000006</v>
      </c>
      <c r="T23" s="354">
        <v>74.900000000000006</v>
      </c>
      <c r="U23" s="354">
        <v>79.3</v>
      </c>
      <c r="V23" s="362">
        <v>72.400000000000006</v>
      </c>
      <c r="W23" s="362">
        <v>82</v>
      </c>
      <c r="X23" s="362">
        <v>79.8</v>
      </c>
      <c r="Y23" s="366">
        <v>84.885424033396021</v>
      </c>
      <c r="Z23" s="366">
        <v>70.257574075245913</v>
      </c>
      <c r="AA23" s="366">
        <v>74.074852974941422</v>
      </c>
      <c r="AB23" s="366">
        <v>83.61207947149947</v>
      </c>
      <c r="AC23" s="366">
        <v>82.633968484163944</v>
      </c>
      <c r="AD23" s="353">
        <v>81.428228319538633</v>
      </c>
      <c r="AE23" s="353">
        <v>70.103858403750166</v>
      </c>
      <c r="AF23" s="353">
        <v>89.111106156029152</v>
      </c>
      <c r="AG23" s="353">
        <v>83.102704959650296</v>
      </c>
      <c r="AH23" s="353">
        <v>79.926898016540306</v>
      </c>
      <c r="AI23" s="353">
        <v>81.116880105825288</v>
      </c>
      <c r="AJ23" s="353">
        <v>74.781005473812684</v>
      </c>
      <c r="AK23" s="353">
        <v>86.612371751185378</v>
      </c>
      <c r="AL23" s="353">
        <v>88.711466108394333</v>
      </c>
      <c r="AM23" s="353">
        <v>92.140139326597833</v>
      </c>
      <c r="AN23" s="471">
        <v>85.4</v>
      </c>
      <c r="AO23" s="471">
        <v>87</v>
      </c>
      <c r="AP23" s="471">
        <v>75.469514716204657</v>
      </c>
      <c r="AQ23" s="471">
        <v>86.4</v>
      </c>
      <c r="AR23" s="471">
        <v>85.3</v>
      </c>
      <c r="AS23" s="471">
        <v>80.2</v>
      </c>
      <c r="AT23" s="471">
        <v>91</v>
      </c>
      <c r="AU23" s="384">
        <v>86</v>
      </c>
      <c r="AV23" s="384">
        <v>75.599999999999994</v>
      </c>
      <c r="AW23" s="496">
        <v>96.2</v>
      </c>
    </row>
    <row r="24" spans="1:49">
      <c r="A24" s="130" t="s">
        <v>33</v>
      </c>
      <c r="B24" s="409">
        <v>39</v>
      </c>
      <c r="C24" s="354">
        <v>39.200000000000003</v>
      </c>
      <c r="D24" s="354">
        <v>38.299999999999997</v>
      </c>
      <c r="E24" s="354">
        <v>38.200000000000003</v>
      </c>
      <c r="F24" s="354">
        <v>41.9</v>
      </c>
      <c r="G24" s="354">
        <v>32.799999999999997</v>
      </c>
      <c r="H24" s="354">
        <v>44.3</v>
      </c>
      <c r="I24" s="354">
        <v>45.9</v>
      </c>
      <c r="J24" s="354">
        <v>46.8</v>
      </c>
      <c r="K24" s="354">
        <v>47.4</v>
      </c>
      <c r="L24" s="354">
        <v>44.4</v>
      </c>
      <c r="M24" s="354">
        <v>37.200000000000003</v>
      </c>
      <c r="N24" s="354">
        <v>49.7</v>
      </c>
      <c r="O24" s="354">
        <v>55</v>
      </c>
      <c r="P24" s="354">
        <v>44.6</v>
      </c>
      <c r="Q24" s="354">
        <v>51.3</v>
      </c>
      <c r="R24" s="354">
        <v>49.8</v>
      </c>
      <c r="S24" s="354">
        <v>56.5</v>
      </c>
      <c r="T24" s="354">
        <v>59.8</v>
      </c>
      <c r="U24" s="354">
        <v>57.6</v>
      </c>
      <c r="V24" s="362">
        <v>54.6</v>
      </c>
      <c r="W24" s="362">
        <v>62.5</v>
      </c>
      <c r="X24" s="362">
        <v>53.1</v>
      </c>
      <c r="Y24" s="366">
        <v>64.508916332873127</v>
      </c>
      <c r="Z24" s="366">
        <v>49.718032955386995</v>
      </c>
      <c r="AA24" s="366">
        <v>52.248530410052659</v>
      </c>
      <c r="AB24" s="366">
        <v>62.728300570075405</v>
      </c>
      <c r="AC24" s="366">
        <v>61.917591303000727</v>
      </c>
      <c r="AD24" s="353">
        <v>58.114879354456946</v>
      </c>
      <c r="AE24" s="353">
        <v>51.584855050971939</v>
      </c>
      <c r="AF24" s="353">
        <v>61.888869196592076</v>
      </c>
      <c r="AG24" s="353">
        <v>64.687264754159997</v>
      </c>
      <c r="AH24" s="353">
        <v>55.015944929472084</v>
      </c>
      <c r="AI24" s="353">
        <v>60.660979836532405</v>
      </c>
      <c r="AJ24" s="353">
        <v>67.412559174094227</v>
      </c>
      <c r="AK24" s="353">
        <v>70.424797193265618</v>
      </c>
      <c r="AL24" s="353">
        <v>75.151678583494146</v>
      </c>
      <c r="AM24" s="353">
        <v>71.472664793160291</v>
      </c>
      <c r="AN24" s="471">
        <v>69.2</v>
      </c>
      <c r="AO24" s="471">
        <v>68.900000000000006</v>
      </c>
      <c r="AP24" s="471">
        <v>61.888450648109099</v>
      </c>
      <c r="AQ24" s="471">
        <v>57.5</v>
      </c>
      <c r="AR24" s="471">
        <v>62.9</v>
      </c>
      <c r="AS24" s="471">
        <v>62.6</v>
      </c>
      <c r="AT24" s="471">
        <v>66.099999999999994</v>
      </c>
      <c r="AU24" s="384">
        <v>72.099999999999994</v>
      </c>
      <c r="AV24" s="384">
        <v>62.1</v>
      </c>
      <c r="AW24" s="496">
        <v>70</v>
      </c>
    </row>
    <row r="25" spans="1:49">
      <c r="A25" s="130" t="s">
        <v>34</v>
      </c>
      <c r="B25" s="409">
        <v>42.1</v>
      </c>
      <c r="C25" s="354">
        <v>39.299999999999997</v>
      </c>
      <c r="D25" s="354">
        <v>39.700000000000003</v>
      </c>
      <c r="E25" s="354">
        <v>40.4</v>
      </c>
      <c r="F25" s="354">
        <v>46.9</v>
      </c>
      <c r="G25" s="354">
        <v>36.200000000000003</v>
      </c>
      <c r="H25" s="354">
        <v>45.2</v>
      </c>
      <c r="I25" s="354">
        <v>43.9</v>
      </c>
      <c r="J25" s="354">
        <v>51.3</v>
      </c>
      <c r="K25" s="354">
        <v>48.2</v>
      </c>
      <c r="L25" s="354">
        <v>47.1</v>
      </c>
      <c r="M25" s="354">
        <v>47.7</v>
      </c>
      <c r="N25" s="354">
        <v>51.3</v>
      </c>
      <c r="O25" s="354">
        <v>56.6</v>
      </c>
      <c r="P25" s="354">
        <v>49.7</v>
      </c>
      <c r="Q25" s="354">
        <v>54.4</v>
      </c>
      <c r="R25" s="354">
        <v>56.1</v>
      </c>
      <c r="S25" s="354">
        <v>62.1</v>
      </c>
      <c r="T25" s="354">
        <v>62.6</v>
      </c>
      <c r="U25" s="354">
        <v>65.099999999999994</v>
      </c>
      <c r="V25" s="362">
        <v>59.5</v>
      </c>
      <c r="W25" s="362">
        <v>67.5</v>
      </c>
      <c r="X25" s="362">
        <v>65.3</v>
      </c>
      <c r="Y25" s="366">
        <v>71.651711920516846</v>
      </c>
      <c r="Z25" s="366">
        <v>60.068385478132541</v>
      </c>
      <c r="AA25" s="366">
        <v>68.013984233035799</v>
      </c>
      <c r="AB25" s="366">
        <v>71.180092216616885</v>
      </c>
      <c r="AC25" s="366">
        <v>73.900556116003727</v>
      </c>
      <c r="AD25" s="353">
        <v>68.863420840321481</v>
      </c>
      <c r="AE25" s="353">
        <v>60.280323576287842</v>
      </c>
      <c r="AF25" s="353">
        <v>73.387402551012684</v>
      </c>
      <c r="AG25" s="353">
        <v>75.1990406269544</v>
      </c>
      <c r="AH25" s="353">
        <v>72.135440355385754</v>
      </c>
      <c r="AI25" s="353">
        <v>68.050327200987283</v>
      </c>
      <c r="AJ25" s="353">
        <v>68.873930161170293</v>
      </c>
      <c r="AK25" s="353">
        <v>73.575739148605294</v>
      </c>
      <c r="AL25" s="353">
        <v>80.817717010094483</v>
      </c>
      <c r="AM25" s="353">
        <v>80.682490271236205</v>
      </c>
      <c r="AN25" s="471">
        <v>63.6</v>
      </c>
      <c r="AO25" s="471">
        <v>79.400000000000006</v>
      </c>
      <c r="AP25" s="471">
        <v>54.019262837440884</v>
      </c>
      <c r="AQ25" s="471">
        <v>79</v>
      </c>
      <c r="AR25" s="471">
        <v>72.3</v>
      </c>
      <c r="AS25" s="471">
        <v>72.400000000000006</v>
      </c>
      <c r="AT25" s="471">
        <v>72.3</v>
      </c>
      <c r="AU25" s="384">
        <v>66.3</v>
      </c>
      <c r="AV25" s="384">
        <v>62.6</v>
      </c>
      <c r="AW25" s="496">
        <v>73.2</v>
      </c>
    </row>
    <row r="26" spans="1:49">
      <c r="A26" s="130" t="s">
        <v>35</v>
      </c>
      <c r="B26" s="409">
        <v>42</v>
      </c>
      <c r="C26" s="354">
        <v>37.5</v>
      </c>
      <c r="D26" s="354">
        <v>38.6</v>
      </c>
      <c r="E26" s="354">
        <v>37.9</v>
      </c>
      <c r="F26" s="354">
        <v>44.3</v>
      </c>
      <c r="G26" s="354">
        <v>33.299999999999997</v>
      </c>
      <c r="H26" s="354">
        <v>44.2</v>
      </c>
      <c r="I26" s="354">
        <v>45.3</v>
      </c>
      <c r="J26" s="354">
        <v>46.1</v>
      </c>
      <c r="K26" s="354">
        <v>44.9</v>
      </c>
      <c r="L26" s="354">
        <v>44.2</v>
      </c>
      <c r="M26" s="354">
        <v>44.5</v>
      </c>
      <c r="N26" s="354">
        <v>49.6</v>
      </c>
      <c r="O26" s="354">
        <v>56.6</v>
      </c>
      <c r="P26" s="354">
        <v>42</v>
      </c>
      <c r="Q26" s="354">
        <v>49.4</v>
      </c>
      <c r="R26" s="354">
        <v>52.7</v>
      </c>
      <c r="S26" s="354">
        <v>57.3</v>
      </c>
      <c r="T26" s="354">
        <v>56.5</v>
      </c>
      <c r="U26" s="354">
        <v>60.6</v>
      </c>
      <c r="V26" s="362">
        <v>56.6</v>
      </c>
      <c r="W26" s="362">
        <v>63.8</v>
      </c>
      <c r="X26" s="362">
        <v>55.6</v>
      </c>
      <c r="Y26" s="366">
        <v>67.534347199185518</v>
      </c>
      <c r="Z26" s="366">
        <v>54.776510895449853</v>
      </c>
      <c r="AA26" s="366">
        <v>57.125022592081599</v>
      </c>
      <c r="AB26" s="366">
        <v>67.258273421210617</v>
      </c>
      <c r="AC26" s="366">
        <v>66.420675511061589</v>
      </c>
      <c r="AD26" s="353">
        <v>61.778374461621951</v>
      </c>
      <c r="AE26" s="353">
        <v>51.111704598758017</v>
      </c>
      <c r="AF26" s="353">
        <v>58.852907487604931</v>
      </c>
      <c r="AG26" s="353">
        <v>66.520598263286914</v>
      </c>
      <c r="AH26" s="353">
        <v>60.365696987567347</v>
      </c>
      <c r="AI26" s="353">
        <v>58.091422565438471</v>
      </c>
      <c r="AJ26" s="353">
        <v>65.727063975514184</v>
      </c>
      <c r="AK26" s="353">
        <v>71.20010723817353</v>
      </c>
      <c r="AL26" s="353">
        <v>76.217451703483164</v>
      </c>
      <c r="AM26" s="353">
        <v>74.568259739281643</v>
      </c>
      <c r="AN26" s="471">
        <v>66</v>
      </c>
      <c r="AO26" s="471">
        <v>67.400000000000006</v>
      </c>
      <c r="AP26" s="471">
        <v>46.076487675664723</v>
      </c>
      <c r="AQ26" s="471">
        <v>64.400000000000006</v>
      </c>
      <c r="AR26" s="471">
        <v>61.9</v>
      </c>
      <c r="AS26" s="471">
        <v>62.6</v>
      </c>
      <c r="AT26" s="471">
        <v>64.599999999999994</v>
      </c>
      <c r="AU26" s="384">
        <v>64.400000000000006</v>
      </c>
      <c r="AV26" s="384">
        <v>64.2</v>
      </c>
      <c r="AW26" s="496">
        <v>73</v>
      </c>
    </row>
    <row r="27" spans="1:49">
      <c r="A27" s="130" t="s">
        <v>213</v>
      </c>
      <c r="B27" s="409">
        <v>40.200000000000003</v>
      </c>
      <c r="C27" s="354">
        <v>37.799999999999997</v>
      </c>
      <c r="D27" s="354">
        <v>39.5</v>
      </c>
      <c r="E27" s="354">
        <v>37.6</v>
      </c>
      <c r="F27" s="354">
        <v>41</v>
      </c>
      <c r="G27" s="354">
        <v>35.5</v>
      </c>
      <c r="H27" s="354">
        <v>47.4</v>
      </c>
      <c r="I27" s="354">
        <v>45.9</v>
      </c>
      <c r="J27" s="354">
        <v>46.6</v>
      </c>
      <c r="K27" s="354">
        <v>47</v>
      </c>
      <c r="L27" s="354">
        <v>42.2</v>
      </c>
      <c r="M27" s="354">
        <v>40.9</v>
      </c>
      <c r="N27" s="354">
        <v>47.7</v>
      </c>
      <c r="O27" s="354">
        <v>54.5</v>
      </c>
      <c r="P27" s="354">
        <v>43.4</v>
      </c>
      <c r="Q27" s="354">
        <v>51.3</v>
      </c>
      <c r="R27" s="354">
        <v>51.1</v>
      </c>
      <c r="S27" s="354">
        <v>59.5</v>
      </c>
      <c r="T27" s="354">
        <v>58.3</v>
      </c>
      <c r="U27" s="354">
        <v>62.9</v>
      </c>
      <c r="V27" s="362">
        <v>56.9</v>
      </c>
      <c r="W27" s="362">
        <v>62.4</v>
      </c>
      <c r="X27" s="362">
        <v>54</v>
      </c>
      <c r="Y27" s="366">
        <v>69.449409094315769</v>
      </c>
      <c r="Z27" s="366">
        <v>55.914751109919763</v>
      </c>
      <c r="AA27" s="366">
        <v>51.638500907162374</v>
      </c>
      <c r="AB27" s="366">
        <v>67.026946429104868</v>
      </c>
      <c r="AC27" s="366">
        <v>59.992413395561826</v>
      </c>
      <c r="AD27" s="353">
        <v>58.831982755365644</v>
      </c>
      <c r="AE27" s="353">
        <v>49.234838882319742</v>
      </c>
      <c r="AF27" s="353">
        <v>60.131643133459349</v>
      </c>
      <c r="AG27" s="353">
        <v>66.151183855685161</v>
      </c>
      <c r="AH27" s="353">
        <v>57.949016859840675</v>
      </c>
      <c r="AI27" s="353">
        <v>58.424962209226564</v>
      </c>
      <c r="AJ27" s="353">
        <v>64.925525545093365</v>
      </c>
      <c r="AK27" s="353">
        <v>72.049800796156347</v>
      </c>
      <c r="AL27" s="353">
        <v>77.414700627872321</v>
      </c>
      <c r="AM27" s="353">
        <v>74.154201023660818</v>
      </c>
      <c r="AN27" s="471">
        <v>70.8</v>
      </c>
      <c r="AO27" s="471">
        <v>72.5</v>
      </c>
      <c r="AP27" s="471">
        <v>45.967645193569318</v>
      </c>
      <c r="AQ27" s="471">
        <v>61.1</v>
      </c>
      <c r="AR27" s="471">
        <v>63.4</v>
      </c>
      <c r="AS27" s="471">
        <v>60.2</v>
      </c>
      <c r="AT27" s="471">
        <v>59.4</v>
      </c>
      <c r="AU27" s="384">
        <v>56.7</v>
      </c>
      <c r="AV27" s="384">
        <v>57.3</v>
      </c>
      <c r="AW27" s="496">
        <v>62.5</v>
      </c>
    </row>
    <row r="28" spans="1:49">
      <c r="A28" s="130" t="s">
        <v>36</v>
      </c>
      <c r="B28" s="409">
        <v>45.1</v>
      </c>
      <c r="C28" s="354">
        <v>40.4</v>
      </c>
      <c r="D28" s="354">
        <v>42.1</v>
      </c>
      <c r="E28" s="354">
        <v>42.7</v>
      </c>
      <c r="F28" s="354">
        <v>47.8</v>
      </c>
      <c r="G28" s="354">
        <v>41.7</v>
      </c>
      <c r="H28" s="354">
        <v>49.6</v>
      </c>
      <c r="I28" s="354">
        <v>49.9</v>
      </c>
      <c r="J28" s="354">
        <v>52.7</v>
      </c>
      <c r="K28" s="354">
        <v>49.6</v>
      </c>
      <c r="L28" s="354">
        <v>46.5</v>
      </c>
      <c r="M28" s="354">
        <v>47.9</v>
      </c>
      <c r="N28" s="354">
        <v>55.2</v>
      </c>
      <c r="O28" s="354">
        <v>60.9</v>
      </c>
      <c r="P28" s="354">
        <v>46.6</v>
      </c>
      <c r="Q28" s="354">
        <v>52.2</v>
      </c>
      <c r="R28" s="354">
        <v>55.4</v>
      </c>
      <c r="S28" s="354">
        <v>59.5</v>
      </c>
      <c r="T28" s="354">
        <v>60.5</v>
      </c>
      <c r="U28" s="354">
        <v>64.7</v>
      </c>
      <c r="V28" s="362">
        <v>59.4</v>
      </c>
      <c r="W28" s="362">
        <v>67</v>
      </c>
      <c r="X28" s="362">
        <v>56.1</v>
      </c>
      <c r="Y28" s="366">
        <v>69.565250931155731</v>
      </c>
      <c r="Z28" s="366">
        <v>55.09297404695792</v>
      </c>
      <c r="AA28" s="366">
        <v>55.296437442883175</v>
      </c>
      <c r="AB28" s="366">
        <v>65.238277494386935</v>
      </c>
      <c r="AC28" s="366">
        <v>66.712547627314834</v>
      </c>
      <c r="AD28" s="353">
        <v>60.167015438850832</v>
      </c>
      <c r="AE28" s="353">
        <v>50.201665465951812</v>
      </c>
      <c r="AF28" s="353">
        <v>64.57192306188945</v>
      </c>
      <c r="AG28" s="353">
        <v>68.522189688649817</v>
      </c>
      <c r="AH28" s="353">
        <v>60.761490391513966</v>
      </c>
      <c r="AI28" s="353">
        <v>60.015580535055946</v>
      </c>
      <c r="AJ28" s="353">
        <v>65.499400889928609</v>
      </c>
      <c r="AK28" s="353">
        <v>73.774264982409619</v>
      </c>
      <c r="AL28" s="353">
        <v>78.361242109761349</v>
      </c>
      <c r="AM28" s="353">
        <v>76.346637984044762</v>
      </c>
      <c r="AN28" s="471">
        <v>69.900000000000006</v>
      </c>
      <c r="AO28" s="471">
        <v>66.8</v>
      </c>
      <c r="AP28" s="471">
        <v>46.948755415392611</v>
      </c>
      <c r="AQ28" s="471">
        <v>62.7</v>
      </c>
      <c r="AR28" s="471">
        <v>64.2</v>
      </c>
      <c r="AS28" s="471">
        <v>65.2</v>
      </c>
      <c r="AT28" s="471">
        <v>66</v>
      </c>
      <c r="AU28" s="384">
        <v>61.5</v>
      </c>
      <c r="AV28" s="384">
        <v>58</v>
      </c>
      <c r="AW28" s="496">
        <v>66.2</v>
      </c>
    </row>
    <row r="29" spans="1:49">
      <c r="A29" s="130" t="s">
        <v>37</v>
      </c>
      <c r="B29" s="409">
        <v>37</v>
      </c>
      <c r="C29" s="354">
        <v>36</v>
      </c>
      <c r="D29" s="354">
        <v>36.4</v>
      </c>
      <c r="E29" s="354">
        <v>34.9</v>
      </c>
      <c r="F29" s="354">
        <v>42.7</v>
      </c>
      <c r="G29" s="354">
        <v>36.299999999999997</v>
      </c>
      <c r="H29" s="354">
        <v>41.9</v>
      </c>
      <c r="I29" s="354">
        <v>40.1</v>
      </c>
      <c r="J29" s="354">
        <v>49.4</v>
      </c>
      <c r="K29" s="354">
        <v>41.8</v>
      </c>
      <c r="L29" s="354">
        <v>46</v>
      </c>
      <c r="M29" s="354">
        <v>41.6</v>
      </c>
      <c r="N29" s="354">
        <v>47.3</v>
      </c>
      <c r="O29" s="354">
        <v>54</v>
      </c>
      <c r="P29" s="354">
        <v>46.9</v>
      </c>
      <c r="Q29" s="354">
        <v>52.1</v>
      </c>
      <c r="R29" s="354">
        <v>50.6</v>
      </c>
      <c r="S29" s="354">
        <v>54.8</v>
      </c>
      <c r="T29" s="354">
        <v>57</v>
      </c>
      <c r="U29" s="354">
        <v>58.8</v>
      </c>
      <c r="V29" s="362">
        <v>54.3</v>
      </c>
      <c r="W29" s="362">
        <v>61</v>
      </c>
      <c r="X29" s="362">
        <v>57.4</v>
      </c>
      <c r="Y29" s="366">
        <v>64.445633524722766</v>
      </c>
      <c r="Z29" s="366">
        <v>52.090949613600415</v>
      </c>
      <c r="AA29" s="366">
        <v>57.377344411064627</v>
      </c>
      <c r="AB29" s="366">
        <v>63.937475189520562</v>
      </c>
      <c r="AC29" s="366">
        <v>64.173871351189533</v>
      </c>
      <c r="AD29" s="353">
        <v>60.138293739777751</v>
      </c>
      <c r="AE29" s="353">
        <v>48.655244637939298</v>
      </c>
      <c r="AF29" s="353">
        <v>60.126189553932392</v>
      </c>
      <c r="AG29" s="353">
        <v>65.181695339936908</v>
      </c>
      <c r="AH29" s="353">
        <v>57.985356869755186</v>
      </c>
      <c r="AI29" s="353">
        <v>58.341941047729861</v>
      </c>
      <c r="AJ29" s="353">
        <v>62.864882315643726</v>
      </c>
      <c r="AK29" s="353">
        <v>68.243573233007311</v>
      </c>
      <c r="AL29" s="353">
        <v>76.337289972434874</v>
      </c>
      <c r="AM29" s="353">
        <v>73.753006847391916</v>
      </c>
      <c r="AN29" s="471">
        <v>62.7</v>
      </c>
      <c r="AO29" s="471">
        <v>67.3</v>
      </c>
      <c r="AP29" s="471">
        <v>51.813990691192458</v>
      </c>
      <c r="AQ29" s="471">
        <v>71.8</v>
      </c>
      <c r="AR29" s="471">
        <v>67.2</v>
      </c>
      <c r="AS29" s="471">
        <v>66.3</v>
      </c>
      <c r="AT29" s="471">
        <v>69.2</v>
      </c>
      <c r="AU29" s="384">
        <v>59.2</v>
      </c>
      <c r="AV29" s="384">
        <v>61.6</v>
      </c>
      <c r="AW29" s="496">
        <v>72.5</v>
      </c>
    </row>
    <row r="30" spans="1:49">
      <c r="A30" s="130" t="s">
        <v>38</v>
      </c>
      <c r="B30" s="409">
        <v>41.1</v>
      </c>
      <c r="C30" s="354">
        <v>37.6</v>
      </c>
      <c r="D30" s="354">
        <v>37.9</v>
      </c>
      <c r="E30" s="354">
        <v>36.299999999999997</v>
      </c>
      <c r="F30" s="354">
        <v>41.4</v>
      </c>
      <c r="G30" s="354">
        <v>33.1</v>
      </c>
      <c r="H30" s="354">
        <v>41.2</v>
      </c>
      <c r="I30" s="354">
        <v>42.8</v>
      </c>
      <c r="J30" s="354">
        <v>43.5</v>
      </c>
      <c r="K30" s="354">
        <v>41.4</v>
      </c>
      <c r="L30" s="354">
        <v>39.799999999999997</v>
      </c>
      <c r="M30" s="354">
        <v>41.6</v>
      </c>
      <c r="N30" s="354">
        <v>43.9</v>
      </c>
      <c r="O30" s="354">
        <v>52.1</v>
      </c>
      <c r="P30" s="354">
        <v>40.6</v>
      </c>
      <c r="Q30" s="354">
        <v>48.7</v>
      </c>
      <c r="R30" s="354">
        <v>50.6</v>
      </c>
      <c r="S30" s="354">
        <v>54.2</v>
      </c>
      <c r="T30" s="354">
        <v>54.7</v>
      </c>
      <c r="U30" s="354">
        <v>58.6</v>
      </c>
      <c r="V30" s="362">
        <v>53.5</v>
      </c>
      <c r="W30" s="362">
        <v>61.2</v>
      </c>
      <c r="X30" s="362">
        <v>55.4</v>
      </c>
      <c r="Y30" s="366">
        <v>69.850089886427867</v>
      </c>
      <c r="Z30" s="366">
        <v>54.212592425796409</v>
      </c>
      <c r="AA30" s="366">
        <v>57.910593688186211</v>
      </c>
      <c r="AB30" s="366">
        <v>66.688342394814455</v>
      </c>
      <c r="AC30" s="366">
        <v>65.411015936099801</v>
      </c>
      <c r="AD30" s="353">
        <v>60.821660259132273</v>
      </c>
      <c r="AE30" s="353">
        <v>47.511667514824929</v>
      </c>
      <c r="AF30" s="353">
        <v>57.764151751706834</v>
      </c>
      <c r="AG30" s="353">
        <v>66.770869952033109</v>
      </c>
      <c r="AH30" s="353">
        <v>57.276940225742564</v>
      </c>
      <c r="AI30" s="353">
        <v>56.917778899799025</v>
      </c>
      <c r="AJ30" s="353">
        <v>68.640003951457913</v>
      </c>
      <c r="AK30" s="353">
        <v>72.925243405601421</v>
      </c>
      <c r="AL30" s="353">
        <v>75.69819558053797</v>
      </c>
      <c r="AM30" s="353">
        <v>73.690511936946294</v>
      </c>
      <c r="AN30" s="471">
        <v>69.7</v>
      </c>
      <c r="AO30" s="471">
        <v>73.2</v>
      </c>
      <c r="AP30" s="471">
        <v>46.988638224388176</v>
      </c>
      <c r="AQ30" s="471">
        <v>62.6</v>
      </c>
      <c r="AR30" s="471">
        <v>63.6</v>
      </c>
      <c r="AS30" s="471">
        <v>68.8</v>
      </c>
      <c r="AT30" s="471">
        <v>69.7</v>
      </c>
      <c r="AU30" s="384">
        <v>67.400000000000006</v>
      </c>
      <c r="AV30" s="384">
        <v>65.900000000000006</v>
      </c>
      <c r="AW30" s="496">
        <v>72.599999999999994</v>
      </c>
    </row>
    <row r="31" spans="1:49">
      <c r="A31" s="130" t="s">
        <v>208</v>
      </c>
      <c r="B31" s="409">
        <v>38.4</v>
      </c>
      <c r="C31" s="354">
        <v>39.1</v>
      </c>
      <c r="D31" s="354">
        <v>38</v>
      </c>
      <c r="E31" s="354">
        <v>37.200000000000003</v>
      </c>
      <c r="F31" s="354">
        <v>41</v>
      </c>
      <c r="G31" s="354">
        <v>33.9</v>
      </c>
      <c r="H31" s="354">
        <v>41.6</v>
      </c>
      <c r="I31" s="354">
        <v>42.6</v>
      </c>
      <c r="J31" s="354">
        <v>42.5</v>
      </c>
      <c r="K31" s="354">
        <v>42.4</v>
      </c>
      <c r="L31" s="354">
        <v>40.200000000000003</v>
      </c>
      <c r="M31" s="354">
        <v>35.5</v>
      </c>
      <c r="N31" s="354">
        <v>42.3</v>
      </c>
      <c r="O31" s="354">
        <v>52.1</v>
      </c>
      <c r="P31" s="354">
        <v>39.4</v>
      </c>
      <c r="Q31" s="354">
        <v>45.9</v>
      </c>
      <c r="R31" s="354">
        <v>46.1</v>
      </c>
      <c r="S31" s="354">
        <v>52.2</v>
      </c>
      <c r="T31" s="354">
        <v>54.7</v>
      </c>
      <c r="U31" s="354">
        <v>55.4</v>
      </c>
      <c r="V31" s="362">
        <v>53.1</v>
      </c>
      <c r="W31" s="362">
        <v>61.4</v>
      </c>
      <c r="X31" s="362">
        <v>51.8</v>
      </c>
      <c r="Y31" s="366">
        <v>65.940871507874277</v>
      </c>
      <c r="Z31" s="366">
        <v>51.989763475985008</v>
      </c>
      <c r="AA31" s="366">
        <v>50.848600564654149</v>
      </c>
      <c r="AB31" s="366">
        <v>63.81326663653573</v>
      </c>
      <c r="AC31" s="366">
        <v>63.043863111120288</v>
      </c>
      <c r="AD31" s="353">
        <v>55.84413907270006</v>
      </c>
      <c r="AE31" s="353">
        <v>46.324111790184787</v>
      </c>
      <c r="AF31" s="353">
        <v>55.381148677102615</v>
      </c>
      <c r="AG31" s="353">
        <v>63.079312614869309</v>
      </c>
      <c r="AH31" s="353">
        <v>54.65478078605819</v>
      </c>
      <c r="AI31" s="353">
        <v>55.855374824014056</v>
      </c>
      <c r="AJ31" s="353">
        <v>64.722680825232416</v>
      </c>
      <c r="AK31" s="353">
        <v>70.501098438112436</v>
      </c>
      <c r="AL31" s="353">
        <v>74.882461411025062</v>
      </c>
      <c r="AM31" s="353">
        <v>70.097326704459249</v>
      </c>
      <c r="AN31" s="471">
        <v>66.8</v>
      </c>
      <c r="AO31" s="471">
        <v>63.9</v>
      </c>
      <c r="AP31" s="471">
        <v>46.51709433905404</v>
      </c>
      <c r="AQ31" s="471">
        <v>56.3</v>
      </c>
      <c r="AR31" s="471">
        <v>56.6</v>
      </c>
      <c r="AS31" s="471">
        <v>59.4</v>
      </c>
      <c r="AT31" s="471">
        <v>60.2</v>
      </c>
      <c r="AU31" s="384">
        <v>56</v>
      </c>
      <c r="AV31" s="384">
        <v>54</v>
      </c>
      <c r="AW31" s="496">
        <v>65.099999999999994</v>
      </c>
    </row>
    <row r="32" spans="1:49">
      <c r="A32" s="130" t="s">
        <v>39</v>
      </c>
      <c r="B32" s="409">
        <v>46.3</v>
      </c>
      <c r="C32" s="354">
        <v>40.200000000000003</v>
      </c>
      <c r="D32" s="354">
        <v>44.1</v>
      </c>
      <c r="E32" s="354">
        <v>44.5</v>
      </c>
      <c r="F32" s="354">
        <v>52.7</v>
      </c>
      <c r="G32" s="354">
        <v>41.7</v>
      </c>
      <c r="H32" s="354">
        <v>51.2</v>
      </c>
      <c r="I32" s="354">
        <v>51.8</v>
      </c>
      <c r="J32" s="354">
        <v>59.4</v>
      </c>
      <c r="K32" s="354">
        <v>57.4</v>
      </c>
      <c r="L32" s="354">
        <v>56.5</v>
      </c>
      <c r="M32" s="354">
        <v>57.4</v>
      </c>
      <c r="N32" s="354">
        <v>63.7</v>
      </c>
      <c r="O32" s="354">
        <v>70.400000000000006</v>
      </c>
      <c r="P32" s="354">
        <v>58.2</v>
      </c>
      <c r="Q32" s="354">
        <v>64.900000000000006</v>
      </c>
      <c r="R32" s="354">
        <v>63</v>
      </c>
      <c r="S32" s="354">
        <v>72.900000000000006</v>
      </c>
      <c r="T32" s="354">
        <v>70.2</v>
      </c>
      <c r="U32" s="354">
        <v>74.900000000000006</v>
      </c>
      <c r="V32" s="362">
        <v>66.8</v>
      </c>
      <c r="W32" s="362">
        <v>74.3</v>
      </c>
      <c r="X32" s="362">
        <v>71.3</v>
      </c>
      <c r="Y32" s="366">
        <v>79.796105457963435</v>
      </c>
      <c r="Z32" s="366">
        <v>62.697751574619701</v>
      </c>
      <c r="AA32" s="366">
        <v>71.048391612558376</v>
      </c>
      <c r="AB32" s="366">
        <v>76.501282729783242</v>
      </c>
      <c r="AC32" s="366">
        <v>77.089026342375647</v>
      </c>
      <c r="AD32" s="353">
        <v>71.397187914478422</v>
      </c>
      <c r="AE32" s="353">
        <v>59.792285029394762</v>
      </c>
      <c r="AF32" s="353">
        <v>74.665984601553916</v>
      </c>
      <c r="AG32" s="353">
        <v>76.568165226967423</v>
      </c>
      <c r="AH32" s="353">
        <v>68.338637753025594</v>
      </c>
      <c r="AI32" s="353">
        <v>66.324469527034921</v>
      </c>
      <c r="AJ32" s="353">
        <v>74.481919185852476</v>
      </c>
      <c r="AK32" s="353">
        <v>75.965022599764481</v>
      </c>
      <c r="AL32" s="353">
        <v>81.711447093333888</v>
      </c>
      <c r="AM32" s="353">
        <v>81.973216626712627</v>
      </c>
      <c r="AN32" s="471">
        <v>70</v>
      </c>
      <c r="AO32" s="471">
        <v>80.099999999999994</v>
      </c>
      <c r="AP32" s="471">
        <v>63.159432345675796</v>
      </c>
      <c r="AQ32" s="471">
        <v>80.099999999999994</v>
      </c>
      <c r="AR32" s="471">
        <v>76.8</v>
      </c>
      <c r="AS32" s="471">
        <v>77.400000000000006</v>
      </c>
      <c r="AT32" s="471">
        <v>80.3</v>
      </c>
      <c r="AU32" s="384">
        <v>80.099999999999994</v>
      </c>
      <c r="AV32" s="384">
        <v>69.400000000000006</v>
      </c>
      <c r="AW32" s="496">
        <v>86.8</v>
      </c>
    </row>
    <row r="33" spans="1:49">
      <c r="A33" s="130" t="s">
        <v>40</v>
      </c>
      <c r="B33" s="409">
        <v>46.8</v>
      </c>
      <c r="C33" s="354">
        <v>42.6</v>
      </c>
      <c r="D33" s="354">
        <v>46.7</v>
      </c>
      <c r="E33" s="354">
        <v>45.8</v>
      </c>
      <c r="F33" s="354">
        <v>51.5</v>
      </c>
      <c r="G33" s="354">
        <v>44.3</v>
      </c>
      <c r="H33" s="354">
        <v>52.8</v>
      </c>
      <c r="I33" s="354">
        <v>51.7</v>
      </c>
      <c r="J33" s="354">
        <v>57.9</v>
      </c>
      <c r="K33" s="354">
        <v>54.8</v>
      </c>
      <c r="L33" s="354">
        <v>54.5</v>
      </c>
      <c r="M33" s="354">
        <v>52.1</v>
      </c>
      <c r="N33" s="354">
        <v>60.5</v>
      </c>
      <c r="O33" s="354">
        <v>65.7</v>
      </c>
      <c r="P33" s="354">
        <v>57.1</v>
      </c>
      <c r="Q33" s="354">
        <v>57.2</v>
      </c>
      <c r="R33" s="354">
        <v>58.8</v>
      </c>
      <c r="S33" s="354">
        <v>63.8</v>
      </c>
      <c r="T33" s="354">
        <v>62.4</v>
      </c>
      <c r="U33" s="354">
        <v>67.599999999999994</v>
      </c>
      <c r="V33" s="362">
        <v>63.8</v>
      </c>
      <c r="W33" s="362">
        <v>67.8</v>
      </c>
      <c r="X33" s="362">
        <v>63.2</v>
      </c>
      <c r="Y33" s="366">
        <v>73.591450292887956</v>
      </c>
      <c r="Z33" s="366">
        <v>58.877841980398443</v>
      </c>
      <c r="AA33" s="366">
        <v>59.248790324326364</v>
      </c>
      <c r="AB33" s="366">
        <v>69.797550051808329</v>
      </c>
      <c r="AC33" s="366">
        <v>70.330113942310106</v>
      </c>
      <c r="AD33" s="353">
        <v>66.57176296639237</v>
      </c>
      <c r="AE33" s="353">
        <v>57.914317771461775</v>
      </c>
      <c r="AF33" s="353">
        <v>70.474593401989623</v>
      </c>
      <c r="AG33" s="353">
        <v>70.869976675341903</v>
      </c>
      <c r="AH33" s="353">
        <v>63.323892521704536</v>
      </c>
      <c r="AI33" s="353">
        <v>64.955865654756053</v>
      </c>
      <c r="AJ33" s="353">
        <v>70.228426654485673</v>
      </c>
      <c r="AK33" s="353">
        <v>76.948489339304032</v>
      </c>
      <c r="AL33" s="353">
        <v>81.59729383064753</v>
      </c>
      <c r="AM33" s="353">
        <v>80.592065003001721</v>
      </c>
      <c r="AN33" s="471">
        <v>75.400000000000006</v>
      </c>
      <c r="AO33" s="471">
        <v>73.2</v>
      </c>
      <c r="AP33" s="471">
        <v>60.790840270147655</v>
      </c>
      <c r="AQ33" s="471">
        <v>65.3</v>
      </c>
      <c r="AR33" s="471">
        <v>67.2</v>
      </c>
      <c r="AS33" s="471">
        <v>64.900000000000006</v>
      </c>
      <c r="AT33" s="471">
        <v>72.099999999999994</v>
      </c>
      <c r="AU33" s="384">
        <v>58.9</v>
      </c>
      <c r="AV33" s="384">
        <v>60</v>
      </c>
      <c r="AW33" s="496">
        <v>71.599999999999994</v>
      </c>
    </row>
    <row r="34" spans="1:49">
      <c r="A34" s="130" t="s">
        <v>41</v>
      </c>
      <c r="B34" s="409">
        <v>43.2</v>
      </c>
      <c r="C34" s="354">
        <v>39.9</v>
      </c>
      <c r="D34" s="354">
        <v>40.9</v>
      </c>
      <c r="E34" s="354">
        <v>37.799999999999997</v>
      </c>
      <c r="F34" s="354">
        <v>43.7</v>
      </c>
      <c r="G34" s="354">
        <v>36.4</v>
      </c>
      <c r="H34" s="354">
        <v>48.8</v>
      </c>
      <c r="I34" s="354">
        <v>48.5</v>
      </c>
      <c r="J34" s="354">
        <v>48.1</v>
      </c>
      <c r="K34" s="354">
        <v>49.5</v>
      </c>
      <c r="L34" s="354">
        <v>47.5</v>
      </c>
      <c r="M34" s="354">
        <v>45.4</v>
      </c>
      <c r="N34" s="354">
        <v>51.5</v>
      </c>
      <c r="O34" s="354">
        <v>58.5</v>
      </c>
      <c r="P34" s="354">
        <v>49</v>
      </c>
      <c r="Q34" s="354">
        <v>54.1</v>
      </c>
      <c r="R34" s="354">
        <v>58</v>
      </c>
      <c r="S34" s="354">
        <v>62</v>
      </c>
      <c r="T34" s="354">
        <v>62.9</v>
      </c>
      <c r="U34" s="354">
        <v>68.3</v>
      </c>
      <c r="V34" s="362">
        <v>62.7</v>
      </c>
      <c r="W34" s="362">
        <v>69.7</v>
      </c>
      <c r="X34" s="362">
        <v>65</v>
      </c>
      <c r="Y34" s="366">
        <v>76.339142280019729</v>
      </c>
      <c r="Z34" s="366">
        <v>61.016950153516369</v>
      </c>
      <c r="AA34" s="366">
        <v>61.636745444772494</v>
      </c>
      <c r="AB34" s="366">
        <v>74.114946594259905</v>
      </c>
      <c r="AC34" s="366">
        <v>72.9532608071803</v>
      </c>
      <c r="AD34" s="353">
        <v>68.764819712459683</v>
      </c>
      <c r="AE34" s="353">
        <v>56.017114254642792</v>
      </c>
      <c r="AF34" s="353">
        <v>68.944578816500211</v>
      </c>
      <c r="AG34" s="353">
        <v>72.958239937992474</v>
      </c>
      <c r="AH34" s="353">
        <v>67.095837774353498</v>
      </c>
      <c r="AI34" s="353">
        <v>64.186557946683308</v>
      </c>
      <c r="AJ34" s="353">
        <v>69.296516871552626</v>
      </c>
      <c r="AK34" s="353">
        <v>78.696071993796309</v>
      </c>
      <c r="AL34" s="353">
        <v>80.552952362752706</v>
      </c>
      <c r="AM34" s="353">
        <v>78.720186382175356</v>
      </c>
      <c r="AN34" s="471">
        <v>74</v>
      </c>
      <c r="AO34" s="471">
        <v>72.900000000000006</v>
      </c>
      <c r="AP34" s="471">
        <v>47.736698204748663</v>
      </c>
      <c r="AQ34" s="471">
        <v>74.099999999999994</v>
      </c>
      <c r="AR34" s="471">
        <v>68.099999999999994</v>
      </c>
      <c r="AS34" s="471">
        <v>82</v>
      </c>
      <c r="AT34" s="471">
        <v>68.599999999999994</v>
      </c>
      <c r="AU34" s="384">
        <v>67.400000000000006</v>
      </c>
      <c r="AV34" s="384">
        <v>66.099999999999994</v>
      </c>
      <c r="AW34" s="496">
        <v>71.400000000000006</v>
      </c>
    </row>
    <row r="35" spans="1:49">
      <c r="A35" s="130" t="s">
        <v>42</v>
      </c>
      <c r="B35" s="409">
        <v>40</v>
      </c>
      <c r="C35" s="354">
        <v>39.799999999999997</v>
      </c>
      <c r="D35" s="354">
        <v>40.799999999999997</v>
      </c>
      <c r="E35" s="354">
        <v>38.5</v>
      </c>
      <c r="F35" s="354">
        <v>45.2</v>
      </c>
      <c r="G35" s="354">
        <v>34.700000000000003</v>
      </c>
      <c r="H35" s="354">
        <v>42.5</v>
      </c>
      <c r="I35" s="354">
        <v>43.3</v>
      </c>
      <c r="J35" s="354">
        <v>41.9</v>
      </c>
      <c r="K35" s="354">
        <v>44.5</v>
      </c>
      <c r="L35" s="354">
        <v>42.6</v>
      </c>
      <c r="M35" s="354">
        <v>47.7</v>
      </c>
      <c r="N35" s="354">
        <v>45</v>
      </c>
      <c r="O35" s="354">
        <v>49.7</v>
      </c>
      <c r="P35" s="354">
        <v>43</v>
      </c>
      <c r="Q35" s="354">
        <v>42.9</v>
      </c>
      <c r="R35" s="354">
        <v>50.7</v>
      </c>
      <c r="S35" s="354">
        <v>53.3</v>
      </c>
      <c r="T35" s="354">
        <v>53.6</v>
      </c>
      <c r="U35" s="354">
        <v>58.6</v>
      </c>
      <c r="V35" s="362">
        <v>50.2</v>
      </c>
      <c r="W35" s="362">
        <v>57.6</v>
      </c>
      <c r="X35" s="362">
        <v>54.9</v>
      </c>
      <c r="Y35" s="366">
        <v>62.212984817044592</v>
      </c>
      <c r="Z35" s="366">
        <v>49.560856422295608</v>
      </c>
      <c r="AA35" s="366" t="s">
        <v>15</v>
      </c>
      <c r="AB35" s="366">
        <v>54.300436142665809</v>
      </c>
      <c r="AC35" s="366">
        <v>57.226144138709309</v>
      </c>
      <c r="AD35" s="353" t="s">
        <v>15</v>
      </c>
      <c r="AE35" s="353">
        <v>47.606133479069044</v>
      </c>
      <c r="AF35" s="353">
        <v>59.455387832099284</v>
      </c>
      <c r="AG35" s="353" t="s">
        <v>15</v>
      </c>
      <c r="AH35" s="353">
        <v>58.385839348613189</v>
      </c>
      <c r="AI35" s="353">
        <v>54.458818603585691</v>
      </c>
      <c r="AJ35" s="353">
        <v>63.058893032821167</v>
      </c>
      <c r="AK35" s="353">
        <v>69.774627427697752</v>
      </c>
      <c r="AL35" s="353">
        <v>63.190203225620174</v>
      </c>
      <c r="AM35" s="353">
        <v>68.442803764573881</v>
      </c>
      <c r="AN35" s="471" t="s">
        <v>15</v>
      </c>
      <c r="AO35" s="471" t="s">
        <v>15</v>
      </c>
      <c r="AP35" s="471" t="s">
        <v>160</v>
      </c>
      <c r="AQ35" s="471" t="s">
        <v>160</v>
      </c>
      <c r="AR35" s="471" t="s">
        <v>160</v>
      </c>
      <c r="AS35" s="471" t="s">
        <v>160</v>
      </c>
      <c r="AT35" s="471" t="s">
        <v>160</v>
      </c>
      <c r="AU35" s="384" t="s">
        <v>160</v>
      </c>
      <c r="AV35" s="384" t="s">
        <v>68</v>
      </c>
      <c r="AW35" s="384" t="s">
        <v>160</v>
      </c>
    </row>
    <row r="36" spans="1:49">
      <c r="A36" s="130" t="s">
        <v>43</v>
      </c>
      <c r="B36" s="409">
        <v>50.4</v>
      </c>
      <c r="C36" s="354" t="s">
        <v>15</v>
      </c>
      <c r="D36" s="354" t="s">
        <v>125</v>
      </c>
      <c r="E36" s="354">
        <v>44.4</v>
      </c>
      <c r="F36" s="354">
        <v>48.8</v>
      </c>
      <c r="G36" s="354">
        <v>36.4</v>
      </c>
      <c r="H36" s="354" t="s">
        <v>125</v>
      </c>
      <c r="I36" s="354">
        <v>46.8</v>
      </c>
      <c r="J36" s="354">
        <v>54.1</v>
      </c>
      <c r="K36" s="354">
        <v>55.5</v>
      </c>
      <c r="L36" s="354">
        <v>53.8</v>
      </c>
      <c r="M36" s="354">
        <v>56.5</v>
      </c>
      <c r="N36" s="354">
        <v>60.1</v>
      </c>
      <c r="O36" s="354">
        <v>74.599999999999994</v>
      </c>
      <c r="P36" s="354">
        <v>64.900000000000006</v>
      </c>
      <c r="Q36" s="354">
        <v>67.3</v>
      </c>
      <c r="R36" s="354">
        <v>58.5</v>
      </c>
      <c r="S36" s="354">
        <v>66.5</v>
      </c>
      <c r="T36" s="354">
        <v>70</v>
      </c>
      <c r="U36" s="354">
        <v>72.3</v>
      </c>
      <c r="V36" s="362">
        <v>64.400000000000006</v>
      </c>
      <c r="W36" s="362">
        <v>67.8</v>
      </c>
      <c r="X36" s="362">
        <v>68.2</v>
      </c>
      <c r="Y36" s="366">
        <v>73.200597153517634</v>
      </c>
      <c r="Z36" s="366">
        <v>58.592628673796625</v>
      </c>
      <c r="AA36" s="366">
        <v>73.883513071001119</v>
      </c>
      <c r="AB36" s="366">
        <v>71.628593228036308</v>
      </c>
      <c r="AC36" s="366">
        <v>76.199762116055197</v>
      </c>
      <c r="AD36" s="353">
        <v>71.071118206649373</v>
      </c>
      <c r="AE36" s="353">
        <v>70.580386691986575</v>
      </c>
      <c r="AF36" s="353">
        <v>75.654595387806083</v>
      </c>
      <c r="AG36" s="353">
        <v>80.922525234740291</v>
      </c>
      <c r="AH36" s="353">
        <v>81.715616836174632</v>
      </c>
      <c r="AI36" s="353">
        <v>77.070720760540908</v>
      </c>
      <c r="AJ36" s="353">
        <v>75.827758506713792</v>
      </c>
      <c r="AK36" s="353">
        <v>70.132926687118371</v>
      </c>
      <c r="AL36" s="353">
        <v>88.647254300939977</v>
      </c>
      <c r="AM36" s="353">
        <v>76.778747530317844</v>
      </c>
      <c r="AN36" s="471" t="s">
        <v>15</v>
      </c>
      <c r="AO36" s="471" t="s">
        <v>15</v>
      </c>
      <c r="AP36" s="471" t="s">
        <v>160</v>
      </c>
      <c r="AQ36" s="471" t="s">
        <v>160</v>
      </c>
      <c r="AR36" s="471" t="s">
        <v>160</v>
      </c>
      <c r="AS36" s="471" t="s">
        <v>160</v>
      </c>
      <c r="AT36" s="471" t="s">
        <v>160</v>
      </c>
      <c r="AU36" s="384" t="s">
        <v>160</v>
      </c>
      <c r="AV36" s="384" t="s">
        <v>160</v>
      </c>
      <c r="AW36" s="384" t="s">
        <v>160</v>
      </c>
    </row>
    <row r="37" spans="1:49">
      <c r="A37" s="130" t="s">
        <v>44</v>
      </c>
      <c r="B37" s="409">
        <v>40.299999999999997</v>
      </c>
      <c r="C37" s="354">
        <v>39.9</v>
      </c>
      <c r="D37" s="354">
        <v>40.700000000000003</v>
      </c>
      <c r="E37" s="354">
        <v>38.799999999999997</v>
      </c>
      <c r="F37" s="354">
        <v>45.3</v>
      </c>
      <c r="G37" s="354">
        <v>34.700000000000003</v>
      </c>
      <c r="H37" s="354">
        <v>42.5</v>
      </c>
      <c r="I37" s="354">
        <v>43.9</v>
      </c>
      <c r="J37" s="354">
        <v>45.8</v>
      </c>
      <c r="K37" s="354">
        <v>44</v>
      </c>
      <c r="L37" s="354">
        <v>43</v>
      </c>
      <c r="M37" s="354">
        <v>48.8</v>
      </c>
      <c r="N37" s="354">
        <v>45.4</v>
      </c>
      <c r="O37" s="354">
        <v>47.9</v>
      </c>
      <c r="P37" s="354">
        <v>44.3</v>
      </c>
      <c r="Q37" s="354">
        <v>48.9</v>
      </c>
      <c r="R37" s="354">
        <v>46.5</v>
      </c>
      <c r="S37" s="354">
        <v>50.5</v>
      </c>
      <c r="T37" s="354">
        <v>53.3</v>
      </c>
      <c r="U37" s="354">
        <v>51.6</v>
      </c>
      <c r="V37" s="362">
        <v>49.7</v>
      </c>
      <c r="W37" s="362">
        <v>54.1</v>
      </c>
      <c r="X37" s="362" t="s">
        <v>125</v>
      </c>
      <c r="Y37" s="366">
        <v>61.712676750412008</v>
      </c>
      <c r="Z37" s="366">
        <v>49.975861941833124</v>
      </c>
      <c r="AA37" s="366">
        <v>56.604919875843045</v>
      </c>
      <c r="AB37" s="366">
        <v>55.351063576775232</v>
      </c>
      <c r="AC37" s="366" t="s">
        <v>15</v>
      </c>
      <c r="AD37" s="353">
        <v>56.69758678425611</v>
      </c>
      <c r="AE37" s="353">
        <v>51.373919912597245</v>
      </c>
      <c r="AF37" s="353" t="s">
        <v>15</v>
      </c>
      <c r="AG37" s="353" t="s">
        <v>15</v>
      </c>
      <c r="AH37" s="353">
        <v>60.575573965784763</v>
      </c>
      <c r="AI37" s="353">
        <v>58.067491220129</v>
      </c>
      <c r="AJ37" s="353">
        <v>70.034681646230837</v>
      </c>
      <c r="AK37" s="353">
        <v>70.613670420215016</v>
      </c>
      <c r="AL37" s="353" t="s">
        <v>16</v>
      </c>
      <c r="AM37" s="353">
        <v>76.076462380793728</v>
      </c>
      <c r="AN37" s="471" t="s">
        <v>15</v>
      </c>
      <c r="AO37" s="471" t="s">
        <v>15</v>
      </c>
      <c r="AP37" s="471" t="s">
        <v>160</v>
      </c>
      <c r="AQ37" s="471" t="s">
        <v>160</v>
      </c>
      <c r="AR37" s="471" t="s">
        <v>160</v>
      </c>
      <c r="AS37" s="471" t="s">
        <v>160</v>
      </c>
      <c r="AT37" s="471" t="s">
        <v>160</v>
      </c>
      <c r="AU37" s="384" t="s">
        <v>160</v>
      </c>
      <c r="AV37" s="384" t="s">
        <v>68</v>
      </c>
      <c r="AW37" s="384" t="s">
        <v>160</v>
      </c>
    </row>
    <row r="38" spans="1:49">
      <c r="A38" s="130" t="s">
        <v>45</v>
      </c>
      <c r="B38" s="409">
        <v>42.3</v>
      </c>
      <c r="C38" s="354">
        <v>42.1</v>
      </c>
      <c r="D38" s="354">
        <v>50.4</v>
      </c>
      <c r="E38" s="354">
        <v>46.1</v>
      </c>
      <c r="F38" s="354">
        <v>45.9</v>
      </c>
      <c r="G38" s="354">
        <v>43.3</v>
      </c>
      <c r="H38" s="354">
        <v>54.2</v>
      </c>
      <c r="I38" s="354">
        <v>51</v>
      </c>
      <c r="J38" s="354">
        <v>57</v>
      </c>
      <c r="K38" s="354">
        <v>52</v>
      </c>
      <c r="L38" s="354">
        <v>53.4</v>
      </c>
      <c r="M38" s="354">
        <v>59.2</v>
      </c>
      <c r="N38" s="354">
        <v>52.7</v>
      </c>
      <c r="O38" s="354">
        <v>65.7</v>
      </c>
      <c r="P38" s="354">
        <v>62</v>
      </c>
      <c r="Q38" s="354">
        <v>59.2</v>
      </c>
      <c r="R38" s="354">
        <v>59.1</v>
      </c>
      <c r="S38" s="354">
        <v>65.099999999999994</v>
      </c>
      <c r="T38" s="354">
        <v>63.6</v>
      </c>
      <c r="U38" s="354">
        <v>69.3</v>
      </c>
      <c r="V38" s="362">
        <v>60.5</v>
      </c>
      <c r="W38" s="362">
        <v>66.3</v>
      </c>
      <c r="X38" s="362">
        <v>63.9</v>
      </c>
      <c r="Y38" s="366">
        <v>70.066424887662393</v>
      </c>
      <c r="Z38" s="366">
        <v>63.217752776429002</v>
      </c>
      <c r="AA38" s="366">
        <v>65.362139799907595</v>
      </c>
      <c r="AB38" s="366">
        <v>72.268964625357185</v>
      </c>
      <c r="AC38" s="366">
        <v>72.312639137720666</v>
      </c>
      <c r="AD38" s="353">
        <v>68.822820335858324</v>
      </c>
      <c r="AE38" s="353">
        <v>59.987893700895235</v>
      </c>
      <c r="AF38" s="353">
        <v>79.009194765377927</v>
      </c>
      <c r="AG38" s="353">
        <v>79.561502011714538</v>
      </c>
      <c r="AH38" s="353">
        <v>73.641359890775803</v>
      </c>
      <c r="AI38" s="353">
        <v>76.13596780254845</v>
      </c>
      <c r="AJ38" s="353">
        <v>78.353099204167165</v>
      </c>
      <c r="AK38" s="353">
        <v>84.571694640449593</v>
      </c>
      <c r="AL38" s="353">
        <v>86.147143915323184</v>
      </c>
      <c r="AM38" s="353">
        <v>87.410233008528976</v>
      </c>
      <c r="AN38" s="471">
        <v>75.099999999999994</v>
      </c>
      <c r="AO38" s="471">
        <v>79.599999999999994</v>
      </c>
      <c r="AP38" s="471" t="s">
        <v>160</v>
      </c>
      <c r="AQ38" s="471" t="s">
        <v>160</v>
      </c>
      <c r="AR38" s="471" t="s">
        <v>160</v>
      </c>
      <c r="AS38" s="471" t="s">
        <v>160</v>
      </c>
      <c r="AT38" s="471" t="s">
        <v>160</v>
      </c>
      <c r="AU38" s="384" t="s">
        <v>160</v>
      </c>
      <c r="AV38" s="384" t="s">
        <v>160</v>
      </c>
      <c r="AW38" s="384" t="s">
        <v>160</v>
      </c>
    </row>
    <row r="39" spans="1:49">
      <c r="A39" s="130" t="s">
        <v>46</v>
      </c>
      <c r="B39" s="409">
        <v>50</v>
      </c>
      <c r="C39" s="354">
        <v>39.299999999999997</v>
      </c>
      <c r="D39" s="354">
        <v>46.6</v>
      </c>
      <c r="E39" s="354">
        <v>45.9</v>
      </c>
      <c r="F39" s="354">
        <v>58</v>
      </c>
      <c r="G39" s="354">
        <v>50.1</v>
      </c>
      <c r="H39" s="354">
        <v>56.1</v>
      </c>
      <c r="I39" s="354">
        <v>52.8</v>
      </c>
      <c r="J39" s="354" t="s">
        <v>125</v>
      </c>
      <c r="K39" s="354">
        <v>56</v>
      </c>
      <c r="L39" s="354">
        <v>56.9</v>
      </c>
      <c r="M39" s="354">
        <v>57.3</v>
      </c>
      <c r="N39" s="354">
        <v>60.4</v>
      </c>
      <c r="O39" s="354">
        <v>60.1</v>
      </c>
      <c r="P39" s="354">
        <v>67.3</v>
      </c>
      <c r="Q39" s="354">
        <v>67</v>
      </c>
      <c r="R39" s="354">
        <v>67.3</v>
      </c>
      <c r="S39" s="354">
        <v>80.3</v>
      </c>
      <c r="T39" s="354">
        <v>76.3</v>
      </c>
      <c r="U39" s="354" t="s">
        <v>125</v>
      </c>
      <c r="V39" s="362">
        <v>70.2</v>
      </c>
      <c r="W39" s="362">
        <v>71.5</v>
      </c>
      <c r="X39" s="362" t="s">
        <v>125</v>
      </c>
      <c r="Y39" s="366">
        <v>78.740179602478591</v>
      </c>
      <c r="Z39" s="366">
        <v>65.932100464811839</v>
      </c>
      <c r="AA39" s="366">
        <v>77.505831292499721</v>
      </c>
      <c r="AB39" s="366">
        <v>82.393294121725148</v>
      </c>
      <c r="AC39" s="366">
        <v>84.631921022896648</v>
      </c>
      <c r="AD39" s="353">
        <v>77.989848900547358</v>
      </c>
      <c r="AE39" s="353">
        <v>67.853457626602335</v>
      </c>
      <c r="AF39" s="353">
        <v>81.731961427071937</v>
      </c>
      <c r="AG39" s="353">
        <v>80.379757083637074</v>
      </c>
      <c r="AH39" s="353">
        <v>92.412520261396011</v>
      </c>
      <c r="AI39" s="353">
        <v>72.065057618153062</v>
      </c>
      <c r="AJ39" s="353">
        <v>81.406497184545259</v>
      </c>
      <c r="AK39" s="353">
        <v>73.428571207548401</v>
      </c>
      <c r="AL39" s="353">
        <v>83.542878094457549</v>
      </c>
      <c r="AM39" s="353">
        <v>84.86363089474257</v>
      </c>
      <c r="AN39" s="471" t="s">
        <v>15</v>
      </c>
      <c r="AO39" s="471" t="s">
        <v>15</v>
      </c>
      <c r="AP39" s="471" t="s">
        <v>160</v>
      </c>
      <c r="AQ39" s="471" t="s">
        <v>160</v>
      </c>
      <c r="AR39" s="471" t="s">
        <v>160</v>
      </c>
      <c r="AS39" s="471" t="s">
        <v>160</v>
      </c>
      <c r="AT39" s="471" t="s">
        <v>160</v>
      </c>
      <c r="AU39" s="384" t="s">
        <v>160</v>
      </c>
      <c r="AV39" s="384" t="s">
        <v>160</v>
      </c>
      <c r="AW39" s="384" t="s">
        <v>160</v>
      </c>
    </row>
    <row r="40" spans="1:49">
      <c r="A40" s="130" t="s">
        <v>47</v>
      </c>
      <c r="B40" s="409">
        <v>39.9</v>
      </c>
      <c r="C40" s="354">
        <v>36</v>
      </c>
      <c r="D40" s="354">
        <v>39.700000000000003</v>
      </c>
      <c r="E40" s="354">
        <v>38</v>
      </c>
      <c r="F40" s="354">
        <v>43.9</v>
      </c>
      <c r="G40" s="354">
        <v>30.3</v>
      </c>
      <c r="H40" s="354">
        <v>39.700000000000003</v>
      </c>
      <c r="I40" s="354">
        <v>39.5</v>
      </c>
      <c r="J40" s="354">
        <v>50.3</v>
      </c>
      <c r="K40" s="354">
        <v>44.9</v>
      </c>
      <c r="L40" s="354">
        <v>41.2</v>
      </c>
      <c r="M40" s="354">
        <v>44.1</v>
      </c>
      <c r="N40" s="354">
        <v>43.5</v>
      </c>
      <c r="O40" s="354">
        <v>50</v>
      </c>
      <c r="P40" s="354">
        <v>47.5</v>
      </c>
      <c r="Q40" s="354">
        <v>44.3</v>
      </c>
      <c r="R40" s="354">
        <v>48.4</v>
      </c>
      <c r="S40" s="354">
        <v>50.7</v>
      </c>
      <c r="T40" s="354">
        <v>53.7</v>
      </c>
      <c r="U40" s="354">
        <v>54.8</v>
      </c>
      <c r="V40" s="362">
        <v>47.2</v>
      </c>
      <c r="W40" s="362">
        <v>56.9</v>
      </c>
      <c r="X40" s="362">
        <v>53.4</v>
      </c>
      <c r="Y40" s="366">
        <v>59.964142432111679</v>
      </c>
      <c r="Z40" s="366">
        <v>52.18799212682746</v>
      </c>
      <c r="AA40" s="366">
        <v>59.478157671977058</v>
      </c>
      <c r="AB40" s="366">
        <v>64.703529462619372</v>
      </c>
      <c r="AC40" s="366">
        <v>63.162461075550048</v>
      </c>
      <c r="AD40" s="353">
        <v>60.088829093227588</v>
      </c>
      <c r="AE40" s="353">
        <v>55.833326498533573</v>
      </c>
      <c r="AF40" s="353">
        <v>67.050938427034154</v>
      </c>
      <c r="AG40" s="353">
        <v>69.85596809280861</v>
      </c>
      <c r="AH40" s="353">
        <v>63.563455893898137</v>
      </c>
      <c r="AI40" s="353">
        <v>61.925796278065405</v>
      </c>
      <c r="AJ40" s="353">
        <v>73.128425503247314</v>
      </c>
      <c r="AK40" s="353">
        <v>72.089085383973398</v>
      </c>
      <c r="AL40" s="353">
        <v>78.467040986378237</v>
      </c>
      <c r="AM40" s="353">
        <v>74.028596758877967</v>
      </c>
      <c r="AN40" s="471">
        <v>60.3</v>
      </c>
      <c r="AO40" s="471">
        <v>67.5</v>
      </c>
      <c r="AP40" s="471">
        <v>64.2363189635917</v>
      </c>
      <c r="AQ40" s="471">
        <v>67.5</v>
      </c>
      <c r="AR40" s="471">
        <v>71.400000000000006</v>
      </c>
      <c r="AS40" s="471">
        <v>60.9</v>
      </c>
      <c r="AT40" s="471">
        <v>65.8</v>
      </c>
      <c r="AU40" s="384">
        <v>66.3</v>
      </c>
      <c r="AV40" s="384">
        <v>59.9</v>
      </c>
      <c r="AW40" s="496">
        <v>71</v>
      </c>
    </row>
    <row r="41" spans="1:49">
      <c r="A41" s="130" t="s">
        <v>48</v>
      </c>
      <c r="B41" s="409">
        <v>47.3</v>
      </c>
      <c r="C41" s="354">
        <v>38.9</v>
      </c>
      <c r="D41" s="354">
        <v>47.5</v>
      </c>
      <c r="E41" s="354">
        <v>48.9</v>
      </c>
      <c r="F41" s="354">
        <v>49.5</v>
      </c>
      <c r="G41" s="354">
        <v>34.5</v>
      </c>
      <c r="H41" s="354">
        <v>51.1</v>
      </c>
      <c r="I41" s="354">
        <v>50</v>
      </c>
      <c r="J41" s="354">
        <v>61.3</v>
      </c>
      <c r="K41" s="354">
        <v>54.3</v>
      </c>
      <c r="L41" s="354">
        <v>52.1</v>
      </c>
      <c r="M41" s="354">
        <v>54.7</v>
      </c>
      <c r="N41" s="354">
        <v>58</v>
      </c>
      <c r="O41" s="354">
        <v>65</v>
      </c>
      <c r="P41" s="354">
        <v>64</v>
      </c>
      <c r="Q41" s="354">
        <v>67.400000000000006</v>
      </c>
      <c r="R41" s="354">
        <v>58.7</v>
      </c>
      <c r="S41" s="354">
        <v>68.7</v>
      </c>
      <c r="T41" s="354">
        <v>71.599999999999994</v>
      </c>
      <c r="U41" s="354">
        <v>73.2</v>
      </c>
      <c r="V41" s="362">
        <v>61.6</v>
      </c>
      <c r="W41" s="362">
        <v>63.9</v>
      </c>
      <c r="X41" s="362">
        <v>68.8</v>
      </c>
      <c r="Y41" s="366">
        <v>74.14575688078024</v>
      </c>
      <c r="Z41" s="366">
        <v>56.460558410726996</v>
      </c>
      <c r="AA41" s="366">
        <v>70.245524669991283</v>
      </c>
      <c r="AB41" s="366">
        <v>75.459230856877852</v>
      </c>
      <c r="AC41" s="366">
        <v>75.44440600058735</v>
      </c>
      <c r="AD41" s="353">
        <v>71.466551683558208</v>
      </c>
      <c r="AE41" s="353">
        <v>60.982945413083648</v>
      </c>
      <c r="AF41" s="353">
        <v>78.56610005801943</v>
      </c>
      <c r="AG41" s="353">
        <v>79.0003943618363</v>
      </c>
      <c r="AH41" s="353">
        <v>80.537893439126435</v>
      </c>
      <c r="AI41" s="353">
        <v>68.437818556667722</v>
      </c>
      <c r="AJ41" s="353">
        <v>76.51909307817462</v>
      </c>
      <c r="AK41" s="353">
        <v>75.395832904330007</v>
      </c>
      <c r="AL41" s="353">
        <v>80.282630655799139</v>
      </c>
      <c r="AM41" s="353">
        <v>84.322359326765962</v>
      </c>
      <c r="AN41" s="471">
        <v>68.099999999999994</v>
      </c>
      <c r="AO41" s="471">
        <v>80.2</v>
      </c>
      <c r="AP41" s="471">
        <v>59.642635730433085</v>
      </c>
      <c r="AQ41" s="471">
        <v>84.8</v>
      </c>
      <c r="AR41" s="471">
        <v>69.2</v>
      </c>
      <c r="AS41" s="471">
        <v>69.3</v>
      </c>
      <c r="AT41" s="471">
        <v>74.3</v>
      </c>
      <c r="AU41" s="384">
        <v>69.099999999999994</v>
      </c>
      <c r="AV41" s="384">
        <v>54.3</v>
      </c>
      <c r="AW41" s="496">
        <v>78.7</v>
      </c>
    </row>
    <row r="42" spans="1:49">
      <c r="A42" s="130" t="s">
        <v>49</v>
      </c>
      <c r="B42" s="409">
        <v>40</v>
      </c>
      <c r="C42" s="354">
        <v>41.3</v>
      </c>
      <c r="D42" s="354">
        <v>39.700000000000003</v>
      </c>
      <c r="E42" s="354">
        <v>37.1</v>
      </c>
      <c r="F42" s="354">
        <v>45.3</v>
      </c>
      <c r="G42" s="354">
        <v>34.700000000000003</v>
      </c>
      <c r="H42" s="354">
        <v>43.4</v>
      </c>
      <c r="I42" s="354">
        <v>42.2</v>
      </c>
      <c r="J42" s="354">
        <v>47.8</v>
      </c>
      <c r="K42" s="354">
        <v>43.4</v>
      </c>
      <c r="L42" s="354">
        <v>44.9</v>
      </c>
      <c r="M42" s="354">
        <v>50.3</v>
      </c>
      <c r="N42" s="354">
        <v>42</v>
      </c>
      <c r="O42" s="354">
        <v>53.3</v>
      </c>
      <c r="P42" s="354">
        <v>52.5</v>
      </c>
      <c r="Q42" s="354">
        <v>53.6</v>
      </c>
      <c r="R42" s="354">
        <v>54.8</v>
      </c>
      <c r="S42" s="354">
        <v>59.3</v>
      </c>
      <c r="T42" s="354">
        <v>59.6</v>
      </c>
      <c r="U42" s="354">
        <v>67.099999999999994</v>
      </c>
      <c r="V42" s="362">
        <v>53.7</v>
      </c>
      <c r="W42" s="362">
        <v>66.2</v>
      </c>
      <c r="X42" s="362">
        <v>61.5</v>
      </c>
      <c r="Y42" s="366">
        <v>71.625201419658907</v>
      </c>
      <c r="Z42" s="366">
        <v>63.731080851728954</v>
      </c>
      <c r="AA42" s="366">
        <v>64.435775102229456</v>
      </c>
      <c r="AB42" s="366">
        <v>72.998243436877132</v>
      </c>
      <c r="AC42" s="366">
        <v>74.332228753893716</v>
      </c>
      <c r="AD42" s="353">
        <v>63.162547174832831</v>
      </c>
      <c r="AE42" s="353">
        <v>62.365346907593946</v>
      </c>
      <c r="AF42" s="353">
        <v>74.798369172475304</v>
      </c>
      <c r="AG42" s="353">
        <v>75.66570287545521</v>
      </c>
      <c r="AH42" s="353">
        <v>71.290100875225448</v>
      </c>
      <c r="AI42" s="353">
        <v>74.791157366682668</v>
      </c>
      <c r="AJ42" s="353">
        <v>82.503658075942468</v>
      </c>
      <c r="AK42" s="353">
        <v>77.401019491770356</v>
      </c>
      <c r="AL42" s="353">
        <v>85.653218077366901</v>
      </c>
      <c r="AM42" s="353">
        <v>82.556122586027257</v>
      </c>
      <c r="AN42" s="471">
        <v>73.099999999999994</v>
      </c>
      <c r="AO42" s="471">
        <v>78.400000000000006</v>
      </c>
      <c r="AP42" s="471">
        <v>59.13709199899089</v>
      </c>
      <c r="AQ42" s="471">
        <v>68.400000000000006</v>
      </c>
      <c r="AR42" s="471">
        <v>67.900000000000006</v>
      </c>
      <c r="AS42" s="471">
        <v>72.7</v>
      </c>
      <c r="AT42" s="471">
        <v>71.099999999999994</v>
      </c>
      <c r="AU42" s="384">
        <v>76.599999999999994</v>
      </c>
      <c r="AV42" s="384">
        <v>69.7</v>
      </c>
      <c r="AW42" s="496">
        <v>78.2</v>
      </c>
    </row>
    <row r="43" spans="1:49">
      <c r="A43" s="130" t="s">
        <v>50</v>
      </c>
      <c r="B43" s="409">
        <v>37.299999999999997</v>
      </c>
      <c r="C43" s="354">
        <v>39.6</v>
      </c>
      <c r="D43" s="354">
        <v>37.799999999999997</v>
      </c>
      <c r="E43" s="354">
        <v>34.9</v>
      </c>
      <c r="F43" s="354">
        <v>41.3</v>
      </c>
      <c r="G43" s="354">
        <v>32.799999999999997</v>
      </c>
      <c r="H43" s="354">
        <v>39.5</v>
      </c>
      <c r="I43" s="354">
        <v>44.2</v>
      </c>
      <c r="J43" s="354">
        <v>44.3</v>
      </c>
      <c r="K43" s="354">
        <v>41.6</v>
      </c>
      <c r="L43" s="354">
        <v>39.6</v>
      </c>
      <c r="M43" s="354">
        <v>44.4</v>
      </c>
      <c r="N43" s="354">
        <v>37.4</v>
      </c>
      <c r="O43" s="354">
        <v>47.7</v>
      </c>
      <c r="P43" s="354">
        <v>46.7</v>
      </c>
      <c r="Q43" s="354">
        <v>51.5</v>
      </c>
      <c r="R43" s="354">
        <v>53</v>
      </c>
      <c r="S43" s="354">
        <v>53.5</v>
      </c>
      <c r="T43" s="354">
        <v>56.8</v>
      </c>
      <c r="U43" s="354">
        <v>60.9</v>
      </c>
      <c r="V43" s="362">
        <v>51.2</v>
      </c>
      <c r="W43" s="362">
        <v>62.1</v>
      </c>
      <c r="X43" s="362">
        <v>58.6</v>
      </c>
      <c r="Y43" s="366">
        <v>65.958151557489117</v>
      </c>
      <c r="Z43" s="366">
        <v>60.629066241679602</v>
      </c>
      <c r="AA43" s="366">
        <v>61.87496126052207</v>
      </c>
      <c r="AB43" s="366">
        <v>68.827847984988026</v>
      </c>
      <c r="AC43" s="366">
        <v>69.882483712873608</v>
      </c>
      <c r="AD43" s="353">
        <v>59.628023366841674</v>
      </c>
      <c r="AE43" s="353">
        <v>61.593139357128209</v>
      </c>
      <c r="AF43" s="353">
        <v>74.836701598141275</v>
      </c>
      <c r="AG43" s="353">
        <v>76.061249466623821</v>
      </c>
      <c r="AH43" s="353">
        <v>70.090315706311628</v>
      </c>
      <c r="AI43" s="353">
        <v>72.388896403693693</v>
      </c>
      <c r="AJ43" s="353">
        <v>84.042160607915591</v>
      </c>
      <c r="AK43" s="353">
        <v>75.39670988234117</v>
      </c>
      <c r="AL43" s="353">
        <v>83.941100528260904</v>
      </c>
      <c r="AM43" s="353">
        <v>81.226439528994277</v>
      </c>
      <c r="AN43" s="471">
        <v>73.400000000000006</v>
      </c>
      <c r="AO43" s="471">
        <v>70.7</v>
      </c>
      <c r="AP43" s="471">
        <v>62.960065123128985</v>
      </c>
      <c r="AQ43" s="471">
        <v>59.8</v>
      </c>
      <c r="AR43" s="471">
        <v>60.7</v>
      </c>
      <c r="AS43" s="471">
        <v>73.599999999999994</v>
      </c>
      <c r="AT43" s="471">
        <v>74.8</v>
      </c>
      <c r="AU43" s="384">
        <v>71</v>
      </c>
      <c r="AV43" s="384">
        <v>71.2</v>
      </c>
      <c r="AW43" s="496">
        <v>72.900000000000006</v>
      </c>
    </row>
    <row r="44" spans="1:49">
      <c r="A44" s="130" t="s">
        <v>122</v>
      </c>
      <c r="B44" s="409">
        <v>45.4</v>
      </c>
      <c r="C44" s="354">
        <v>38.200000000000003</v>
      </c>
      <c r="D44" s="354">
        <v>44.5</v>
      </c>
      <c r="E44" s="354">
        <v>43.8</v>
      </c>
      <c r="F44" s="354">
        <v>54.7</v>
      </c>
      <c r="G44" s="354">
        <v>44.7</v>
      </c>
      <c r="H44" s="354">
        <v>53.4</v>
      </c>
      <c r="I44" s="354">
        <v>50.9</v>
      </c>
      <c r="J44" s="354">
        <v>61.7</v>
      </c>
      <c r="K44" s="354">
        <v>54</v>
      </c>
      <c r="L44" s="354">
        <v>55</v>
      </c>
      <c r="M44" s="354">
        <v>55.4</v>
      </c>
      <c r="N44" s="354">
        <v>58.3</v>
      </c>
      <c r="O44" s="354">
        <v>70.400000000000006</v>
      </c>
      <c r="P44" s="354">
        <v>67.2</v>
      </c>
      <c r="Q44" s="354">
        <v>61.5</v>
      </c>
      <c r="R44" s="354">
        <v>62.8</v>
      </c>
      <c r="S44" s="354">
        <v>71.900000000000006</v>
      </c>
      <c r="T44" s="354">
        <v>71.099999999999994</v>
      </c>
      <c r="U44" s="354">
        <v>75.5</v>
      </c>
      <c r="V44" s="362">
        <v>64.2</v>
      </c>
      <c r="W44" s="362">
        <v>68.3</v>
      </c>
      <c r="X44" s="362">
        <v>76</v>
      </c>
      <c r="Y44" s="366">
        <v>77.69248965274366</v>
      </c>
      <c r="Z44" s="366">
        <v>59.393201999752044</v>
      </c>
      <c r="AA44" s="366">
        <v>75.999965156620547</v>
      </c>
      <c r="AB44" s="366">
        <v>84.262096709911148</v>
      </c>
      <c r="AC44" s="366">
        <v>82.085210714828492</v>
      </c>
      <c r="AD44" s="353">
        <v>72.575849658069473</v>
      </c>
      <c r="AE44" s="353">
        <v>67.509541720069095</v>
      </c>
      <c r="AF44" s="353">
        <v>85.233735221180112</v>
      </c>
      <c r="AG44" s="353">
        <v>84.473600559965774</v>
      </c>
      <c r="AH44" s="353">
        <v>88.100143343851244</v>
      </c>
      <c r="AI44" s="353">
        <v>77.040630488257563</v>
      </c>
      <c r="AJ44" s="353">
        <v>80.615036126908649</v>
      </c>
      <c r="AK44" s="353">
        <v>81.594682379792388</v>
      </c>
      <c r="AL44" s="353">
        <v>83.258981707888466</v>
      </c>
      <c r="AM44" s="353">
        <v>87.231531454002237</v>
      </c>
      <c r="AN44" s="471">
        <v>68.400000000000006</v>
      </c>
      <c r="AO44" s="471">
        <v>80.5</v>
      </c>
      <c r="AP44" s="471">
        <v>60.449850947590214</v>
      </c>
      <c r="AQ44" s="471">
        <v>86.9</v>
      </c>
      <c r="AR44" s="471">
        <v>72.2</v>
      </c>
      <c r="AS44" s="471">
        <v>73</v>
      </c>
      <c r="AT44" s="471">
        <v>79</v>
      </c>
      <c r="AU44" s="384">
        <v>72.599999999999994</v>
      </c>
      <c r="AV44" s="384">
        <v>55.1</v>
      </c>
      <c r="AW44" s="496">
        <v>78.099999999999994</v>
      </c>
    </row>
    <row r="45" spans="1:49">
      <c r="A45" s="130" t="s">
        <v>51</v>
      </c>
      <c r="B45" s="409">
        <v>37.1</v>
      </c>
      <c r="C45" s="354">
        <v>41.6</v>
      </c>
      <c r="D45" s="354">
        <v>37.9</v>
      </c>
      <c r="E45" s="354">
        <v>36.299999999999997</v>
      </c>
      <c r="F45" s="354">
        <v>40.5</v>
      </c>
      <c r="G45" s="354">
        <v>32.6</v>
      </c>
      <c r="H45" s="354">
        <v>39.1</v>
      </c>
      <c r="I45" s="354">
        <v>45.4</v>
      </c>
      <c r="J45" s="354">
        <v>46.3</v>
      </c>
      <c r="K45" s="354">
        <v>45.1</v>
      </c>
      <c r="L45" s="354">
        <v>39</v>
      </c>
      <c r="M45" s="354">
        <v>45.3</v>
      </c>
      <c r="N45" s="354">
        <v>38.9</v>
      </c>
      <c r="O45" s="354">
        <v>50.5</v>
      </c>
      <c r="P45" s="354">
        <v>49.1</v>
      </c>
      <c r="Q45" s="354">
        <v>56.4</v>
      </c>
      <c r="R45" s="354">
        <v>54</v>
      </c>
      <c r="S45" s="354">
        <v>55.8</v>
      </c>
      <c r="T45" s="354">
        <v>58.2</v>
      </c>
      <c r="U45" s="354">
        <v>60.7</v>
      </c>
      <c r="V45" s="362">
        <v>52.3</v>
      </c>
      <c r="W45" s="362">
        <v>64</v>
      </c>
      <c r="X45" s="362">
        <v>62.6</v>
      </c>
      <c r="Y45" s="366">
        <v>67.754644626377996</v>
      </c>
      <c r="Z45" s="366">
        <v>63.565536612797118</v>
      </c>
      <c r="AA45" s="366">
        <v>61.342754156239074</v>
      </c>
      <c r="AB45" s="366">
        <v>67.217831642506781</v>
      </c>
      <c r="AC45" s="366">
        <v>68.384651015450203</v>
      </c>
      <c r="AD45" s="353">
        <v>56.21082819885364</v>
      </c>
      <c r="AE45" s="353">
        <v>60.055571895244512</v>
      </c>
      <c r="AF45" s="353">
        <v>72.579316714177963</v>
      </c>
      <c r="AG45" s="353">
        <v>73.431824474163093</v>
      </c>
      <c r="AH45" s="353">
        <v>69.85073707763874</v>
      </c>
      <c r="AI45" s="353">
        <v>69.857803063604351</v>
      </c>
      <c r="AJ45" s="353">
        <v>81.381592673365589</v>
      </c>
      <c r="AK45" s="353">
        <v>73.932298572843052</v>
      </c>
      <c r="AL45" s="353">
        <v>82.102417533818723</v>
      </c>
      <c r="AM45" s="353">
        <v>75.936073404576078</v>
      </c>
      <c r="AN45" s="471">
        <v>68.099999999999994</v>
      </c>
      <c r="AO45" s="471">
        <v>67.3</v>
      </c>
      <c r="AP45" s="471">
        <v>58.759723691580064</v>
      </c>
      <c r="AQ45" s="471">
        <v>60.7</v>
      </c>
      <c r="AR45" s="471">
        <v>62.4</v>
      </c>
      <c r="AS45" s="471">
        <v>67.7</v>
      </c>
      <c r="AT45" s="471">
        <v>72.7</v>
      </c>
      <c r="AU45" s="384">
        <v>62</v>
      </c>
      <c r="AV45" s="384">
        <v>60.8</v>
      </c>
      <c r="AW45" s="496">
        <v>72.3</v>
      </c>
    </row>
    <row r="46" spans="1:49">
      <c r="A46" s="130" t="s">
        <v>52</v>
      </c>
      <c r="B46" s="409">
        <v>44.2</v>
      </c>
      <c r="C46" s="354">
        <v>37.5</v>
      </c>
      <c r="D46" s="354">
        <v>41.8</v>
      </c>
      <c r="E46" s="354">
        <v>45.6</v>
      </c>
      <c r="F46" s="354">
        <v>51.5</v>
      </c>
      <c r="G46" s="354">
        <v>35.4</v>
      </c>
      <c r="H46" s="354">
        <v>51.3</v>
      </c>
      <c r="I46" s="354">
        <v>47.4</v>
      </c>
      <c r="J46" s="354">
        <v>57.5</v>
      </c>
      <c r="K46" s="354">
        <v>46.5</v>
      </c>
      <c r="L46" s="354">
        <v>47.4</v>
      </c>
      <c r="M46" s="354">
        <v>45.3</v>
      </c>
      <c r="N46" s="354">
        <v>49.9</v>
      </c>
      <c r="O46" s="354">
        <v>52.5</v>
      </c>
      <c r="P46" s="354">
        <v>50</v>
      </c>
      <c r="Q46" s="354">
        <v>64.7</v>
      </c>
      <c r="R46" s="354">
        <v>60.8</v>
      </c>
      <c r="S46" s="354">
        <v>68.400000000000006</v>
      </c>
      <c r="T46" s="354">
        <v>71.7</v>
      </c>
      <c r="U46" s="354">
        <v>72.5</v>
      </c>
      <c r="V46" s="362">
        <v>62.2</v>
      </c>
      <c r="W46" s="362">
        <v>70.400000000000006</v>
      </c>
      <c r="X46" s="362">
        <v>77.599999999999994</v>
      </c>
      <c r="Y46" s="366">
        <v>79.794917489942804</v>
      </c>
      <c r="Z46" s="366">
        <v>65.00472593888486</v>
      </c>
      <c r="AA46" s="366">
        <v>70.409230202107537</v>
      </c>
      <c r="AB46" s="366">
        <v>74.229158472528525</v>
      </c>
      <c r="AC46" s="366">
        <v>78.399954262582924</v>
      </c>
      <c r="AD46" s="353">
        <v>77.479667608890821</v>
      </c>
      <c r="AE46" s="353">
        <v>67.58392121789413</v>
      </c>
      <c r="AF46" s="353">
        <v>86.077439678855029</v>
      </c>
      <c r="AG46" s="353">
        <v>78.687185572571508</v>
      </c>
      <c r="AH46" s="353">
        <v>78.838390083231843</v>
      </c>
      <c r="AI46" s="353">
        <v>75.771420621642463</v>
      </c>
      <c r="AJ46" s="353">
        <v>77.277379524273883</v>
      </c>
      <c r="AK46" s="353">
        <v>87.282509669623195</v>
      </c>
      <c r="AL46" s="353">
        <v>77.991869460222247</v>
      </c>
      <c r="AM46" s="353">
        <v>83.840018263147812</v>
      </c>
      <c r="AN46" s="471">
        <v>79.599999999999994</v>
      </c>
      <c r="AO46" s="471">
        <v>88.4</v>
      </c>
      <c r="AP46" s="471">
        <v>87.502860404511551</v>
      </c>
      <c r="AQ46" s="471">
        <v>93.9</v>
      </c>
      <c r="AR46" s="471">
        <v>89.2</v>
      </c>
      <c r="AS46" s="471">
        <v>76.5</v>
      </c>
      <c r="AT46" s="471">
        <v>90.6</v>
      </c>
      <c r="AU46" s="384">
        <v>78.7</v>
      </c>
      <c r="AV46" s="384">
        <v>69.900000000000006</v>
      </c>
      <c r="AW46" s="496">
        <v>87.6</v>
      </c>
    </row>
    <row r="47" spans="1:49">
      <c r="A47" s="130" t="s">
        <v>53</v>
      </c>
      <c r="B47" s="409">
        <v>41.4</v>
      </c>
      <c r="C47" s="354">
        <v>40.9</v>
      </c>
      <c r="D47" s="354">
        <v>41.9</v>
      </c>
      <c r="E47" s="354">
        <v>39.4</v>
      </c>
      <c r="F47" s="354">
        <v>45.6</v>
      </c>
      <c r="G47" s="354">
        <v>37</v>
      </c>
      <c r="H47" s="354">
        <v>44.8</v>
      </c>
      <c r="I47" s="354">
        <v>44.8</v>
      </c>
      <c r="J47" s="354">
        <v>47.3</v>
      </c>
      <c r="K47" s="354">
        <v>45.3</v>
      </c>
      <c r="L47" s="354">
        <v>45.4</v>
      </c>
      <c r="M47" s="354">
        <v>51.4</v>
      </c>
      <c r="N47" s="354">
        <v>47.5</v>
      </c>
      <c r="O47" s="354">
        <v>53.6</v>
      </c>
      <c r="P47" s="354">
        <v>50.9</v>
      </c>
      <c r="Q47" s="354">
        <v>51.6</v>
      </c>
      <c r="R47" s="354">
        <v>54.2</v>
      </c>
      <c r="S47" s="354">
        <v>59.3</v>
      </c>
      <c r="T47" s="354">
        <v>59.2</v>
      </c>
      <c r="U47" s="354">
        <v>65.099999999999994</v>
      </c>
      <c r="V47" s="362">
        <v>57.4</v>
      </c>
      <c r="W47" s="362">
        <v>65</v>
      </c>
      <c r="X47" s="362">
        <v>60.7</v>
      </c>
      <c r="Y47" s="366">
        <v>69.27597188031416</v>
      </c>
      <c r="Z47" s="366">
        <v>59.638280444817454</v>
      </c>
      <c r="AA47" s="366">
        <v>62.768774962504089</v>
      </c>
      <c r="AB47" s="366">
        <v>69.428272610874302</v>
      </c>
      <c r="AC47" s="366">
        <v>70.787320036742202</v>
      </c>
      <c r="AD47" s="353">
        <v>63.801863153812768</v>
      </c>
      <c r="AE47" s="353">
        <v>57.005180684836532</v>
      </c>
      <c r="AF47" s="353">
        <v>69.702561817398504</v>
      </c>
      <c r="AG47" s="353">
        <v>70.36588192839298</v>
      </c>
      <c r="AH47" s="353">
        <v>65.141577607078119</v>
      </c>
      <c r="AI47" s="353">
        <v>61.820742721612724</v>
      </c>
      <c r="AJ47" s="353">
        <v>74.018931703205467</v>
      </c>
      <c r="AK47" s="353">
        <v>74.857058673932769</v>
      </c>
      <c r="AL47" s="353">
        <v>78.951404535394047</v>
      </c>
      <c r="AM47" s="353">
        <v>77.710212289529579</v>
      </c>
      <c r="AN47" s="471">
        <v>72.3</v>
      </c>
      <c r="AO47" s="471">
        <v>73.3</v>
      </c>
      <c r="AP47" s="471">
        <v>53.999618724574447</v>
      </c>
      <c r="AQ47" s="471">
        <v>58</v>
      </c>
      <c r="AR47" s="471">
        <v>60.7</v>
      </c>
      <c r="AS47" s="471">
        <v>67.8</v>
      </c>
      <c r="AT47" s="471">
        <v>68.2</v>
      </c>
      <c r="AU47" s="384">
        <v>73.099999999999994</v>
      </c>
      <c r="AV47" s="384">
        <v>69.2</v>
      </c>
      <c r="AW47" s="496">
        <v>78.5</v>
      </c>
    </row>
    <row r="48" spans="1:49">
      <c r="A48" s="130" t="s">
        <v>54</v>
      </c>
      <c r="B48" s="409">
        <v>42.2</v>
      </c>
      <c r="C48" s="354">
        <v>41</v>
      </c>
      <c r="D48" s="354">
        <v>43</v>
      </c>
      <c r="E48" s="354">
        <v>39.9</v>
      </c>
      <c r="F48" s="354">
        <v>43.8</v>
      </c>
      <c r="G48" s="354">
        <v>38.1</v>
      </c>
      <c r="H48" s="354">
        <v>47.5</v>
      </c>
      <c r="I48" s="354">
        <v>47.7</v>
      </c>
      <c r="J48" s="354">
        <v>52</v>
      </c>
      <c r="K48" s="354">
        <v>48.9</v>
      </c>
      <c r="L48" s="354">
        <v>51.2</v>
      </c>
      <c r="M48" s="354">
        <v>55.5</v>
      </c>
      <c r="N48" s="354">
        <v>48.2</v>
      </c>
      <c r="O48" s="354">
        <v>57.7</v>
      </c>
      <c r="P48" s="354">
        <v>56.1</v>
      </c>
      <c r="Q48" s="354">
        <v>55.8</v>
      </c>
      <c r="R48" s="354">
        <v>55.2</v>
      </c>
      <c r="S48" s="354">
        <v>61.4</v>
      </c>
      <c r="T48" s="354">
        <v>62.1</v>
      </c>
      <c r="U48" s="354">
        <v>68.3</v>
      </c>
      <c r="V48" s="362">
        <v>59.3</v>
      </c>
      <c r="W48" s="362">
        <v>66.400000000000006</v>
      </c>
      <c r="X48" s="362">
        <v>66.2</v>
      </c>
      <c r="Y48" s="366">
        <v>72.083026964646692</v>
      </c>
      <c r="Z48" s="366">
        <v>63.237162689750299</v>
      </c>
      <c r="AA48" s="366">
        <v>66.05006381018471</v>
      </c>
      <c r="AB48" s="366">
        <v>74.262659624883995</v>
      </c>
      <c r="AC48" s="366">
        <v>75.293287089142567</v>
      </c>
      <c r="AD48" s="353">
        <v>70.336862955358328</v>
      </c>
      <c r="AE48" s="353">
        <v>63.473035677387749</v>
      </c>
      <c r="AF48" s="353">
        <v>77.803221337063221</v>
      </c>
      <c r="AG48" s="353">
        <v>78.083551680509828</v>
      </c>
      <c r="AH48" s="353">
        <v>71.604024186615732</v>
      </c>
      <c r="AI48" s="353">
        <v>75.245723584803542</v>
      </c>
      <c r="AJ48" s="353">
        <v>80.111847471219136</v>
      </c>
      <c r="AK48" s="353">
        <v>80.022756589693586</v>
      </c>
      <c r="AL48" s="353">
        <v>83.946414574993767</v>
      </c>
      <c r="AM48" s="353">
        <v>84.730744230861589</v>
      </c>
      <c r="AN48" s="471">
        <v>75.900000000000006</v>
      </c>
      <c r="AO48" s="471">
        <v>78.2</v>
      </c>
      <c r="AP48" s="471">
        <v>71.021739746020131</v>
      </c>
      <c r="AQ48" s="471">
        <v>73.599999999999994</v>
      </c>
      <c r="AR48" s="471">
        <v>72.7</v>
      </c>
      <c r="AS48" s="471">
        <v>76.7</v>
      </c>
      <c r="AT48" s="471">
        <v>78.400000000000006</v>
      </c>
      <c r="AU48" s="384">
        <v>82.3</v>
      </c>
      <c r="AV48" s="384">
        <v>74.900000000000006</v>
      </c>
      <c r="AW48" s="496">
        <v>82.4</v>
      </c>
    </row>
    <row r="49" spans="1:49">
      <c r="A49" s="130" t="s">
        <v>55</v>
      </c>
      <c r="B49" s="409">
        <v>46.8</v>
      </c>
      <c r="C49" s="354">
        <v>45.6</v>
      </c>
      <c r="D49" s="354">
        <v>46.8</v>
      </c>
      <c r="E49" s="354">
        <v>44.7</v>
      </c>
      <c r="F49" s="354">
        <v>49.2</v>
      </c>
      <c r="G49" s="354">
        <v>42.4</v>
      </c>
      <c r="H49" s="354">
        <v>48</v>
      </c>
      <c r="I49" s="354">
        <v>51.9</v>
      </c>
      <c r="J49" s="354">
        <v>52.7</v>
      </c>
      <c r="K49" s="354">
        <v>47.7</v>
      </c>
      <c r="L49" s="354">
        <v>55.5</v>
      </c>
      <c r="M49" s="354">
        <v>58.5</v>
      </c>
      <c r="N49" s="354">
        <v>47</v>
      </c>
      <c r="O49" s="354">
        <v>57.7</v>
      </c>
      <c r="P49" s="354">
        <v>58.1</v>
      </c>
      <c r="Q49" s="354">
        <v>60.1</v>
      </c>
      <c r="R49" s="354">
        <v>57.2</v>
      </c>
      <c r="S49" s="354">
        <v>63.4</v>
      </c>
      <c r="T49" s="354">
        <v>64.900000000000006</v>
      </c>
      <c r="U49" s="354">
        <v>71.599999999999994</v>
      </c>
      <c r="V49" s="362">
        <v>60.2</v>
      </c>
      <c r="W49" s="362">
        <v>72.099999999999994</v>
      </c>
      <c r="X49" s="362">
        <v>70.3</v>
      </c>
      <c r="Y49" s="366">
        <v>76.195995675627557</v>
      </c>
      <c r="Z49" s="366">
        <v>69.890171081315813</v>
      </c>
      <c r="AA49" s="366">
        <v>65.513828416036645</v>
      </c>
      <c r="AB49" s="366">
        <v>77.642696916363491</v>
      </c>
      <c r="AC49" s="366">
        <v>78.264650209654121</v>
      </c>
      <c r="AD49" s="353">
        <v>67.141272842525211</v>
      </c>
      <c r="AE49" s="353">
        <v>64.597944592574223</v>
      </c>
      <c r="AF49" s="353">
        <v>77.753836291572924</v>
      </c>
      <c r="AG49" s="353">
        <v>79.008195115623352</v>
      </c>
      <c r="AH49" s="353">
        <v>72.326530444394109</v>
      </c>
      <c r="AI49" s="353">
        <v>77.251557897394306</v>
      </c>
      <c r="AJ49" s="353">
        <v>85.498064138111161</v>
      </c>
      <c r="AK49" s="353">
        <v>80.947756041776117</v>
      </c>
      <c r="AL49" s="353">
        <v>87.775624442613491</v>
      </c>
      <c r="AM49" s="353">
        <v>83.775217528927598</v>
      </c>
      <c r="AN49" s="471">
        <v>79.099999999999994</v>
      </c>
      <c r="AO49" s="471">
        <v>76.400000000000006</v>
      </c>
      <c r="AP49" s="471">
        <v>52.107485700906444</v>
      </c>
      <c r="AQ49" s="471">
        <v>57.8</v>
      </c>
      <c r="AR49" s="471">
        <v>70.599999999999994</v>
      </c>
      <c r="AS49" s="471">
        <v>75.5</v>
      </c>
      <c r="AT49" s="471">
        <v>70.599999999999994</v>
      </c>
      <c r="AU49" s="384">
        <v>76.400000000000006</v>
      </c>
      <c r="AV49" s="384">
        <v>72.5</v>
      </c>
      <c r="AW49" s="496">
        <v>73.7</v>
      </c>
    </row>
    <row r="50" spans="1:49">
      <c r="A50" s="130" t="s">
        <v>56</v>
      </c>
      <c r="B50" s="409">
        <v>43.4</v>
      </c>
      <c r="C50" s="354">
        <v>37.799999999999997</v>
      </c>
      <c r="D50" s="354">
        <v>45.9</v>
      </c>
      <c r="E50" s="354">
        <v>45.9</v>
      </c>
      <c r="F50" s="354">
        <v>46.4</v>
      </c>
      <c r="G50" s="354">
        <v>36</v>
      </c>
      <c r="H50" s="354">
        <v>46.3</v>
      </c>
      <c r="I50" s="354">
        <v>47.1</v>
      </c>
      <c r="J50" s="354">
        <v>55.8</v>
      </c>
      <c r="K50" s="354">
        <v>54.2</v>
      </c>
      <c r="L50" s="354">
        <v>54.2</v>
      </c>
      <c r="M50" s="354">
        <v>49.2</v>
      </c>
      <c r="N50" s="354">
        <v>55.9</v>
      </c>
      <c r="O50" s="354">
        <v>67.2</v>
      </c>
      <c r="P50" s="354">
        <v>63.3</v>
      </c>
      <c r="Q50" s="354">
        <v>65</v>
      </c>
      <c r="R50" s="354">
        <v>64.2</v>
      </c>
      <c r="S50" s="354">
        <v>71.400000000000006</v>
      </c>
      <c r="T50" s="354">
        <v>72.8</v>
      </c>
      <c r="U50" s="354">
        <v>76.2</v>
      </c>
      <c r="V50" s="362">
        <v>62.9</v>
      </c>
      <c r="W50" s="362">
        <v>64.900000000000006</v>
      </c>
      <c r="X50" s="362">
        <v>70.900000000000006</v>
      </c>
      <c r="Y50" s="366">
        <v>74.10180385974499</v>
      </c>
      <c r="Z50" s="366">
        <v>56.735089774533783</v>
      </c>
      <c r="AA50" s="366">
        <v>74.640048844492185</v>
      </c>
      <c r="AB50" s="366">
        <v>78.533475611797883</v>
      </c>
      <c r="AC50" s="366">
        <v>80.545399228601099</v>
      </c>
      <c r="AD50" s="353">
        <v>74.1871566291357</v>
      </c>
      <c r="AE50" s="353">
        <v>74.667156459005682</v>
      </c>
      <c r="AF50" s="353">
        <v>87.589577921399311</v>
      </c>
      <c r="AG50" s="353">
        <v>87.499141887712739</v>
      </c>
      <c r="AH50" s="353">
        <v>79.962085464108881</v>
      </c>
      <c r="AI50" s="353">
        <v>77.364572224492264</v>
      </c>
      <c r="AJ50" s="353">
        <v>79.348324963744403</v>
      </c>
      <c r="AK50" s="353">
        <v>84.457274696534483</v>
      </c>
      <c r="AL50" s="353">
        <v>82.408727594642016</v>
      </c>
      <c r="AM50" s="353">
        <v>81.464470433668779</v>
      </c>
      <c r="AN50" s="471" t="s">
        <v>15</v>
      </c>
      <c r="AO50" s="471">
        <v>73.2</v>
      </c>
      <c r="AP50" s="471">
        <v>58.026741169427268</v>
      </c>
      <c r="AQ50" s="471">
        <v>78.3</v>
      </c>
      <c r="AR50" s="471">
        <v>72.2</v>
      </c>
      <c r="AS50" s="471">
        <v>69.900000000000006</v>
      </c>
      <c r="AT50" s="471">
        <v>79.900000000000006</v>
      </c>
      <c r="AU50" s="384">
        <v>55.7</v>
      </c>
      <c r="AV50" s="384">
        <v>53.8</v>
      </c>
      <c r="AW50" s="496">
        <v>86.1</v>
      </c>
    </row>
    <row r="51" spans="1:49">
      <c r="A51" s="130" t="s">
        <v>123</v>
      </c>
      <c r="B51" s="409" t="s">
        <v>68</v>
      </c>
      <c r="C51" s="354" t="s">
        <v>68</v>
      </c>
      <c r="D51" s="354">
        <v>42.5</v>
      </c>
      <c r="E51" s="354">
        <v>48.5</v>
      </c>
      <c r="F51" s="354">
        <v>51</v>
      </c>
      <c r="G51" s="354">
        <v>35.5</v>
      </c>
      <c r="H51" s="354">
        <v>49.2</v>
      </c>
      <c r="I51" s="354">
        <v>50.1</v>
      </c>
      <c r="J51" s="354">
        <v>57.6</v>
      </c>
      <c r="K51" s="354">
        <v>46.6</v>
      </c>
      <c r="L51" s="354">
        <v>51.5</v>
      </c>
      <c r="M51" s="354">
        <v>47.4</v>
      </c>
      <c r="N51" s="354">
        <v>53.3</v>
      </c>
      <c r="O51" s="354">
        <v>59.3</v>
      </c>
      <c r="P51" s="354">
        <v>58.8</v>
      </c>
      <c r="Q51" s="232">
        <v>59.4</v>
      </c>
      <c r="R51" s="445">
        <v>56.1</v>
      </c>
      <c r="S51" s="413">
        <v>65.599999999999994</v>
      </c>
      <c r="T51" s="446">
        <v>68.7</v>
      </c>
      <c r="U51" s="447">
        <v>72.099999999999994</v>
      </c>
      <c r="V51" s="447">
        <v>60.3</v>
      </c>
      <c r="W51" s="409">
        <v>63.4</v>
      </c>
      <c r="X51" s="409">
        <v>67.099999999999994</v>
      </c>
      <c r="Y51" s="366">
        <v>67.498221698459247</v>
      </c>
      <c r="Z51" s="366">
        <v>55.679923723498483</v>
      </c>
      <c r="AA51" s="366">
        <v>71.08521700017198</v>
      </c>
      <c r="AB51" s="366">
        <v>72.55939504766009</v>
      </c>
      <c r="AC51" s="366">
        <v>70.914495895200503</v>
      </c>
      <c r="AD51" s="353">
        <v>67.753118704085011</v>
      </c>
      <c r="AE51" s="353">
        <v>59.503060342309603</v>
      </c>
      <c r="AF51" s="353">
        <v>74.054733690392339</v>
      </c>
      <c r="AG51" s="353">
        <v>74.317795236316272</v>
      </c>
      <c r="AH51" s="353">
        <v>76.316315516624613</v>
      </c>
      <c r="AI51" s="353">
        <v>68.493154362364365</v>
      </c>
      <c r="AJ51" s="353">
        <v>75.465922698585842</v>
      </c>
      <c r="AK51" s="353">
        <v>69.272935096097143</v>
      </c>
      <c r="AL51" s="353">
        <v>75.381717827221081</v>
      </c>
      <c r="AM51" s="353">
        <v>77.512888911624529</v>
      </c>
      <c r="AN51" s="471">
        <v>54.8</v>
      </c>
      <c r="AO51" s="471">
        <v>71.8</v>
      </c>
      <c r="AP51" s="471">
        <v>45.514241710118569</v>
      </c>
      <c r="AQ51" s="471">
        <v>70.7</v>
      </c>
      <c r="AR51" s="471">
        <v>62.9</v>
      </c>
      <c r="AS51" s="471">
        <v>63.1</v>
      </c>
      <c r="AT51" s="471">
        <v>58.9</v>
      </c>
      <c r="AU51" s="384">
        <v>62.4</v>
      </c>
      <c r="AV51" s="384">
        <v>54.9</v>
      </c>
      <c r="AW51" s="496">
        <v>73.599999999999994</v>
      </c>
    </row>
    <row r="52" spans="1:49">
      <c r="A52" s="130"/>
      <c r="B52" s="354"/>
      <c r="C52" s="354"/>
      <c r="D52" s="354"/>
      <c r="E52" s="354"/>
      <c r="F52" s="354"/>
      <c r="G52" s="354"/>
      <c r="H52" s="354"/>
      <c r="I52" s="354"/>
      <c r="J52" s="354"/>
      <c r="K52" s="354"/>
      <c r="L52" s="354"/>
      <c r="M52" s="354"/>
      <c r="N52" s="354"/>
      <c r="O52" s="354"/>
      <c r="P52" s="354"/>
      <c r="Q52" s="354"/>
      <c r="R52" s="354"/>
      <c r="S52" s="354"/>
      <c r="T52" s="354"/>
      <c r="U52" s="447"/>
      <c r="V52" s="354"/>
      <c r="W52" s="409"/>
      <c r="X52" s="409"/>
      <c r="Y52" s="362"/>
      <c r="Z52" s="362"/>
      <c r="AA52" s="362"/>
      <c r="AB52" s="362"/>
      <c r="AC52" s="362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471"/>
      <c r="AO52" s="471"/>
      <c r="AP52" s="471"/>
      <c r="AQ52" s="471"/>
      <c r="AR52" s="471"/>
      <c r="AS52" s="471"/>
      <c r="AT52" s="471"/>
      <c r="AU52" s="384"/>
      <c r="AV52" s="384"/>
      <c r="AW52" s="384"/>
    </row>
    <row r="53" spans="1:49">
      <c r="A53" s="163" t="s">
        <v>209</v>
      </c>
      <c r="B53" s="448">
        <v>49</v>
      </c>
      <c r="C53" s="395" t="s">
        <v>68</v>
      </c>
      <c r="D53" s="395">
        <v>48.5</v>
      </c>
      <c r="E53" s="395">
        <v>48.3</v>
      </c>
      <c r="F53" s="395">
        <v>53.6</v>
      </c>
      <c r="G53" s="395" t="s">
        <v>68</v>
      </c>
      <c r="H53" s="395">
        <v>55.7</v>
      </c>
      <c r="I53" s="395">
        <v>56.7</v>
      </c>
      <c r="J53" s="395">
        <v>62.6</v>
      </c>
      <c r="K53" s="395">
        <v>61</v>
      </c>
      <c r="L53" s="395">
        <v>59.9</v>
      </c>
      <c r="M53" s="395">
        <v>52.9</v>
      </c>
      <c r="N53" s="395">
        <v>67.400000000000006</v>
      </c>
      <c r="O53" s="395">
        <v>72</v>
      </c>
      <c r="P53" s="395">
        <v>66.5</v>
      </c>
      <c r="Q53" s="386">
        <v>70.3</v>
      </c>
      <c r="R53" s="449">
        <v>71.099999999999994</v>
      </c>
      <c r="S53" s="423">
        <v>75.099999999999994</v>
      </c>
      <c r="T53" s="450">
        <v>73.900000000000006</v>
      </c>
      <c r="U53" s="451">
        <v>77.900000000000006</v>
      </c>
      <c r="V53" s="451">
        <v>73.2</v>
      </c>
      <c r="W53" s="448">
        <v>81.8</v>
      </c>
      <c r="X53" s="448">
        <v>78.2</v>
      </c>
      <c r="Y53" s="391">
        <v>84.144824936869014</v>
      </c>
      <c r="Z53" s="391">
        <v>67.387873102955311</v>
      </c>
      <c r="AA53" s="391">
        <v>66.606194164983521</v>
      </c>
      <c r="AB53" s="391">
        <v>82.397451029514755</v>
      </c>
      <c r="AC53" s="391">
        <v>78.554955384821255</v>
      </c>
      <c r="AD53" s="478">
        <v>77.006968926981486</v>
      </c>
      <c r="AE53" s="478">
        <v>67.866061811459772</v>
      </c>
      <c r="AF53" s="478">
        <v>86.728531181658084</v>
      </c>
      <c r="AG53" s="478">
        <v>82.654436952560047</v>
      </c>
      <c r="AH53" s="478">
        <v>77.622943679906371</v>
      </c>
      <c r="AI53" s="478">
        <v>74.116329416018274</v>
      </c>
      <c r="AJ53" s="478">
        <v>71.310853951234975</v>
      </c>
      <c r="AK53" s="478">
        <v>82.992170250937008</v>
      </c>
      <c r="AL53" s="478">
        <v>87.364158146629251</v>
      </c>
      <c r="AM53" s="478">
        <v>85.230272906773749</v>
      </c>
      <c r="AN53" s="479">
        <v>83.6</v>
      </c>
      <c r="AO53" s="479">
        <v>81.2</v>
      </c>
      <c r="AP53" s="479">
        <v>67.83694534905068</v>
      </c>
      <c r="AQ53" s="479">
        <v>80.400000000000006</v>
      </c>
      <c r="AR53" s="479">
        <v>78.400000000000006</v>
      </c>
      <c r="AS53" s="479">
        <v>74.8</v>
      </c>
      <c r="AT53" s="479">
        <v>81.3</v>
      </c>
      <c r="AU53" s="497">
        <v>79.599999999999994</v>
      </c>
      <c r="AV53" s="497">
        <v>72.400000000000006</v>
      </c>
      <c r="AW53" s="498">
        <v>81.099999999999994</v>
      </c>
    </row>
    <row r="54" spans="1:49">
      <c r="A54" s="163" t="s">
        <v>210</v>
      </c>
      <c r="B54" s="448">
        <v>46.5</v>
      </c>
      <c r="C54" s="395" t="s">
        <v>68</v>
      </c>
      <c r="D54" s="395">
        <v>46.5</v>
      </c>
      <c r="E54" s="395">
        <v>44.8</v>
      </c>
      <c r="F54" s="395">
        <v>50.3</v>
      </c>
      <c r="G54" s="395" t="s">
        <v>68</v>
      </c>
      <c r="H54" s="395">
        <v>53.4</v>
      </c>
      <c r="I54" s="395">
        <v>54</v>
      </c>
      <c r="J54" s="395">
        <v>58.5</v>
      </c>
      <c r="K54" s="395">
        <v>57.7</v>
      </c>
      <c r="L54" s="395">
        <v>57.1</v>
      </c>
      <c r="M54" s="395">
        <v>53.9</v>
      </c>
      <c r="N54" s="395">
        <v>60.5</v>
      </c>
      <c r="O54" s="395">
        <v>68.2</v>
      </c>
      <c r="P54" s="395">
        <v>64.3</v>
      </c>
      <c r="Q54" s="386">
        <v>64.900000000000006</v>
      </c>
      <c r="R54" s="449">
        <v>66.400000000000006</v>
      </c>
      <c r="S54" s="423">
        <v>71.5</v>
      </c>
      <c r="T54" s="450">
        <v>69.099999999999994</v>
      </c>
      <c r="U54" s="451">
        <v>76.599999999999994</v>
      </c>
      <c r="V54" s="451">
        <v>70.099999999999994</v>
      </c>
      <c r="W54" s="448">
        <v>78.599999999999994</v>
      </c>
      <c r="X54" s="448">
        <v>74.8</v>
      </c>
      <c r="Y54" s="391">
        <v>82.447886961801771</v>
      </c>
      <c r="Z54" s="391">
        <v>66.684098252575708</v>
      </c>
      <c r="AA54" s="391">
        <v>66.913293658389378</v>
      </c>
      <c r="AB54" s="391">
        <v>80.021718369976767</v>
      </c>
      <c r="AC54" s="391">
        <v>78.151731707836007</v>
      </c>
      <c r="AD54" s="478">
        <v>75.983789732195319</v>
      </c>
      <c r="AE54" s="478">
        <v>64.886891992459454</v>
      </c>
      <c r="AF54" s="478">
        <v>80.423879116338995</v>
      </c>
      <c r="AG54" s="478">
        <v>78.516070400076643</v>
      </c>
      <c r="AH54" s="478">
        <v>73.031692911402288</v>
      </c>
      <c r="AI54" s="478">
        <v>72.464797595346724</v>
      </c>
      <c r="AJ54" s="478">
        <v>71.88145435410064</v>
      </c>
      <c r="AK54" s="478">
        <v>82.380470135242632</v>
      </c>
      <c r="AL54" s="478">
        <v>83.951095534324992</v>
      </c>
      <c r="AM54" s="478">
        <v>84.780756639593108</v>
      </c>
      <c r="AN54" s="479">
        <v>81.099999999999994</v>
      </c>
      <c r="AO54" s="479">
        <v>78</v>
      </c>
      <c r="AP54" s="479">
        <v>65.118567536918547</v>
      </c>
      <c r="AQ54" s="479">
        <v>76.5</v>
      </c>
      <c r="AR54" s="479">
        <v>77.2</v>
      </c>
      <c r="AS54" s="479">
        <v>75.599999999999994</v>
      </c>
      <c r="AT54" s="479">
        <v>81.2</v>
      </c>
      <c r="AU54" s="497">
        <v>78.2</v>
      </c>
      <c r="AV54" s="497">
        <v>74.400000000000006</v>
      </c>
      <c r="AW54" s="498">
        <v>83.2</v>
      </c>
    </row>
    <row r="55" spans="1:49">
      <c r="A55" s="163" t="s">
        <v>211</v>
      </c>
      <c r="B55" s="448">
        <v>42.2</v>
      </c>
      <c r="C55" s="395" t="s">
        <v>68</v>
      </c>
      <c r="D55" s="395">
        <v>40.4</v>
      </c>
      <c r="E55" s="395">
        <v>39.6</v>
      </c>
      <c r="F55" s="395">
        <v>45</v>
      </c>
      <c r="G55" s="395" t="s">
        <v>68</v>
      </c>
      <c r="H55" s="395">
        <v>46.3</v>
      </c>
      <c r="I55" s="395">
        <v>46.3</v>
      </c>
      <c r="J55" s="395">
        <v>49.2</v>
      </c>
      <c r="K55" s="395">
        <v>47.7</v>
      </c>
      <c r="L55" s="395">
        <v>45.9</v>
      </c>
      <c r="M55" s="395">
        <v>44.4</v>
      </c>
      <c r="N55" s="395">
        <v>51</v>
      </c>
      <c r="O55" s="395">
        <v>57.7</v>
      </c>
      <c r="P55" s="395">
        <v>46.8</v>
      </c>
      <c r="Q55" s="386">
        <v>52.4</v>
      </c>
      <c r="R55" s="449">
        <v>53.6</v>
      </c>
      <c r="S55" s="423">
        <v>59.2</v>
      </c>
      <c r="T55" s="450">
        <v>59.6</v>
      </c>
      <c r="U55" s="451">
        <v>62.9</v>
      </c>
      <c r="V55" s="451">
        <v>58.1</v>
      </c>
      <c r="W55" s="448">
        <v>65.099999999999994</v>
      </c>
      <c r="X55" s="448">
        <v>58.3</v>
      </c>
      <c r="Y55" s="391">
        <v>70.462680344468311</v>
      </c>
      <c r="Z55" s="391">
        <v>56.084863367943377</v>
      </c>
      <c r="AA55" s="391">
        <v>57.829604835242712</v>
      </c>
      <c r="AB55" s="391">
        <v>67.975842264243965</v>
      </c>
      <c r="AC55" s="391">
        <v>67.248053701250441</v>
      </c>
      <c r="AD55" s="478">
        <v>62.667662221984671</v>
      </c>
      <c r="AE55" s="478">
        <v>52.469698168679798</v>
      </c>
      <c r="AF55" s="478">
        <v>63.955212142973721</v>
      </c>
      <c r="AG55" s="478">
        <v>68.792695524509284</v>
      </c>
      <c r="AH55" s="478">
        <v>61.262228615644084</v>
      </c>
      <c r="AI55" s="478">
        <v>61.027006105758296</v>
      </c>
      <c r="AJ55" s="478">
        <v>67.781627460243854</v>
      </c>
      <c r="AK55" s="478">
        <v>73.559322784419905</v>
      </c>
      <c r="AL55" s="478">
        <v>78.215828297340067</v>
      </c>
      <c r="AM55" s="478">
        <v>76.140251168517082</v>
      </c>
      <c r="AN55" s="479">
        <v>69.8</v>
      </c>
      <c r="AO55" s="479">
        <v>71.8</v>
      </c>
      <c r="AP55" s="479">
        <v>51.796591044289123</v>
      </c>
      <c r="AQ55" s="479">
        <v>65.7</v>
      </c>
      <c r="AR55" s="479">
        <v>65.400000000000006</v>
      </c>
      <c r="AS55" s="479">
        <v>67.2</v>
      </c>
      <c r="AT55" s="479">
        <v>67.900000000000006</v>
      </c>
      <c r="AU55" s="497">
        <v>64.099999999999994</v>
      </c>
      <c r="AV55" s="497">
        <v>61.6</v>
      </c>
      <c r="AW55" s="498">
        <v>70.599999999999994</v>
      </c>
    </row>
    <row r="56" spans="1:49">
      <c r="A56" s="163" t="s">
        <v>212</v>
      </c>
      <c r="B56" s="448">
        <v>41.2</v>
      </c>
      <c r="C56" s="395" t="s">
        <v>68</v>
      </c>
      <c r="D56" s="395">
        <v>41.4</v>
      </c>
      <c r="E56" s="395">
        <v>39.6</v>
      </c>
      <c r="F56" s="395">
        <v>45.8</v>
      </c>
      <c r="G56" s="395" t="s">
        <v>68</v>
      </c>
      <c r="H56" s="395">
        <v>45.5</v>
      </c>
      <c r="I56" s="395">
        <v>46.2</v>
      </c>
      <c r="J56" s="395">
        <v>50.8</v>
      </c>
      <c r="K56" s="395">
        <v>46.2</v>
      </c>
      <c r="L56" s="395">
        <v>46.6</v>
      </c>
      <c r="M56" s="395">
        <v>51.2</v>
      </c>
      <c r="N56" s="395">
        <v>47.4</v>
      </c>
      <c r="O56" s="395">
        <v>54.5</v>
      </c>
      <c r="P56" s="395">
        <v>53.4</v>
      </c>
      <c r="Q56" s="386">
        <v>55.5</v>
      </c>
      <c r="R56" s="449">
        <v>55</v>
      </c>
      <c r="S56" s="423">
        <v>59.7</v>
      </c>
      <c r="T56" s="450">
        <v>61.5</v>
      </c>
      <c r="U56" s="451">
        <v>66.599999999999994</v>
      </c>
      <c r="V56" s="451">
        <v>56.4</v>
      </c>
      <c r="W56" s="448">
        <v>65.5</v>
      </c>
      <c r="X56" s="448">
        <v>64.3</v>
      </c>
      <c r="Y56" s="391">
        <v>70.956095072308159</v>
      </c>
      <c r="Z56" s="391">
        <v>62.390923304822579</v>
      </c>
      <c r="AA56" s="391">
        <v>64.77872512529882</v>
      </c>
      <c r="AB56" s="391">
        <v>72.438524361352179</v>
      </c>
      <c r="AC56" s="391">
        <v>73.350056213444958</v>
      </c>
      <c r="AD56" s="478">
        <v>65.137464906640304</v>
      </c>
      <c r="AE56" s="478">
        <v>62.011597849284783</v>
      </c>
      <c r="AF56" s="478">
        <v>75.681160431868378</v>
      </c>
      <c r="AG56" s="478">
        <v>76.431680853011656</v>
      </c>
      <c r="AH56" s="478">
        <v>71.759199879034554</v>
      </c>
      <c r="AI56" s="478">
        <v>72.570211714064101</v>
      </c>
      <c r="AJ56" s="478">
        <v>81.121737000976736</v>
      </c>
      <c r="AK56" s="478">
        <v>77.423501641829887</v>
      </c>
      <c r="AL56" s="478">
        <v>83.640463271731988</v>
      </c>
      <c r="AM56" s="478">
        <v>82.112290083936998</v>
      </c>
      <c r="AN56" s="479">
        <v>73.099999999999994</v>
      </c>
      <c r="AO56" s="479">
        <v>75.5</v>
      </c>
      <c r="AP56" s="479">
        <v>61.461061912723075</v>
      </c>
      <c r="AQ56" s="479">
        <v>67.099999999999994</v>
      </c>
      <c r="AR56" s="479">
        <v>67.400000000000006</v>
      </c>
      <c r="AS56" s="479">
        <v>72.900000000000006</v>
      </c>
      <c r="AT56" s="479">
        <v>73.8</v>
      </c>
      <c r="AU56" s="497">
        <v>74.599999999999994</v>
      </c>
      <c r="AV56" s="497">
        <v>69.099999999999994</v>
      </c>
      <c r="AW56" s="498">
        <v>77.2</v>
      </c>
    </row>
    <row r="57" spans="1:49">
      <c r="A57" s="130"/>
      <c r="B57" s="354"/>
      <c r="C57" s="354"/>
      <c r="D57" s="354"/>
      <c r="E57" s="354"/>
      <c r="F57" s="354"/>
      <c r="G57" s="354"/>
      <c r="H57" s="354"/>
      <c r="I57" s="354"/>
      <c r="J57" s="354"/>
      <c r="K57" s="354"/>
      <c r="L57" s="354"/>
      <c r="M57" s="354"/>
      <c r="N57" s="354"/>
      <c r="O57" s="354"/>
      <c r="P57" s="354"/>
      <c r="Q57" s="354"/>
      <c r="R57" s="354"/>
      <c r="S57" s="354"/>
      <c r="T57" s="354"/>
      <c r="U57" s="354"/>
      <c r="V57" s="354"/>
      <c r="W57" s="354"/>
      <c r="X57" s="354"/>
      <c r="Y57" s="362"/>
      <c r="Z57" s="362"/>
      <c r="AA57" s="362"/>
      <c r="AB57" s="362"/>
      <c r="AC57" s="362"/>
      <c r="AD57" s="353"/>
      <c r="AE57" s="353"/>
      <c r="AF57" s="353"/>
      <c r="AG57" s="353"/>
      <c r="AH57" s="353"/>
      <c r="AI57" s="353"/>
      <c r="AJ57" s="353"/>
      <c r="AK57" s="353"/>
      <c r="AL57" s="353"/>
      <c r="AM57" s="353"/>
      <c r="AN57" s="471"/>
      <c r="AO57" s="471"/>
      <c r="AP57" s="471"/>
      <c r="AQ57" s="471"/>
      <c r="AR57" s="471"/>
      <c r="AS57" s="471"/>
      <c r="AT57" s="471"/>
      <c r="AU57" s="384"/>
      <c r="AV57" s="384"/>
      <c r="AW57" s="384"/>
    </row>
    <row r="58" spans="1:49">
      <c r="A58" s="163" t="s">
        <v>59</v>
      </c>
      <c r="B58" s="395">
        <v>44.7</v>
      </c>
      <c r="C58" s="395">
        <v>42.8</v>
      </c>
      <c r="D58" s="395">
        <v>44.1</v>
      </c>
      <c r="E58" s="395">
        <v>43.1</v>
      </c>
      <c r="F58" s="395">
        <v>47.8</v>
      </c>
      <c r="G58" s="395">
        <v>43.4</v>
      </c>
      <c r="H58" s="395">
        <v>50</v>
      </c>
      <c r="I58" s="395">
        <v>50.4</v>
      </c>
      <c r="J58" s="395">
        <v>55.2</v>
      </c>
      <c r="K58" s="395">
        <v>52.6</v>
      </c>
      <c r="L58" s="395">
        <v>52.1</v>
      </c>
      <c r="M58" s="395">
        <v>50.3</v>
      </c>
      <c r="N58" s="395">
        <v>56.3</v>
      </c>
      <c r="O58" s="395">
        <v>62.4</v>
      </c>
      <c r="P58" s="395">
        <v>57.3</v>
      </c>
      <c r="Q58" s="395">
        <v>60.2</v>
      </c>
      <c r="R58" s="395">
        <v>60.8</v>
      </c>
      <c r="S58" s="395">
        <v>65.7</v>
      </c>
      <c r="T58" s="395">
        <v>65.5</v>
      </c>
      <c r="U58" s="395">
        <v>70.599999999999994</v>
      </c>
      <c r="V58" s="395">
        <v>63.7</v>
      </c>
      <c r="W58" s="395">
        <v>72.099999999999994</v>
      </c>
      <c r="X58" s="395">
        <v>68.5</v>
      </c>
      <c r="Y58" s="385">
        <v>76.542287170903847</v>
      </c>
      <c r="Z58" s="385">
        <v>63.158166718549175</v>
      </c>
      <c r="AA58" s="385">
        <v>64.028944719040766</v>
      </c>
      <c r="AB58" s="385">
        <v>75.301378900387093</v>
      </c>
      <c r="AC58" s="385">
        <v>74.223041848747144</v>
      </c>
      <c r="AD58" s="478">
        <v>69.799246725202067</v>
      </c>
      <c r="AE58" s="478">
        <v>61.730534061092285</v>
      </c>
      <c r="AF58" s="478">
        <v>76.397071285028375</v>
      </c>
      <c r="AG58" s="478">
        <v>76.486390489026846</v>
      </c>
      <c r="AH58" s="478">
        <v>70.996705629299441</v>
      </c>
      <c r="AI58" s="478">
        <v>70.311003463585621</v>
      </c>
      <c r="AJ58" s="478">
        <v>73.831233446221631</v>
      </c>
      <c r="AK58" s="478">
        <v>79.104437619630957</v>
      </c>
      <c r="AL58" s="478">
        <v>83.382634116962194</v>
      </c>
      <c r="AM58" s="478">
        <v>82.143553652734028</v>
      </c>
      <c r="AN58" s="479">
        <v>76.7</v>
      </c>
      <c r="AO58" s="479">
        <v>76.5</v>
      </c>
      <c r="AP58" s="479">
        <v>61.604365516926137</v>
      </c>
      <c r="AQ58" s="479">
        <v>72.3</v>
      </c>
      <c r="AR58" s="479">
        <v>72</v>
      </c>
      <c r="AS58" s="479">
        <v>72.8</v>
      </c>
      <c r="AT58" s="479">
        <v>76</v>
      </c>
      <c r="AU58" s="442">
        <v>74.099999999999994</v>
      </c>
      <c r="AV58" s="442">
        <v>69.599999999999994</v>
      </c>
      <c r="AW58" s="480">
        <v>78.2</v>
      </c>
    </row>
    <row r="59" spans="1:49">
      <c r="A59" s="169" t="s">
        <v>131</v>
      </c>
      <c r="B59" s="233"/>
      <c r="C59" s="233"/>
      <c r="D59" s="233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3"/>
      <c r="Q59" s="233"/>
      <c r="R59" s="233"/>
      <c r="S59" s="233"/>
      <c r="T59" s="357"/>
      <c r="U59" s="357"/>
      <c r="V59" s="357"/>
      <c r="W59" s="357"/>
      <c r="X59" s="357"/>
      <c r="Y59" s="357"/>
      <c r="Z59" s="357"/>
      <c r="AA59" s="357"/>
      <c r="AB59" s="357"/>
      <c r="AC59" s="357"/>
      <c r="AD59" s="357"/>
      <c r="AE59" s="357"/>
      <c r="AF59" s="357"/>
      <c r="AG59" s="357"/>
      <c r="AH59" s="357"/>
      <c r="AI59" s="357"/>
      <c r="AJ59" s="357"/>
      <c r="AK59" s="357"/>
      <c r="AL59" s="233"/>
      <c r="AM59" s="233"/>
      <c r="AN59" s="233"/>
      <c r="AO59" s="233"/>
      <c r="AP59" s="471"/>
      <c r="AQ59" s="471"/>
      <c r="AR59" s="471"/>
      <c r="AS59" s="471"/>
      <c r="AT59" s="471"/>
      <c r="AU59" s="357"/>
      <c r="AV59" s="357"/>
      <c r="AW59" s="357"/>
    </row>
    <row r="60" spans="1:49">
      <c r="A60" s="130" t="s">
        <v>70</v>
      </c>
      <c r="B60" s="354">
        <v>48.7</v>
      </c>
      <c r="C60" s="354">
        <v>48.1</v>
      </c>
      <c r="D60" s="354">
        <v>51.4</v>
      </c>
      <c r="E60" s="354">
        <v>52.9</v>
      </c>
      <c r="F60" s="354">
        <v>54.7</v>
      </c>
      <c r="G60" s="354">
        <v>57.4</v>
      </c>
      <c r="H60" s="354">
        <v>64.3</v>
      </c>
      <c r="I60" s="354">
        <v>64.2</v>
      </c>
      <c r="J60" s="354">
        <v>58.9</v>
      </c>
      <c r="K60" s="354">
        <v>52.2</v>
      </c>
      <c r="L60" s="354">
        <v>64.599999999999994</v>
      </c>
      <c r="M60" s="354">
        <v>76.099999999999994</v>
      </c>
      <c r="N60" s="354">
        <v>62.1</v>
      </c>
      <c r="O60" s="354">
        <v>72.8</v>
      </c>
      <c r="P60" s="354">
        <v>74.2</v>
      </c>
      <c r="Q60" s="354">
        <v>78.5</v>
      </c>
      <c r="R60" s="354">
        <v>74.400000000000006</v>
      </c>
      <c r="S60" s="354">
        <v>84</v>
      </c>
      <c r="T60" s="362">
        <v>77.400000000000006</v>
      </c>
      <c r="U60" s="362">
        <v>74.7</v>
      </c>
      <c r="V60" s="362">
        <v>73.7</v>
      </c>
      <c r="W60" s="380">
        <v>84.527675587737235</v>
      </c>
      <c r="X60" s="380">
        <v>64.192187611128162</v>
      </c>
      <c r="Y60" s="380">
        <v>66.71772911514897</v>
      </c>
      <c r="Z60" s="380" t="s">
        <v>68</v>
      </c>
      <c r="AA60" s="380" t="s">
        <v>68</v>
      </c>
      <c r="AB60" s="380" t="s">
        <v>68</v>
      </c>
      <c r="AC60" s="380" t="s">
        <v>68</v>
      </c>
      <c r="AD60" s="380" t="s">
        <v>68</v>
      </c>
      <c r="AE60" s="380" t="s">
        <v>68</v>
      </c>
      <c r="AF60" s="380" t="s">
        <v>68</v>
      </c>
      <c r="AG60" s="380" t="s">
        <v>68</v>
      </c>
      <c r="AH60" s="380" t="s">
        <v>68</v>
      </c>
      <c r="AI60" s="380" t="s">
        <v>68</v>
      </c>
      <c r="AJ60" s="380" t="s">
        <v>68</v>
      </c>
      <c r="AK60" s="380" t="s">
        <v>68</v>
      </c>
      <c r="AL60" s="434" t="s">
        <v>68</v>
      </c>
      <c r="AM60" s="434" t="s">
        <v>68</v>
      </c>
      <c r="AN60" s="434" t="s">
        <v>68</v>
      </c>
      <c r="AO60" s="434" t="s">
        <v>68</v>
      </c>
      <c r="AP60" s="471" t="s">
        <v>68</v>
      </c>
      <c r="AQ60" s="471" t="s">
        <v>68</v>
      </c>
      <c r="AR60" s="471" t="s">
        <v>68</v>
      </c>
      <c r="AS60" s="471" t="s">
        <v>68</v>
      </c>
      <c r="AT60" s="471" t="s">
        <v>68</v>
      </c>
      <c r="AU60" s="356" t="s">
        <v>68</v>
      </c>
      <c r="AV60" s="356" t="s">
        <v>68</v>
      </c>
      <c r="AW60" s="356" t="s">
        <v>68</v>
      </c>
    </row>
    <row r="61" spans="1:49">
      <c r="A61" s="12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675B2-D0A3-42C7-8143-5775C2DC1DBD}">
  <dimension ref="A1:AN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0" ht="14.25">
      <c r="A1" s="345" t="str">
        <f>HYPERLINK("#'Verzeichnis_der_Fruchtarten'!A1", "Gehe zum Verzeichnis_der_Fruchtarten")</f>
        <v>Gehe zum Verzeichnis_der_Fruchtarten</v>
      </c>
    </row>
    <row r="3" spans="1:40" ht="22.5">
      <c r="A3" s="301" t="s">
        <v>81</v>
      </c>
      <c r="B3" s="202" t="s">
        <v>3</v>
      </c>
      <c r="C3" s="202" t="s">
        <v>3</v>
      </c>
      <c r="D3" s="202" t="s">
        <v>3</v>
      </c>
      <c r="E3" s="202" t="s">
        <v>3</v>
      </c>
      <c r="F3" s="202" t="s">
        <v>3</v>
      </c>
      <c r="G3" s="202" t="s">
        <v>3</v>
      </c>
      <c r="H3" s="202" t="s">
        <v>3</v>
      </c>
      <c r="I3" s="202" t="s">
        <v>3</v>
      </c>
      <c r="J3" s="202" t="s">
        <v>3</v>
      </c>
      <c r="K3" s="202" t="s">
        <v>3</v>
      </c>
      <c r="L3" s="202" t="s">
        <v>3</v>
      </c>
      <c r="M3" s="202" t="s">
        <v>3</v>
      </c>
      <c r="N3" s="202" t="s">
        <v>3</v>
      </c>
      <c r="O3" s="202" t="s">
        <v>3</v>
      </c>
      <c r="P3" s="202" t="s">
        <v>3</v>
      </c>
      <c r="Q3" s="202" t="s">
        <v>3</v>
      </c>
      <c r="R3" s="202" t="s">
        <v>3</v>
      </c>
      <c r="S3" s="202" t="s">
        <v>3</v>
      </c>
      <c r="T3" s="202" t="s">
        <v>3</v>
      </c>
      <c r="U3" s="202" t="s">
        <v>3</v>
      </c>
      <c r="V3" s="202" t="s">
        <v>3</v>
      </c>
      <c r="W3" s="202" t="s">
        <v>3</v>
      </c>
      <c r="X3" s="202" t="s">
        <v>3</v>
      </c>
      <c r="Y3" s="202" t="s">
        <v>139</v>
      </c>
      <c r="Z3" s="202" t="s">
        <v>139</v>
      </c>
      <c r="AA3" s="202" t="s">
        <v>139</v>
      </c>
      <c r="AB3" s="202" t="s">
        <v>139</v>
      </c>
      <c r="AC3" s="202" t="s">
        <v>139</v>
      </c>
      <c r="AD3" s="202" t="s">
        <v>139</v>
      </c>
      <c r="AE3" s="202" t="s">
        <v>139</v>
      </c>
      <c r="AF3" s="202" t="s">
        <v>139</v>
      </c>
      <c r="AG3" s="202" t="s">
        <v>139</v>
      </c>
      <c r="AH3" s="202" t="s">
        <v>139</v>
      </c>
      <c r="AI3" s="202" t="s">
        <v>139</v>
      </c>
      <c r="AJ3" s="202" t="s">
        <v>139</v>
      </c>
      <c r="AK3" s="202" t="s">
        <v>139</v>
      </c>
      <c r="AL3" s="202" t="s">
        <v>139</v>
      </c>
      <c r="AM3" s="202" t="s">
        <v>139</v>
      </c>
      <c r="AN3" s="202" t="s">
        <v>139</v>
      </c>
    </row>
    <row r="4" spans="1:40">
      <c r="A4" s="552" t="s">
        <v>205</v>
      </c>
      <c r="B4" s="182">
        <v>1987</v>
      </c>
      <c r="C4" s="182">
        <v>1988</v>
      </c>
      <c r="D4" s="182">
        <v>1989</v>
      </c>
      <c r="E4" s="182">
        <v>1990</v>
      </c>
      <c r="F4" s="182">
        <v>1991</v>
      </c>
      <c r="G4" s="182">
        <v>1992</v>
      </c>
      <c r="H4" s="182">
        <v>1993</v>
      </c>
      <c r="I4" s="182">
        <v>1994</v>
      </c>
      <c r="J4" s="182">
        <v>1995</v>
      </c>
      <c r="K4" s="182">
        <v>1996</v>
      </c>
      <c r="L4" s="182">
        <v>1997</v>
      </c>
      <c r="M4" s="182">
        <v>1998</v>
      </c>
      <c r="N4" s="182">
        <v>1999</v>
      </c>
      <c r="O4" s="182">
        <v>2000</v>
      </c>
      <c r="P4" s="182">
        <v>2001</v>
      </c>
      <c r="Q4" s="182">
        <v>2002</v>
      </c>
      <c r="R4" s="182">
        <v>2003</v>
      </c>
      <c r="S4" s="182">
        <v>2004</v>
      </c>
      <c r="T4" s="182">
        <v>2005</v>
      </c>
      <c r="U4" s="182">
        <v>2006</v>
      </c>
      <c r="V4" s="182">
        <v>2007</v>
      </c>
      <c r="W4" s="182">
        <v>2008</v>
      </c>
      <c r="X4" s="182">
        <v>2009</v>
      </c>
      <c r="Y4" s="182">
        <v>2010</v>
      </c>
      <c r="Z4" s="182">
        <v>2011</v>
      </c>
      <c r="AA4" s="182">
        <v>2012</v>
      </c>
      <c r="AB4" s="182">
        <v>2013</v>
      </c>
      <c r="AC4" s="182">
        <v>2014</v>
      </c>
      <c r="AD4" s="182">
        <v>2015</v>
      </c>
      <c r="AE4" s="182">
        <v>2016</v>
      </c>
      <c r="AF4" s="182">
        <v>2017</v>
      </c>
      <c r="AG4" s="182">
        <v>2018</v>
      </c>
      <c r="AH4" s="182">
        <v>2019</v>
      </c>
      <c r="AI4" s="182">
        <v>2020</v>
      </c>
      <c r="AJ4" s="182">
        <v>2021</v>
      </c>
      <c r="AK4" s="182">
        <v>2022</v>
      </c>
      <c r="AL4" s="182">
        <v>2023</v>
      </c>
      <c r="AM4" s="182">
        <v>2024</v>
      </c>
      <c r="AN4" s="182">
        <v>2025</v>
      </c>
    </row>
    <row r="5" spans="1:40" ht="12.75" thickBot="1">
      <c r="A5" s="553"/>
      <c r="B5" s="202" t="s">
        <v>77</v>
      </c>
      <c r="C5" s="202" t="s">
        <v>77</v>
      </c>
      <c r="D5" s="202" t="s">
        <v>77</v>
      </c>
      <c r="E5" s="202" t="s">
        <v>77</v>
      </c>
      <c r="F5" s="202" t="s">
        <v>77</v>
      </c>
      <c r="G5" s="202" t="s">
        <v>77</v>
      </c>
      <c r="H5" s="202" t="s">
        <v>77</v>
      </c>
      <c r="I5" s="202" t="s">
        <v>77</v>
      </c>
      <c r="J5" s="202" t="s">
        <v>77</v>
      </c>
      <c r="K5" s="202" t="s">
        <v>77</v>
      </c>
      <c r="L5" s="202" t="s">
        <v>77</v>
      </c>
      <c r="M5" s="202" t="s">
        <v>77</v>
      </c>
      <c r="N5" s="202" t="s">
        <v>77</v>
      </c>
      <c r="O5" s="202" t="s">
        <v>77</v>
      </c>
      <c r="P5" s="202" t="s">
        <v>77</v>
      </c>
      <c r="Q5" s="202" t="s">
        <v>77</v>
      </c>
      <c r="R5" s="202" t="s">
        <v>77</v>
      </c>
      <c r="S5" s="202" t="s">
        <v>77</v>
      </c>
      <c r="T5" s="202" t="s">
        <v>77</v>
      </c>
      <c r="U5" s="202" t="s">
        <v>77</v>
      </c>
      <c r="V5" s="202" t="s">
        <v>77</v>
      </c>
      <c r="W5" s="202" t="s">
        <v>77</v>
      </c>
      <c r="X5" s="202" t="s">
        <v>77</v>
      </c>
      <c r="Y5" s="202" t="s">
        <v>77</v>
      </c>
      <c r="Z5" s="202" t="s">
        <v>77</v>
      </c>
      <c r="AA5" s="202" t="s">
        <v>77</v>
      </c>
      <c r="AB5" s="202" t="s">
        <v>77</v>
      </c>
      <c r="AC5" s="202" t="s">
        <v>77</v>
      </c>
      <c r="AD5" s="202" t="s">
        <v>77</v>
      </c>
      <c r="AE5" s="202" t="s">
        <v>77</v>
      </c>
      <c r="AF5" s="202" t="s">
        <v>77</v>
      </c>
      <c r="AG5" s="202" t="s">
        <v>77</v>
      </c>
      <c r="AH5" s="202" t="s">
        <v>77</v>
      </c>
      <c r="AI5" s="202" t="s">
        <v>77</v>
      </c>
      <c r="AJ5" s="202" t="s">
        <v>77</v>
      </c>
      <c r="AK5" s="202" t="s">
        <v>77</v>
      </c>
      <c r="AL5" s="202" t="s">
        <v>77</v>
      </c>
      <c r="AM5" s="202" t="s">
        <v>77</v>
      </c>
      <c r="AN5" s="202" t="s">
        <v>77</v>
      </c>
    </row>
    <row r="6" spans="1:40" ht="12.75" thickTop="1">
      <c r="A6" s="130" t="s">
        <v>14</v>
      </c>
      <c r="B6" s="356" t="s">
        <v>125</v>
      </c>
      <c r="C6" s="356" t="s">
        <v>125</v>
      </c>
      <c r="D6" s="356" t="s">
        <v>125</v>
      </c>
      <c r="E6" s="356" t="s">
        <v>125</v>
      </c>
      <c r="F6" s="232" t="s">
        <v>125</v>
      </c>
      <c r="G6" s="453" t="s">
        <v>15</v>
      </c>
      <c r="H6" s="453" t="s">
        <v>125</v>
      </c>
      <c r="I6" s="481" t="s">
        <v>125</v>
      </c>
      <c r="J6" s="482" t="s">
        <v>125</v>
      </c>
      <c r="K6" s="456" t="s">
        <v>125</v>
      </c>
      <c r="L6" s="457" t="s">
        <v>125</v>
      </c>
      <c r="M6" s="457" t="s">
        <v>125</v>
      </c>
      <c r="N6" s="458" t="s">
        <v>125</v>
      </c>
      <c r="O6" s="458" t="s">
        <v>125</v>
      </c>
      <c r="P6" s="366" t="s">
        <v>124</v>
      </c>
      <c r="Q6" s="366" t="s">
        <v>124</v>
      </c>
      <c r="R6" s="366" t="s">
        <v>15</v>
      </c>
      <c r="S6" s="366" t="s">
        <v>15</v>
      </c>
      <c r="T6" s="366" t="s">
        <v>15</v>
      </c>
      <c r="U6" s="353" t="s">
        <v>15</v>
      </c>
      <c r="V6" s="353" t="s">
        <v>15</v>
      </c>
      <c r="W6" s="353" t="s">
        <v>15</v>
      </c>
      <c r="X6" s="353" t="s">
        <v>15</v>
      </c>
      <c r="Y6" s="353">
        <v>27.4359262092796</v>
      </c>
      <c r="Z6" s="353">
        <v>18.628978894422644</v>
      </c>
      <c r="AA6" s="353">
        <v>26.900691126110143</v>
      </c>
      <c r="AB6" s="353">
        <v>43.328086088408654</v>
      </c>
      <c r="AC6" s="353">
        <v>36.426794886865949</v>
      </c>
      <c r="AD6" s="353">
        <v>44.484263568682088</v>
      </c>
      <c r="AE6" s="353" t="s">
        <v>15</v>
      </c>
      <c r="AF6" s="353" t="s">
        <v>15</v>
      </c>
      <c r="AG6" s="353" t="s">
        <v>160</v>
      </c>
      <c r="AH6" s="353" t="s">
        <v>160</v>
      </c>
      <c r="AI6" s="353" t="s">
        <v>160</v>
      </c>
      <c r="AJ6" s="353" t="s">
        <v>160</v>
      </c>
      <c r="AK6" s="353" t="s">
        <v>68</v>
      </c>
      <c r="AL6" s="353" t="s">
        <v>160</v>
      </c>
      <c r="AM6" s="353" t="s">
        <v>160</v>
      </c>
      <c r="AN6" s="353" t="s">
        <v>160</v>
      </c>
    </row>
    <row r="7" spans="1:40">
      <c r="A7" s="130" t="s">
        <v>17</v>
      </c>
      <c r="B7" s="356" t="s">
        <v>125</v>
      </c>
      <c r="C7" s="356" t="s">
        <v>125</v>
      </c>
      <c r="D7" s="356" t="s">
        <v>125</v>
      </c>
      <c r="E7" s="356" t="s">
        <v>125</v>
      </c>
      <c r="F7" s="232" t="s">
        <v>69</v>
      </c>
      <c r="G7" s="453" t="s">
        <v>69</v>
      </c>
      <c r="H7" s="453" t="s">
        <v>69</v>
      </c>
      <c r="I7" s="481" t="s">
        <v>69</v>
      </c>
      <c r="J7" s="482" t="s">
        <v>125</v>
      </c>
      <c r="K7" s="456" t="s">
        <v>125</v>
      </c>
      <c r="L7" s="457" t="s">
        <v>125</v>
      </c>
      <c r="M7" s="457" t="s">
        <v>125</v>
      </c>
      <c r="N7" s="458" t="s">
        <v>125</v>
      </c>
      <c r="O7" s="458" t="s">
        <v>125</v>
      </c>
      <c r="P7" s="366" t="s">
        <v>124</v>
      </c>
      <c r="Q7" s="366" t="s">
        <v>124</v>
      </c>
      <c r="R7" s="366" t="s">
        <v>15</v>
      </c>
      <c r="S7" s="366" t="s">
        <v>15</v>
      </c>
      <c r="T7" s="366" t="s">
        <v>15</v>
      </c>
      <c r="U7" s="353" t="s">
        <v>15</v>
      </c>
      <c r="V7" s="353" t="s">
        <v>15</v>
      </c>
      <c r="W7" s="353" t="s">
        <v>15</v>
      </c>
      <c r="X7" s="353" t="s">
        <v>15</v>
      </c>
      <c r="Y7" s="353" t="s">
        <v>16</v>
      </c>
      <c r="Z7" s="353" t="s">
        <v>16</v>
      </c>
      <c r="AA7" s="353" t="s">
        <v>16</v>
      </c>
      <c r="AB7" s="353" t="s">
        <v>16</v>
      </c>
      <c r="AC7" s="353" t="s">
        <v>16</v>
      </c>
      <c r="AD7" s="353" t="s">
        <v>16</v>
      </c>
      <c r="AE7" s="353">
        <v>36.1</v>
      </c>
      <c r="AF7" s="353" t="s">
        <v>15</v>
      </c>
      <c r="AG7" s="353" t="s">
        <v>160</v>
      </c>
      <c r="AH7" s="353" t="s">
        <v>68</v>
      </c>
      <c r="AI7" s="353">
        <v>55.5</v>
      </c>
      <c r="AJ7" s="353" t="s">
        <v>68</v>
      </c>
      <c r="AK7" s="353" t="s">
        <v>160</v>
      </c>
      <c r="AL7" s="353" t="s">
        <v>160</v>
      </c>
      <c r="AM7" s="353" t="s">
        <v>68</v>
      </c>
      <c r="AN7" s="353" t="s">
        <v>160</v>
      </c>
    </row>
    <row r="8" spans="1:40">
      <c r="A8" s="130" t="s">
        <v>18</v>
      </c>
      <c r="B8" s="356" t="s">
        <v>125</v>
      </c>
      <c r="C8" s="356" t="s">
        <v>125</v>
      </c>
      <c r="D8" s="356" t="s">
        <v>125</v>
      </c>
      <c r="E8" s="356" t="s">
        <v>125</v>
      </c>
      <c r="F8" s="232" t="s">
        <v>125</v>
      </c>
      <c r="G8" s="453" t="s">
        <v>125</v>
      </c>
      <c r="H8" s="453" t="s">
        <v>125</v>
      </c>
      <c r="I8" s="481" t="s">
        <v>125</v>
      </c>
      <c r="J8" s="482" t="s">
        <v>125</v>
      </c>
      <c r="K8" s="456" t="s">
        <v>125</v>
      </c>
      <c r="L8" s="457" t="s">
        <v>125</v>
      </c>
      <c r="M8" s="457" t="s">
        <v>125</v>
      </c>
      <c r="N8" s="458">
        <v>40.9</v>
      </c>
      <c r="O8" s="458">
        <v>34.799999999999997</v>
      </c>
      <c r="P8" s="366">
        <v>40.527106348861672</v>
      </c>
      <c r="Q8" s="366">
        <v>29.176211681855843</v>
      </c>
      <c r="R8" s="366" t="s">
        <v>15</v>
      </c>
      <c r="S8" s="366" t="s">
        <v>15</v>
      </c>
      <c r="T8" s="366" t="s">
        <v>15</v>
      </c>
      <c r="U8" s="353" t="s">
        <v>15</v>
      </c>
      <c r="V8" s="353" t="s">
        <v>15</v>
      </c>
      <c r="W8" s="353" t="s">
        <v>15</v>
      </c>
      <c r="X8" s="353" t="s">
        <v>15</v>
      </c>
      <c r="Y8" s="353">
        <v>25.059294183662626</v>
      </c>
      <c r="Z8" s="353">
        <v>23.689317202136429</v>
      </c>
      <c r="AA8" s="353" t="s">
        <v>16</v>
      </c>
      <c r="AB8" s="353">
        <v>25.000355038093787</v>
      </c>
      <c r="AC8" s="353" t="s">
        <v>16</v>
      </c>
      <c r="AD8" s="353">
        <v>41.172478352445594</v>
      </c>
      <c r="AE8" s="353">
        <v>36.1</v>
      </c>
      <c r="AF8" s="353" t="s">
        <v>15</v>
      </c>
      <c r="AG8" s="353" t="s">
        <v>160</v>
      </c>
      <c r="AH8" s="353" t="s">
        <v>68</v>
      </c>
      <c r="AI8" s="353" t="s">
        <v>160</v>
      </c>
      <c r="AJ8" s="353" t="s">
        <v>160</v>
      </c>
      <c r="AK8" s="353" t="s">
        <v>160</v>
      </c>
      <c r="AL8" s="353" t="s">
        <v>160</v>
      </c>
      <c r="AM8" s="353" t="s">
        <v>160</v>
      </c>
      <c r="AN8" s="353" t="s">
        <v>160</v>
      </c>
    </row>
    <row r="9" spans="1:40">
      <c r="A9" s="130" t="s">
        <v>19</v>
      </c>
      <c r="B9" s="356">
        <v>29.8</v>
      </c>
      <c r="C9" s="356">
        <v>32.700000000000003</v>
      </c>
      <c r="D9" s="356">
        <v>28.8</v>
      </c>
      <c r="E9" s="356">
        <v>34.799999999999997</v>
      </c>
      <c r="F9" s="232">
        <v>30.9</v>
      </c>
      <c r="G9" s="453">
        <v>30</v>
      </c>
      <c r="H9" s="453">
        <v>32.700000000000003</v>
      </c>
      <c r="I9" s="481">
        <v>32.299999999999997</v>
      </c>
      <c r="J9" s="482">
        <v>34.5</v>
      </c>
      <c r="K9" s="456">
        <v>39.299999999999997</v>
      </c>
      <c r="L9" s="457">
        <v>36.9</v>
      </c>
      <c r="M9" s="457">
        <v>39.6</v>
      </c>
      <c r="N9" s="458">
        <v>36.200000000000003</v>
      </c>
      <c r="O9" s="458">
        <v>39.299999999999997</v>
      </c>
      <c r="P9" s="366">
        <v>40.577806839815608</v>
      </c>
      <c r="Q9" s="366">
        <v>32.36768271180464</v>
      </c>
      <c r="R9" s="366">
        <v>36.195494019645253</v>
      </c>
      <c r="S9" s="366">
        <v>31.707792574369201</v>
      </c>
      <c r="T9" s="366">
        <v>36.992879310861163</v>
      </c>
      <c r="U9" s="353">
        <v>35.745665994788908</v>
      </c>
      <c r="V9" s="353">
        <v>32.497731341166258</v>
      </c>
      <c r="W9" s="353" t="s">
        <v>15</v>
      </c>
      <c r="X9" s="353" t="s">
        <v>15</v>
      </c>
      <c r="Y9" s="353">
        <v>27.553474893027335</v>
      </c>
      <c r="Z9" s="353">
        <v>31.758854365330233</v>
      </c>
      <c r="AA9" s="353">
        <v>45.906529495993581</v>
      </c>
      <c r="AB9" s="353">
        <v>31.369551799310013</v>
      </c>
      <c r="AC9" s="353">
        <v>53.160796207952934</v>
      </c>
      <c r="AD9" s="353">
        <v>39.825253494260458</v>
      </c>
      <c r="AE9" s="353" t="s">
        <v>15</v>
      </c>
      <c r="AF9" s="353" t="s">
        <v>15</v>
      </c>
      <c r="AG9" s="353" t="s">
        <v>160</v>
      </c>
      <c r="AH9" s="353" t="s">
        <v>160</v>
      </c>
      <c r="AI9" s="353" t="s">
        <v>160</v>
      </c>
      <c r="AJ9" s="353" t="s">
        <v>160</v>
      </c>
      <c r="AK9" s="353" t="s">
        <v>160</v>
      </c>
      <c r="AL9" s="353" t="s">
        <v>160</v>
      </c>
      <c r="AM9" s="353" t="s">
        <v>160</v>
      </c>
      <c r="AN9" s="353" t="s">
        <v>160</v>
      </c>
    </row>
    <row r="10" spans="1:40">
      <c r="A10" s="150" t="s">
        <v>225</v>
      </c>
      <c r="B10" s="356">
        <v>37.299999999999997</v>
      </c>
      <c r="C10" s="356">
        <v>40</v>
      </c>
      <c r="D10" s="356">
        <v>35.799999999999997</v>
      </c>
      <c r="E10" s="356">
        <v>34.700000000000003</v>
      </c>
      <c r="F10" s="354">
        <v>38.200000000000003</v>
      </c>
      <c r="G10" s="483">
        <v>33.1</v>
      </c>
      <c r="H10" s="483">
        <v>31.3</v>
      </c>
      <c r="I10" s="484" t="s">
        <v>125</v>
      </c>
      <c r="J10" s="485">
        <v>39</v>
      </c>
      <c r="K10" s="486">
        <v>44.9</v>
      </c>
      <c r="L10" s="487">
        <v>39.200000000000003</v>
      </c>
      <c r="M10" s="487">
        <v>31.4</v>
      </c>
      <c r="N10" s="488">
        <v>42.3</v>
      </c>
      <c r="O10" s="488">
        <v>38.9</v>
      </c>
      <c r="P10" s="380">
        <v>42.236432266512985</v>
      </c>
      <c r="Q10" s="380">
        <v>31.793495265894286</v>
      </c>
      <c r="R10" s="380">
        <v>37.974757590625757</v>
      </c>
      <c r="S10" s="380">
        <v>41.872869434151852</v>
      </c>
      <c r="T10" s="380" t="s">
        <v>15</v>
      </c>
      <c r="U10" s="474">
        <v>37.229407146894424</v>
      </c>
      <c r="V10" s="474">
        <v>32.505470870790063</v>
      </c>
      <c r="W10" s="474" t="s">
        <v>15</v>
      </c>
      <c r="X10" s="474" t="s">
        <v>15</v>
      </c>
      <c r="Y10" s="474">
        <v>27.999334830097407</v>
      </c>
      <c r="Z10" s="474">
        <v>40.164072414010093</v>
      </c>
      <c r="AA10" s="474">
        <v>45.811863799963774</v>
      </c>
      <c r="AB10" s="474">
        <v>43.227984875839105</v>
      </c>
      <c r="AC10" s="474">
        <v>39.811755608056075</v>
      </c>
      <c r="AD10" s="474">
        <v>43.188278908205469</v>
      </c>
      <c r="AE10" s="474" t="s">
        <v>15</v>
      </c>
      <c r="AF10" s="474">
        <v>33.700000000000003</v>
      </c>
      <c r="AG10" s="474" t="s">
        <v>160</v>
      </c>
      <c r="AH10" s="474" t="s">
        <v>160</v>
      </c>
      <c r="AI10" s="474">
        <v>42.8</v>
      </c>
      <c r="AJ10" s="474" t="s">
        <v>180</v>
      </c>
      <c r="AK10" s="474">
        <v>27</v>
      </c>
      <c r="AL10" s="474">
        <v>33.200000000000003</v>
      </c>
      <c r="AM10" s="474">
        <v>36.1</v>
      </c>
      <c r="AN10" s="489">
        <v>39.799999999999997</v>
      </c>
    </row>
    <row r="11" spans="1:40">
      <c r="A11" s="130" t="s">
        <v>21</v>
      </c>
      <c r="B11" s="356">
        <v>38.799999999999997</v>
      </c>
      <c r="C11" s="356" t="s">
        <v>125</v>
      </c>
      <c r="D11" s="356" t="s">
        <v>125</v>
      </c>
      <c r="E11" s="356" t="s">
        <v>125</v>
      </c>
      <c r="F11" s="354" t="s">
        <v>125</v>
      </c>
      <c r="G11" s="483" t="s">
        <v>125</v>
      </c>
      <c r="H11" s="483" t="s">
        <v>125</v>
      </c>
      <c r="I11" s="484" t="s">
        <v>125</v>
      </c>
      <c r="J11" s="485" t="s">
        <v>125</v>
      </c>
      <c r="K11" s="486">
        <v>44.1</v>
      </c>
      <c r="L11" s="487" t="s">
        <v>125</v>
      </c>
      <c r="M11" s="356" t="s">
        <v>125</v>
      </c>
      <c r="N11" s="488">
        <v>38.799999999999997</v>
      </c>
      <c r="O11" s="488" t="s">
        <v>125</v>
      </c>
      <c r="P11" s="380">
        <v>43.004167898591618</v>
      </c>
      <c r="Q11" s="380">
        <v>31.153395104200118</v>
      </c>
      <c r="R11" s="380">
        <v>39.060546933577264</v>
      </c>
      <c r="S11" s="380">
        <v>46.904502264943098</v>
      </c>
      <c r="T11" s="380">
        <v>42.414793547728451</v>
      </c>
      <c r="U11" s="474" t="s">
        <v>15</v>
      </c>
      <c r="V11" s="474" t="s">
        <v>15</v>
      </c>
      <c r="W11" s="474" t="s">
        <v>15</v>
      </c>
      <c r="X11" s="474" t="s">
        <v>15</v>
      </c>
      <c r="Y11" s="474">
        <v>31.811216043450948</v>
      </c>
      <c r="Z11" s="474">
        <v>33.627946576365822</v>
      </c>
      <c r="AA11" s="474">
        <v>39.612313739798822</v>
      </c>
      <c r="AB11" s="474" t="s">
        <v>16</v>
      </c>
      <c r="AC11" s="474">
        <v>38.26023860751814</v>
      </c>
      <c r="AD11" s="474">
        <v>45.405556183653673</v>
      </c>
      <c r="AE11" s="474">
        <v>36.1</v>
      </c>
      <c r="AF11" s="474" t="s">
        <v>15</v>
      </c>
      <c r="AG11" s="474" t="s">
        <v>160</v>
      </c>
      <c r="AH11" s="474" t="s">
        <v>68</v>
      </c>
      <c r="AI11" s="474" t="s">
        <v>160</v>
      </c>
      <c r="AJ11" s="474" t="s">
        <v>160</v>
      </c>
      <c r="AK11" s="474" t="s">
        <v>160</v>
      </c>
      <c r="AL11" s="474" t="s">
        <v>160</v>
      </c>
      <c r="AM11" s="474" t="s">
        <v>160</v>
      </c>
      <c r="AN11" s="474" t="s">
        <v>160</v>
      </c>
    </row>
    <row r="12" spans="1:40">
      <c r="A12" s="130" t="s">
        <v>22</v>
      </c>
      <c r="B12" s="356" t="s">
        <v>125</v>
      </c>
      <c r="C12" s="356" t="s">
        <v>125</v>
      </c>
      <c r="D12" s="356" t="s">
        <v>125</v>
      </c>
      <c r="E12" s="356" t="s">
        <v>125</v>
      </c>
      <c r="F12" s="354" t="s">
        <v>125</v>
      </c>
      <c r="G12" s="483" t="s">
        <v>125</v>
      </c>
      <c r="H12" s="483" t="s">
        <v>125</v>
      </c>
      <c r="I12" s="484">
        <v>28.1</v>
      </c>
      <c r="J12" s="485">
        <v>33.9</v>
      </c>
      <c r="K12" s="486">
        <v>42.2</v>
      </c>
      <c r="L12" s="487">
        <v>34.6</v>
      </c>
      <c r="M12" s="487">
        <v>36</v>
      </c>
      <c r="N12" s="488">
        <v>38.9</v>
      </c>
      <c r="O12" s="488">
        <v>38.299999999999997</v>
      </c>
      <c r="P12" s="380">
        <v>41.381512670444494</v>
      </c>
      <c r="Q12" s="380">
        <v>30.18966496752876</v>
      </c>
      <c r="R12" s="380" t="s">
        <v>15</v>
      </c>
      <c r="S12" s="380">
        <v>38.435932949486165</v>
      </c>
      <c r="T12" s="380" t="s">
        <v>15</v>
      </c>
      <c r="U12" s="474" t="s">
        <v>15</v>
      </c>
      <c r="V12" s="474" t="s">
        <v>15</v>
      </c>
      <c r="W12" s="474" t="s">
        <v>15</v>
      </c>
      <c r="X12" s="474" t="s">
        <v>15</v>
      </c>
      <c r="Y12" s="474">
        <v>24.958813673894717</v>
      </c>
      <c r="Z12" s="474">
        <v>33.800058471628269</v>
      </c>
      <c r="AA12" s="474">
        <v>39.879225451790504</v>
      </c>
      <c r="AB12" s="474">
        <v>43.260912163028841</v>
      </c>
      <c r="AC12" s="474">
        <v>38.732491578270952</v>
      </c>
      <c r="AD12" s="474">
        <v>43.836731752797398</v>
      </c>
      <c r="AE12" s="474">
        <v>48.4</v>
      </c>
      <c r="AF12" s="474">
        <v>28.2</v>
      </c>
      <c r="AG12" s="474" t="s">
        <v>160</v>
      </c>
      <c r="AH12" s="474">
        <v>41.9</v>
      </c>
      <c r="AI12" s="474">
        <v>37</v>
      </c>
      <c r="AJ12" s="474" t="s">
        <v>180</v>
      </c>
      <c r="AK12" s="474">
        <v>26.9</v>
      </c>
      <c r="AL12" s="474" t="s">
        <v>160</v>
      </c>
      <c r="AM12" s="474">
        <v>21.5</v>
      </c>
      <c r="AN12" s="474" t="s">
        <v>160</v>
      </c>
    </row>
    <row r="13" spans="1:40">
      <c r="A13" s="130" t="s">
        <v>23</v>
      </c>
      <c r="B13" s="356">
        <v>29.5</v>
      </c>
      <c r="C13" s="356">
        <v>28.3</v>
      </c>
      <c r="D13" s="356">
        <v>36.299999999999997</v>
      </c>
      <c r="E13" s="356">
        <v>35.200000000000003</v>
      </c>
      <c r="F13" s="354" t="s">
        <v>125</v>
      </c>
      <c r="G13" s="483" t="s">
        <v>125</v>
      </c>
      <c r="H13" s="483" t="s">
        <v>125</v>
      </c>
      <c r="I13" s="484" t="s">
        <v>125</v>
      </c>
      <c r="J13" s="485">
        <v>44.5</v>
      </c>
      <c r="K13" s="486">
        <v>45</v>
      </c>
      <c r="L13" s="487">
        <v>40.700000000000003</v>
      </c>
      <c r="M13" s="487">
        <v>34</v>
      </c>
      <c r="N13" s="488">
        <v>43</v>
      </c>
      <c r="O13" s="488">
        <v>36.9</v>
      </c>
      <c r="P13" s="380">
        <v>42.564268400850814</v>
      </c>
      <c r="Q13" s="380">
        <v>32.069279934683536</v>
      </c>
      <c r="R13" s="380">
        <v>38.69059584254245</v>
      </c>
      <c r="S13" s="380">
        <v>41.998750000000001</v>
      </c>
      <c r="T13" s="380">
        <v>37.815131470128073</v>
      </c>
      <c r="U13" s="474">
        <v>37.476985640301315</v>
      </c>
      <c r="V13" s="474">
        <v>36.378883005888177</v>
      </c>
      <c r="W13" s="474">
        <v>44.334324942791767</v>
      </c>
      <c r="X13" s="474" t="s">
        <v>15</v>
      </c>
      <c r="Y13" s="474">
        <v>34.089387013653742</v>
      </c>
      <c r="Z13" s="474">
        <v>33.313433381212555</v>
      </c>
      <c r="AA13" s="474">
        <v>39.322548217582444</v>
      </c>
      <c r="AB13" s="474">
        <v>43.273122239050011</v>
      </c>
      <c r="AC13" s="474">
        <v>38.254635897324171</v>
      </c>
      <c r="AD13" s="474">
        <v>45.740196612854668</v>
      </c>
      <c r="AE13" s="474" t="s">
        <v>15</v>
      </c>
      <c r="AF13" s="474" t="s">
        <v>15</v>
      </c>
      <c r="AG13" s="474" t="s">
        <v>160</v>
      </c>
      <c r="AH13" s="474" t="s">
        <v>160</v>
      </c>
      <c r="AI13" s="474" t="s">
        <v>160</v>
      </c>
      <c r="AJ13" s="474" t="s">
        <v>68</v>
      </c>
      <c r="AK13" s="474" t="s">
        <v>160</v>
      </c>
      <c r="AL13" s="474" t="s">
        <v>160</v>
      </c>
      <c r="AM13" s="474" t="s">
        <v>160</v>
      </c>
      <c r="AN13" s="474" t="s">
        <v>160</v>
      </c>
    </row>
    <row r="14" spans="1:40">
      <c r="A14" s="130" t="s">
        <v>224</v>
      </c>
      <c r="B14" s="356" t="s">
        <v>125</v>
      </c>
      <c r="C14" s="356" t="s">
        <v>125</v>
      </c>
      <c r="D14" s="356" t="s">
        <v>125</v>
      </c>
      <c r="E14" s="356" t="s">
        <v>125</v>
      </c>
      <c r="F14" s="354" t="s">
        <v>69</v>
      </c>
      <c r="G14" s="483" t="s">
        <v>69</v>
      </c>
      <c r="H14" s="483" t="s">
        <v>69</v>
      </c>
      <c r="I14" s="484" t="s">
        <v>69</v>
      </c>
      <c r="J14" s="485" t="s">
        <v>125</v>
      </c>
      <c r="K14" s="486" t="s">
        <v>125</v>
      </c>
      <c r="L14" s="487">
        <v>32.200000000000003</v>
      </c>
      <c r="M14" s="487" t="s">
        <v>125</v>
      </c>
      <c r="N14" s="488" t="s">
        <v>125</v>
      </c>
      <c r="O14" s="488">
        <v>34.700000000000003</v>
      </c>
      <c r="P14" s="380">
        <v>37.924962792743848</v>
      </c>
      <c r="Q14" s="380">
        <v>30.620494894510269</v>
      </c>
      <c r="R14" s="380" t="s">
        <v>15</v>
      </c>
      <c r="S14" s="380">
        <v>35.609756097560975</v>
      </c>
      <c r="T14" s="380" t="s">
        <v>15</v>
      </c>
      <c r="U14" s="474" t="s">
        <v>15</v>
      </c>
      <c r="V14" s="474" t="s">
        <v>15</v>
      </c>
      <c r="W14" s="474" t="s">
        <v>15</v>
      </c>
      <c r="X14" s="474" t="s">
        <v>15</v>
      </c>
      <c r="Y14" s="474">
        <v>38.504247644120916</v>
      </c>
      <c r="Z14" s="474">
        <v>41.846059879352097</v>
      </c>
      <c r="AA14" s="474">
        <v>47.183779514748913</v>
      </c>
      <c r="AB14" s="474">
        <v>43.222077370089139</v>
      </c>
      <c r="AC14" s="474" t="s">
        <v>16</v>
      </c>
      <c r="AD14" s="474">
        <v>43.326784544859194</v>
      </c>
      <c r="AE14" s="471" t="s">
        <v>16</v>
      </c>
      <c r="AF14" s="471" t="s">
        <v>16</v>
      </c>
      <c r="AG14" s="471" t="s">
        <v>16</v>
      </c>
      <c r="AH14" s="471" t="s">
        <v>16</v>
      </c>
      <c r="AI14" s="471" t="s">
        <v>16</v>
      </c>
      <c r="AJ14" s="471" t="s">
        <v>16</v>
      </c>
      <c r="AK14" s="471" t="s">
        <v>16</v>
      </c>
      <c r="AL14" s="471" t="s">
        <v>16</v>
      </c>
      <c r="AM14" s="471" t="s">
        <v>16</v>
      </c>
      <c r="AN14" s="471" t="s">
        <v>16</v>
      </c>
    </row>
    <row r="15" spans="1:40">
      <c r="A15" s="130" t="s">
        <v>25</v>
      </c>
      <c r="B15" s="356" t="s">
        <v>125</v>
      </c>
      <c r="C15" s="356">
        <v>31.3</v>
      </c>
      <c r="D15" s="356">
        <v>31</v>
      </c>
      <c r="E15" s="356">
        <v>33</v>
      </c>
      <c r="F15" s="232" t="s">
        <v>125</v>
      </c>
      <c r="G15" s="453" t="s">
        <v>125</v>
      </c>
      <c r="H15" s="453" t="s">
        <v>125</v>
      </c>
      <c r="I15" s="481">
        <v>37.700000000000003</v>
      </c>
      <c r="J15" s="482" t="s">
        <v>125</v>
      </c>
      <c r="K15" s="456" t="s">
        <v>125</v>
      </c>
      <c r="L15" s="457" t="s">
        <v>125</v>
      </c>
      <c r="M15" s="457" t="s">
        <v>125</v>
      </c>
      <c r="N15" s="458" t="s">
        <v>125</v>
      </c>
      <c r="O15" s="458" t="s">
        <v>125</v>
      </c>
      <c r="P15" s="366" t="s">
        <v>124</v>
      </c>
      <c r="Q15" s="366" t="s">
        <v>124</v>
      </c>
      <c r="R15" s="366" t="s">
        <v>15</v>
      </c>
      <c r="S15" s="366" t="s">
        <v>15</v>
      </c>
      <c r="T15" s="366" t="s">
        <v>15</v>
      </c>
      <c r="U15" s="353" t="s">
        <v>15</v>
      </c>
      <c r="V15" s="353" t="s">
        <v>15</v>
      </c>
      <c r="W15" s="353" t="s">
        <v>15</v>
      </c>
      <c r="X15" s="353" t="s">
        <v>15</v>
      </c>
      <c r="Y15" s="353">
        <v>23.868975930602339</v>
      </c>
      <c r="Z15" s="353">
        <v>19.585112311222243</v>
      </c>
      <c r="AA15" s="353">
        <v>29.00964880050126</v>
      </c>
      <c r="AB15" s="353">
        <v>41.907078298337858</v>
      </c>
      <c r="AC15" s="353">
        <v>37.830432397534302</v>
      </c>
      <c r="AD15" s="353">
        <v>40.441369864761235</v>
      </c>
      <c r="AE15" s="353" t="s">
        <v>15</v>
      </c>
      <c r="AF15" s="353" t="s">
        <v>15</v>
      </c>
      <c r="AG15" s="353" t="s">
        <v>160</v>
      </c>
      <c r="AH15" s="353" t="s">
        <v>160</v>
      </c>
      <c r="AI15" s="353" t="s">
        <v>160</v>
      </c>
      <c r="AJ15" s="353" t="s">
        <v>160</v>
      </c>
      <c r="AK15" s="353" t="s">
        <v>160</v>
      </c>
      <c r="AL15" s="353" t="s">
        <v>160</v>
      </c>
      <c r="AM15" s="353" t="s">
        <v>160</v>
      </c>
      <c r="AN15" s="353" t="s">
        <v>160</v>
      </c>
    </row>
    <row r="16" spans="1:40">
      <c r="A16" s="130" t="s">
        <v>26</v>
      </c>
      <c r="B16" s="356" t="s">
        <v>125</v>
      </c>
      <c r="C16" s="356" t="s">
        <v>125</v>
      </c>
      <c r="D16" s="356" t="s">
        <v>125</v>
      </c>
      <c r="E16" s="356" t="s">
        <v>125</v>
      </c>
      <c r="F16" s="232" t="s">
        <v>125</v>
      </c>
      <c r="G16" s="453" t="s">
        <v>125</v>
      </c>
      <c r="H16" s="453">
        <v>42.1</v>
      </c>
      <c r="I16" s="481">
        <v>50.4</v>
      </c>
      <c r="J16" s="482">
        <v>47.9</v>
      </c>
      <c r="K16" s="456">
        <v>48.1</v>
      </c>
      <c r="L16" s="457">
        <v>45.3</v>
      </c>
      <c r="M16" s="457">
        <v>47.8</v>
      </c>
      <c r="N16" s="458" t="s">
        <v>125</v>
      </c>
      <c r="O16" s="458">
        <v>41.2</v>
      </c>
      <c r="P16" s="366">
        <v>42.073099318762438</v>
      </c>
      <c r="Q16" s="366">
        <v>35.254721930745013</v>
      </c>
      <c r="R16" s="366" t="s">
        <v>15</v>
      </c>
      <c r="S16" s="366" t="s">
        <v>15</v>
      </c>
      <c r="T16" s="366">
        <v>37.943136773355747</v>
      </c>
      <c r="U16" s="353" t="s">
        <v>15</v>
      </c>
      <c r="V16" s="353">
        <v>35.155851158959642</v>
      </c>
      <c r="W16" s="353" t="s">
        <v>15</v>
      </c>
      <c r="X16" s="353" t="s">
        <v>15</v>
      </c>
      <c r="Y16" s="353">
        <v>19.830513808130945</v>
      </c>
      <c r="Z16" s="353">
        <v>17.76698790160232</v>
      </c>
      <c r="AA16" s="353">
        <v>24.999384794145129</v>
      </c>
      <c r="AB16" s="353">
        <v>43.366125990296737</v>
      </c>
      <c r="AC16" s="353" t="s">
        <v>16</v>
      </c>
      <c r="AD16" s="353">
        <v>49.714570435077597</v>
      </c>
      <c r="AE16" s="353">
        <v>35.5</v>
      </c>
      <c r="AF16" s="353">
        <v>28.2</v>
      </c>
      <c r="AG16" s="353" t="s">
        <v>160</v>
      </c>
      <c r="AH16" s="353">
        <v>50.7</v>
      </c>
      <c r="AI16" s="353" t="s">
        <v>160</v>
      </c>
      <c r="AJ16" s="353">
        <v>41.9</v>
      </c>
      <c r="AK16" s="353">
        <v>38.6</v>
      </c>
      <c r="AL16" s="353" t="s">
        <v>160</v>
      </c>
      <c r="AM16" s="353">
        <v>40.700000000000003</v>
      </c>
      <c r="AN16" s="420">
        <v>37.200000000000003</v>
      </c>
    </row>
    <row r="17" spans="1:40">
      <c r="A17" s="130" t="s">
        <v>207</v>
      </c>
      <c r="B17" s="356">
        <v>34</v>
      </c>
      <c r="C17" s="356">
        <v>35.9</v>
      </c>
      <c r="D17" s="356">
        <v>35.299999999999997</v>
      </c>
      <c r="E17" s="356">
        <v>42.4</v>
      </c>
      <c r="F17" s="232">
        <v>38.299999999999997</v>
      </c>
      <c r="G17" s="453">
        <v>42.4</v>
      </c>
      <c r="H17" s="453">
        <v>36.700000000000003</v>
      </c>
      <c r="I17" s="481">
        <v>38.9</v>
      </c>
      <c r="J17" s="482">
        <v>43.5</v>
      </c>
      <c r="K17" s="456">
        <v>45.2</v>
      </c>
      <c r="L17" s="457">
        <v>45.2</v>
      </c>
      <c r="M17" s="457">
        <v>39.1</v>
      </c>
      <c r="N17" s="458">
        <v>43.7</v>
      </c>
      <c r="O17" s="458">
        <v>42.1</v>
      </c>
      <c r="P17" s="366">
        <v>42.090501180434678</v>
      </c>
      <c r="Q17" s="366">
        <v>33.986668482168753</v>
      </c>
      <c r="R17" s="366">
        <v>41.604227012205307</v>
      </c>
      <c r="S17" s="366">
        <v>42.329501953476566</v>
      </c>
      <c r="T17" s="366">
        <v>43.898633111466388</v>
      </c>
      <c r="U17" s="353">
        <v>34.986470790016959</v>
      </c>
      <c r="V17" s="353">
        <v>37.144990059298507</v>
      </c>
      <c r="W17" s="353">
        <v>35.422888569407363</v>
      </c>
      <c r="X17" s="353" t="s">
        <v>15</v>
      </c>
      <c r="Y17" s="353">
        <v>28.212348832429278</v>
      </c>
      <c r="Z17" s="353">
        <v>32.89054344941615</v>
      </c>
      <c r="AA17" s="353">
        <v>45.541263814216165</v>
      </c>
      <c r="AB17" s="353">
        <v>33.124704025772267</v>
      </c>
      <c r="AC17" s="353">
        <v>51.397641097246805</v>
      </c>
      <c r="AD17" s="353">
        <v>40.493235578433449</v>
      </c>
      <c r="AE17" s="353">
        <v>38.5</v>
      </c>
      <c r="AF17" s="353">
        <v>41.2</v>
      </c>
      <c r="AG17" s="353">
        <v>33.1</v>
      </c>
      <c r="AH17" s="353">
        <v>35.5</v>
      </c>
      <c r="AI17" s="353">
        <v>46.5</v>
      </c>
      <c r="AJ17" s="353">
        <v>36.9</v>
      </c>
      <c r="AK17" s="353">
        <v>39.5</v>
      </c>
      <c r="AL17" s="353">
        <v>33.4</v>
      </c>
      <c r="AM17" s="353">
        <v>34.4</v>
      </c>
      <c r="AN17" s="420">
        <v>39.700000000000003</v>
      </c>
    </row>
    <row r="18" spans="1:40">
      <c r="A18" s="130" t="s">
        <v>27</v>
      </c>
      <c r="B18" s="356">
        <v>29.4</v>
      </c>
      <c r="C18" s="356">
        <v>31.9</v>
      </c>
      <c r="D18" s="356">
        <v>37.9</v>
      </c>
      <c r="E18" s="356">
        <v>35.799999999999997</v>
      </c>
      <c r="F18" s="232">
        <v>36.700000000000003</v>
      </c>
      <c r="G18" s="453">
        <v>33.799999999999997</v>
      </c>
      <c r="H18" s="453">
        <v>32.1</v>
      </c>
      <c r="I18" s="481">
        <v>34.5</v>
      </c>
      <c r="J18" s="482">
        <v>35.9</v>
      </c>
      <c r="K18" s="456">
        <v>38.200000000000003</v>
      </c>
      <c r="L18" s="457">
        <v>38</v>
      </c>
      <c r="M18" s="457">
        <v>32.799999999999997</v>
      </c>
      <c r="N18" s="458">
        <v>41</v>
      </c>
      <c r="O18" s="458">
        <v>38.700000000000003</v>
      </c>
      <c r="P18" s="366">
        <v>39.530487371404824</v>
      </c>
      <c r="Q18" s="366">
        <v>34.432140194062534</v>
      </c>
      <c r="R18" s="366">
        <v>34.6891759298803</v>
      </c>
      <c r="S18" s="366">
        <v>38.995546913844755</v>
      </c>
      <c r="T18" s="366">
        <v>37.308019974693615</v>
      </c>
      <c r="U18" s="353">
        <v>35.15936000810273</v>
      </c>
      <c r="V18" s="353">
        <v>37.210785219169374</v>
      </c>
      <c r="W18" s="353">
        <v>25.672424927349041</v>
      </c>
      <c r="X18" s="353" t="s">
        <v>15</v>
      </c>
      <c r="Y18" s="353">
        <v>27.572544447618501</v>
      </c>
      <c r="Z18" s="353">
        <v>62.33201424301707</v>
      </c>
      <c r="AA18" s="353">
        <v>50.444911665059031</v>
      </c>
      <c r="AB18" s="353">
        <v>47.253053883722039</v>
      </c>
      <c r="AC18" s="353">
        <v>41.426382578122741</v>
      </c>
      <c r="AD18" s="353">
        <v>38.812279021631198</v>
      </c>
      <c r="AE18" s="353">
        <v>37.799999999999997</v>
      </c>
      <c r="AF18" s="353" t="s">
        <v>15</v>
      </c>
      <c r="AG18" s="353" t="s">
        <v>160</v>
      </c>
      <c r="AH18" s="353" t="s">
        <v>160</v>
      </c>
      <c r="AI18" s="353" t="s">
        <v>160</v>
      </c>
      <c r="AJ18" s="353" t="s">
        <v>160</v>
      </c>
      <c r="AK18" s="353" t="s">
        <v>160</v>
      </c>
      <c r="AL18" s="353" t="s">
        <v>160</v>
      </c>
      <c r="AM18" s="353" t="s">
        <v>160</v>
      </c>
      <c r="AN18" s="353" t="s">
        <v>160</v>
      </c>
    </row>
    <row r="19" spans="1:40">
      <c r="A19" s="130" t="s">
        <v>28</v>
      </c>
      <c r="B19" s="356">
        <v>30.7</v>
      </c>
      <c r="C19" s="356">
        <v>35</v>
      </c>
      <c r="D19" s="356" t="s">
        <v>125</v>
      </c>
      <c r="E19" s="356" t="s">
        <v>125</v>
      </c>
      <c r="F19" s="232" t="s">
        <v>125</v>
      </c>
      <c r="G19" s="453">
        <v>48.9</v>
      </c>
      <c r="H19" s="453">
        <v>40.6</v>
      </c>
      <c r="I19" s="481">
        <v>46.3</v>
      </c>
      <c r="J19" s="482" t="s">
        <v>125</v>
      </c>
      <c r="K19" s="456">
        <v>45</v>
      </c>
      <c r="L19" s="457">
        <v>48.8</v>
      </c>
      <c r="M19" s="457">
        <v>34.200000000000003</v>
      </c>
      <c r="N19" s="458">
        <v>47</v>
      </c>
      <c r="O19" s="458">
        <v>44.8</v>
      </c>
      <c r="P19" s="366">
        <v>47.332415211686644</v>
      </c>
      <c r="Q19" s="366">
        <v>35.041847607020721</v>
      </c>
      <c r="R19" s="366">
        <v>41.34772695169665</v>
      </c>
      <c r="S19" s="366">
        <v>40.397576821432288</v>
      </c>
      <c r="T19" s="366">
        <v>36.322836312212985</v>
      </c>
      <c r="U19" s="353">
        <v>37.132576654871713</v>
      </c>
      <c r="V19" s="353">
        <v>31.610294849165729</v>
      </c>
      <c r="W19" s="353" t="s">
        <v>15</v>
      </c>
      <c r="X19" s="353" t="s">
        <v>15</v>
      </c>
      <c r="Y19" s="353" t="s">
        <v>16</v>
      </c>
      <c r="Z19" s="353" t="s">
        <v>16</v>
      </c>
      <c r="AA19" s="353">
        <v>36.955823846838726</v>
      </c>
      <c r="AB19" s="353">
        <v>43.285628231945452</v>
      </c>
      <c r="AC19" s="353">
        <v>37.790788850420043</v>
      </c>
      <c r="AD19" s="353">
        <v>45.660282033821126</v>
      </c>
      <c r="AE19" s="353" t="s">
        <v>15</v>
      </c>
      <c r="AF19" s="353" t="s">
        <v>15</v>
      </c>
      <c r="AG19" s="353" t="s">
        <v>160</v>
      </c>
      <c r="AH19" s="353" t="s">
        <v>160</v>
      </c>
      <c r="AI19" s="353" t="s">
        <v>160</v>
      </c>
      <c r="AJ19" s="353" t="s">
        <v>160</v>
      </c>
      <c r="AK19" s="353" t="s">
        <v>160</v>
      </c>
      <c r="AL19" s="353" t="s">
        <v>160</v>
      </c>
      <c r="AM19" s="353" t="s">
        <v>160</v>
      </c>
      <c r="AN19" s="420">
        <v>48.8</v>
      </c>
    </row>
    <row r="20" spans="1:40">
      <c r="A20" s="130" t="s">
        <v>29</v>
      </c>
      <c r="B20" s="356">
        <v>33.1</v>
      </c>
      <c r="C20" s="356">
        <v>35.9</v>
      </c>
      <c r="D20" s="356">
        <v>38.299999999999997</v>
      </c>
      <c r="E20" s="356">
        <v>45</v>
      </c>
      <c r="F20" s="232">
        <v>46.3</v>
      </c>
      <c r="G20" s="453">
        <v>34.6</v>
      </c>
      <c r="H20" s="453">
        <v>33.799999999999997</v>
      </c>
      <c r="I20" s="481">
        <v>46.6</v>
      </c>
      <c r="J20" s="482" t="s">
        <v>125</v>
      </c>
      <c r="K20" s="456">
        <v>50.6</v>
      </c>
      <c r="L20" s="457">
        <v>44.8</v>
      </c>
      <c r="M20" s="457">
        <v>39.200000000000003</v>
      </c>
      <c r="N20" s="458">
        <v>45.8</v>
      </c>
      <c r="O20" s="458">
        <v>43.3</v>
      </c>
      <c r="P20" s="366">
        <v>45.327166086766837</v>
      </c>
      <c r="Q20" s="366">
        <v>35.142143758191985</v>
      </c>
      <c r="R20" s="366">
        <v>44.452914119545262</v>
      </c>
      <c r="S20" s="366">
        <v>45.409950774571691</v>
      </c>
      <c r="T20" s="366">
        <v>43.384849887339136</v>
      </c>
      <c r="U20" s="353" t="s">
        <v>15</v>
      </c>
      <c r="V20" s="353" t="s">
        <v>15</v>
      </c>
      <c r="W20" s="353" t="s">
        <v>15</v>
      </c>
      <c r="X20" s="353" t="s">
        <v>15</v>
      </c>
      <c r="Y20" s="353">
        <v>23.636458439127495</v>
      </c>
      <c r="Z20" s="353">
        <v>17.76698790160232</v>
      </c>
      <c r="AA20" s="353">
        <v>24.999384794145126</v>
      </c>
      <c r="AB20" s="353">
        <v>43.36612599029673</v>
      </c>
      <c r="AC20" s="353">
        <v>34.902499120028118</v>
      </c>
      <c r="AD20" s="353">
        <v>49.417585446527013</v>
      </c>
      <c r="AE20" s="353" t="s">
        <v>15</v>
      </c>
      <c r="AF20" s="353" t="s">
        <v>15</v>
      </c>
      <c r="AG20" s="353" t="s">
        <v>160</v>
      </c>
      <c r="AH20" s="353" t="s">
        <v>160</v>
      </c>
      <c r="AI20" s="353" t="s">
        <v>160</v>
      </c>
      <c r="AJ20" s="353" t="s">
        <v>160</v>
      </c>
      <c r="AK20" s="353" t="s">
        <v>160</v>
      </c>
      <c r="AL20" s="353" t="s">
        <v>160</v>
      </c>
      <c r="AM20" s="353" t="s">
        <v>160</v>
      </c>
      <c r="AN20" s="420">
        <v>53.2</v>
      </c>
    </row>
    <row r="21" spans="1:40">
      <c r="A21" s="130" t="s">
        <v>30</v>
      </c>
      <c r="B21" s="356" t="s">
        <v>125</v>
      </c>
      <c r="C21" s="356" t="s">
        <v>125</v>
      </c>
      <c r="D21" s="356" t="s">
        <v>125</v>
      </c>
      <c r="E21" s="356" t="s">
        <v>125</v>
      </c>
      <c r="F21" s="232" t="s">
        <v>69</v>
      </c>
      <c r="G21" s="453" t="s">
        <v>69</v>
      </c>
      <c r="H21" s="453" t="s">
        <v>69</v>
      </c>
      <c r="I21" s="481" t="s">
        <v>69</v>
      </c>
      <c r="J21" s="482" t="s">
        <v>125</v>
      </c>
      <c r="K21" s="456" t="s">
        <v>125</v>
      </c>
      <c r="L21" s="457" t="s">
        <v>125</v>
      </c>
      <c r="M21" s="457">
        <v>33.6</v>
      </c>
      <c r="N21" s="458">
        <v>44.8</v>
      </c>
      <c r="O21" s="458">
        <v>42.2</v>
      </c>
      <c r="P21" s="366">
        <v>45.352447844703811</v>
      </c>
      <c r="Q21" s="366">
        <v>35.784815459947524</v>
      </c>
      <c r="R21" s="366">
        <v>42.02064750694467</v>
      </c>
      <c r="S21" s="366">
        <v>44.234011821221827</v>
      </c>
      <c r="T21" s="366">
        <v>39.0097106595952</v>
      </c>
      <c r="U21" s="353" t="s">
        <v>15</v>
      </c>
      <c r="V21" s="353" t="s">
        <v>15</v>
      </c>
      <c r="W21" s="353" t="s">
        <v>15</v>
      </c>
      <c r="X21" s="353" t="s">
        <v>15</v>
      </c>
      <c r="Y21" s="353">
        <v>29.250794025310167</v>
      </c>
      <c r="Z21" s="353">
        <v>41.846059879352097</v>
      </c>
      <c r="AA21" s="353">
        <v>47.183779514748927</v>
      </c>
      <c r="AB21" s="353">
        <v>43.222077370089131</v>
      </c>
      <c r="AC21" s="353">
        <v>40</v>
      </c>
      <c r="AD21" s="353">
        <v>43.326784544859194</v>
      </c>
      <c r="AE21" s="353" t="s">
        <v>15</v>
      </c>
      <c r="AF21" s="353" t="s">
        <v>15</v>
      </c>
      <c r="AG21" s="353" t="s">
        <v>160</v>
      </c>
      <c r="AH21" s="353" t="s">
        <v>160</v>
      </c>
      <c r="AI21" s="353" t="s">
        <v>160</v>
      </c>
      <c r="AJ21" s="353" t="s">
        <v>160</v>
      </c>
      <c r="AK21" s="353" t="s">
        <v>160</v>
      </c>
      <c r="AL21" s="353" t="s">
        <v>160</v>
      </c>
      <c r="AM21" s="353" t="s">
        <v>160</v>
      </c>
      <c r="AN21" s="353" t="s">
        <v>160</v>
      </c>
    </row>
    <row r="22" spans="1:40">
      <c r="A22" s="130" t="s">
        <v>31</v>
      </c>
      <c r="B22" s="356">
        <v>33.5</v>
      </c>
      <c r="C22" s="356">
        <v>37.799999999999997</v>
      </c>
      <c r="D22" s="356">
        <v>31.8</v>
      </c>
      <c r="E22" s="356">
        <v>33</v>
      </c>
      <c r="F22" s="232">
        <v>35.5</v>
      </c>
      <c r="G22" s="453">
        <v>32.799999999999997</v>
      </c>
      <c r="H22" s="453">
        <v>31.1</v>
      </c>
      <c r="I22" s="481">
        <v>34.200000000000003</v>
      </c>
      <c r="J22" s="482">
        <v>35.200000000000003</v>
      </c>
      <c r="K22" s="456">
        <v>37.700000000000003</v>
      </c>
      <c r="L22" s="457">
        <v>39.799999999999997</v>
      </c>
      <c r="M22" s="457">
        <v>35</v>
      </c>
      <c r="N22" s="458">
        <v>42.4</v>
      </c>
      <c r="O22" s="458">
        <v>40.5</v>
      </c>
      <c r="P22" s="366">
        <v>40.148784424357217</v>
      </c>
      <c r="Q22" s="366">
        <v>34.624218680522446</v>
      </c>
      <c r="R22" s="366">
        <v>35.747871484444815</v>
      </c>
      <c r="S22" s="366">
        <v>40.015494071146236</v>
      </c>
      <c r="T22" s="366">
        <v>38.934367764324783</v>
      </c>
      <c r="U22" s="353">
        <v>34.73443544583926</v>
      </c>
      <c r="V22" s="353">
        <v>38.416165088828151</v>
      </c>
      <c r="W22" s="353" t="s">
        <v>15</v>
      </c>
      <c r="X22" s="353" t="s">
        <v>15</v>
      </c>
      <c r="Y22" s="353">
        <v>27.79911819834426</v>
      </c>
      <c r="Z22" s="353">
        <v>63.316732194990074</v>
      </c>
      <c r="AA22" s="353">
        <v>51.357474967027663</v>
      </c>
      <c r="AB22" s="353">
        <v>47.84214183437188</v>
      </c>
      <c r="AC22" s="353">
        <v>40.019323832838488</v>
      </c>
      <c r="AD22" s="353">
        <v>41.7437874062906</v>
      </c>
      <c r="AE22" s="353">
        <v>37.700000000000003</v>
      </c>
      <c r="AF22" s="353" t="s">
        <v>15</v>
      </c>
      <c r="AG22" s="353" t="s">
        <v>160</v>
      </c>
      <c r="AH22" s="353" t="s">
        <v>160</v>
      </c>
      <c r="AI22" s="353" t="s">
        <v>160</v>
      </c>
      <c r="AJ22" s="353" t="s">
        <v>160</v>
      </c>
      <c r="AK22" s="353" t="s">
        <v>160</v>
      </c>
      <c r="AL22" s="353" t="s">
        <v>160</v>
      </c>
      <c r="AM22" s="353" t="s">
        <v>160</v>
      </c>
      <c r="AN22" s="353" t="s">
        <v>160</v>
      </c>
    </row>
    <row r="23" spans="1:40">
      <c r="A23" s="130" t="s">
        <v>32</v>
      </c>
      <c r="B23" s="356">
        <v>35.200000000000003</v>
      </c>
      <c r="C23" s="356">
        <v>38.4</v>
      </c>
      <c r="D23" s="356">
        <v>42.9</v>
      </c>
      <c r="E23" s="356">
        <v>47.2</v>
      </c>
      <c r="F23" s="232">
        <v>52.8</v>
      </c>
      <c r="G23" s="453">
        <v>45.7</v>
      </c>
      <c r="H23" s="453">
        <v>39.299999999999997</v>
      </c>
      <c r="I23" s="481">
        <v>48.7</v>
      </c>
      <c r="J23" s="482">
        <v>49.5</v>
      </c>
      <c r="K23" s="456">
        <v>53.1</v>
      </c>
      <c r="L23" s="457">
        <v>51.7</v>
      </c>
      <c r="M23" s="457">
        <v>40.4</v>
      </c>
      <c r="N23" s="458">
        <v>48.3</v>
      </c>
      <c r="O23" s="458">
        <v>44</v>
      </c>
      <c r="P23" s="366">
        <v>47.270598408094635</v>
      </c>
      <c r="Q23" s="366">
        <v>35.39800448387701</v>
      </c>
      <c r="R23" s="366">
        <v>43.480150856306871</v>
      </c>
      <c r="S23" s="366">
        <v>41.605738834195009</v>
      </c>
      <c r="T23" s="366">
        <v>38.903992873590738</v>
      </c>
      <c r="U23" s="353">
        <v>40.025013710510542</v>
      </c>
      <c r="V23" s="353" t="s">
        <v>15</v>
      </c>
      <c r="W23" s="353">
        <v>42.014289233801435</v>
      </c>
      <c r="X23" s="353" t="s">
        <v>15</v>
      </c>
      <c r="Y23" s="353">
        <v>32.638514547080476</v>
      </c>
      <c r="Z23" s="353">
        <v>33.027541675429049</v>
      </c>
      <c r="AA23" s="353">
        <v>39.059152084446239</v>
      </c>
      <c r="AB23" s="353">
        <v>43.274832533607245</v>
      </c>
      <c r="AC23" s="353">
        <v>38.133133853909158</v>
      </c>
      <c r="AD23" s="353">
        <v>45.658351177908777</v>
      </c>
      <c r="AE23" s="353" t="s">
        <v>15</v>
      </c>
      <c r="AF23" s="353" t="s">
        <v>15</v>
      </c>
      <c r="AG23" s="353" t="s">
        <v>160</v>
      </c>
      <c r="AH23" s="353" t="s">
        <v>68</v>
      </c>
      <c r="AI23" s="353" t="s">
        <v>160</v>
      </c>
      <c r="AJ23" s="353" t="s">
        <v>160</v>
      </c>
      <c r="AK23" s="353" t="s">
        <v>160</v>
      </c>
      <c r="AL23" s="353" t="s">
        <v>68</v>
      </c>
      <c r="AM23" s="353">
        <v>37.1</v>
      </c>
      <c r="AN23" s="420">
        <v>49.6</v>
      </c>
    </row>
    <row r="24" spans="1:40">
      <c r="A24" s="130" t="s">
        <v>33</v>
      </c>
      <c r="B24" s="356">
        <v>29.5</v>
      </c>
      <c r="C24" s="356">
        <v>35.700000000000003</v>
      </c>
      <c r="D24" s="356">
        <v>27</v>
      </c>
      <c r="E24" s="356">
        <v>36.1</v>
      </c>
      <c r="F24" s="232">
        <v>42.5</v>
      </c>
      <c r="G24" s="453">
        <v>32.4</v>
      </c>
      <c r="H24" s="453">
        <v>28</v>
      </c>
      <c r="I24" s="481">
        <v>34.9</v>
      </c>
      <c r="J24" s="482">
        <v>37.799999999999997</v>
      </c>
      <c r="K24" s="456">
        <v>38.1</v>
      </c>
      <c r="L24" s="457">
        <v>34.4</v>
      </c>
      <c r="M24" s="457">
        <v>24.3</v>
      </c>
      <c r="N24" s="458">
        <v>38.6</v>
      </c>
      <c r="O24" s="458">
        <v>34.1</v>
      </c>
      <c r="P24" s="366">
        <v>43.874909882077461</v>
      </c>
      <c r="Q24" s="366">
        <v>28.672364754574517</v>
      </c>
      <c r="R24" s="366" t="s">
        <v>15</v>
      </c>
      <c r="S24" s="366" t="s">
        <v>15</v>
      </c>
      <c r="T24" s="366">
        <v>35.760444983169563</v>
      </c>
      <c r="U24" s="353" t="s">
        <v>15</v>
      </c>
      <c r="V24" s="353" t="s">
        <v>15</v>
      </c>
      <c r="W24" s="353" t="s">
        <v>15</v>
      </c>
      <c r="X24" s="353" t="s">
        <v>15</v>
      </c>
      <c r="Y24" s="353">
        <v>35.970468455691311</v>
      </c>
      <c r="Z24" s="353">
        <v>45.355602449034613</v>
      </c>
      <c r="AA24" s="353">
        <v>44.461874998055237</v>
      </c>
      <c r="AB24" s="353">
        <v>43.059097854413388</v>
      </c>
      <c r="AC24" s="353">
        <v>47.554129903159712</v>
      </c>
      <c r="AD24" s="353">
        <v>38.012828922219853</v>
      </c>
      <c r="AE24" s="353" t="s">
        <v>15</v>
      </c>
      <c r="AF24" s="353" t="s">
        <v>15</v>
      </c>
      <c r="AG24" s="353" t="s">
        <v>160</v>
      </c>
      <c r="AH24" s="353" t="s">
        <v>160</v>
      </c>
      <c r="AI24" s="353" t="s">
        <v>160</v>
      </c>
      <c r="AJ24" s="353" t="s">
        <v>160</v>
      </c>
      <c r="AK24" s="353" t="s">
        <v>160</v>
      </c>
      <c r="AL24" s="353" t="s">
        <v>160</v>
      </c>
      <c r="AM24" s="353" t="s">
        <v>160</v>
      </c>
      <c r="AN24" s="353" t="s">
        <v>160</v>
      </c>
    </row>
    <row r="25" spans="1:40">
      <c r="A25" s="130" t="s">
        <v>34</v>
      </c>
      <c r="B25" s="356">
        <v>28.2</v>
      </c>
      <c r="C25" s="356">
        <v>31.3</v>
      </c>
      <c r="D25" s="356">
        <v>37.299999999999997</v>
      </c>
      <c r="E25" s="356" t="s">
        <v>125</v>
      </c>
      <c r="F25" s="232">
        <v>35.799999999999997</v>
      </c>
      <c r="G25" s="453" t="s">
        <v>125</v>
      </c>
      <c r="H25" s="453" t="s">
        <v>125</v>
      </c>
      <c r="I25" s="481" t="s">
        <v>125</v>
      </c>
      <c r="J25" s="482" t="s">
        <v>125</v>
      </c>
      <c r="K25" s="456" t="s">
        <v>125</v>
      </c>
      <c r="L25" s="457" t="s">
        <v>125</v>
      </c>
      <c r="M25" s="457" t="s">
        <v>125</v>
      </c>
      <c r="N25" s="458" t="s">
        <v>125</v>
      </c>
      <c r="O25" s="458" t="s">
        <v>125</v>
      </c>
      <c r="P25" s="366">
        <v>39.829762545129796</v>
      </c>
      <c r="Q25" s="366" t="s">
        <v>124</v>
      </c>
      <c r="R25" s="366" t="s">
        <v>15</v>
      </c>
      <c r="S25" s="366" t="s">
        <v>15</v>
      </c>
      <c r="T25" s="366" t="s">
        <v>15</v>
      </c>
      <c r="U25" s="353" t="s">
        <v>15</v>
      </c>
      <c r="V25" s="353" t="s">
        <v>15</v>
      </c>
      <c r="W25" s="353" t="s">
        <v>15</v>
      </c>
      <c r="X25" s="353" t="s">
        <v>15</v>
      </c>
      <c r="Y25" s="353">
        <v>34.973048899313255</v>
      </c>
      <c r="Z25" s="353">
        <v>23.689317202136429</v>
      </c>
      <c r="AA25" s="353" t="s">
        <v>16</v>
      </c>
      <c r="AB25" s="353">
        <v>25.00035503809379</v>
      </c>
      <c r="AC25" s="353" t="s">
        <v>16</v>
      </c>
      <c r="AD25" s="353" t="s">
        <v>16</v>
      </c>
      <c r="AE25" s="353" t="s">
        <v>16</v>
      </c>
      <c r="AF25" s="353" t="s">
        <v>15</v>
      </c>
      <c r="AG25" s="353" t="s">
        <v>68</v>
      </c>
      <c r="AH25" s="353" t="s">
        <v>160</v>
      </c>
      <c r="AI25" s="353" t="s">
        <v>160</v>
      </c>
      <c r="AJ25" s="353" t="s">
        <v>68</v>
      </c>
      <c r="AK25" s="353" t="s">
        <v>68</v>
      </c>
      <c r="AL25" s="353" t="s">
        <v>68</v>
      </c>
      <c r="AM25" s="353" t="s">
        <v>160</v>
      </c>
      <c r="AN25" s="353" t="s">
        <v>160</v>
      </c>
    </row>
    <row r="26" spans="1:40">
      <c r="A26" s="130" t="s">
        <v>35</v>
      </c>
      <c r="B26" s="356">
        <v>22.2</v>
      </c>
      <c r="C26" s="356">
        <v>34.6</v>
      </c>
      <c r="D26" s="356">
        <v>29.6</v>
      </c>
      <c r="E26" s="356">
        <v>32.9</v>
      </c>
      <c r="F26" s="232">
        <v>36</v>
      </c>
      <c r="G26" s="453">
        <v>32.200000000000003</v>
      </c>
      <c r="H26" s="453">
        <v>35</v>
      </c>
      <c r="I26" s="481">
        <v>34.9</v>
      </c>
      <c r="J26" s="482">
        <v>36.299999999999997</v>
      </c>
      <c r="K26" s="456" t="s">
        <v>125</v>
      </c>
      <c r="L26" s="457">
        <v>30.4</v>
      </c>
      <c r="M26" s="457">
        <v>28.6</v>
      </c>
      <c r="N26" s="458">
        <v>37</v>
      </c>
      <c r="O26" s="458" t="s">
        <v>125</v>
      </c>
      <c r="P26" s="366">
        <v>39.800696207976074</v>
      </c>
      <c r="Q26" s="366">
        <v>28.99573209497747</v>
      </c>
      <c r="R26" s="366" t="s">
        <v>15</v>
      </c>
      <c r="S26" s="366">
        <v>35.145802127682622</v>
      </c>
      <c r="T26" s="366">
        <v>34.727578662655809</v>
      </c>
      <c r="U26" s="353" t="s">
        <v>15</v>
      </c>
      <c r="V26" s="353" t="s">
        <v>15</v>
      </c>
      <c r="W26" s="353" t="s">
        <v>15</v>
      </c>
      <c r="X26" s="353" t="s">
        <v>15</v>
      </c>
      <c r="Y26" s="353">
        <v>31.515033579653736</v>
      </c>
      <c r="Z26" s="353">
        <v>37.163735442481276</v>
      </c>
      <c r="AA26" s="353">
        <v>46.900280528866482</v>
      </c>
      <c r="AB26" s="353">
        <v>38.139177351994654</v>
      </c>
      <c r="AC26" s="353" t="s">
        <v>16</v>
      </c>
      <c r="AD26" s="353">
        <v>39.970857973634644</v>
      </c>
      <c r="AE26" s="353">
        <v>27.9</v>
      </c>
      <c r="AF26" s="353" t="s">
        <v>15</v>
      </c>
      <c r="AG26" s="353" t="s">
        <v>160</v>
      </c>
      <c r="AH26" s="353" t="s">
        <v>160</v>
      </c>
      <c r="AI26" s="353" t="s">
        <v>160</v>
      </c>
      <c r="AJ26" s="353" t="s">
        <v>160</v>
      </c>
      <c r="AK26" s="353" t="s">
        <v>160</v>
      </c>
      <c r="AL26" s="353" t="s">
        <v>160</v>
      </c>
      <c r="AM26" s="353" t="s">
        <v>160</v>
      </c>
      <c r="AN26" s="353" t="s">
        <v>160</v>
      </c>
    </row>
    <row r="27" spans="1:40">
      <c r="A27" s="130" t="s">
        <v>213</v>
      </c>
      <c r="B27" s="356">
        <v>29.5</v>
      </c>
      <c r="C27" s="356">
        <v>36.6</v>
      </c>
      <c r="D27" s="356">
        <v>27.6</v>
      </c>
      <c r="E27" s="356">
        <v>29.6</v>
      </c>
      <c r="F27" s="232">
        <v>35.5</v>
      </c>
      <c r="G27" s="453" t="s">
        <v>125</v>
      </c>
      <c r="H27" s="453">
        <v>35.6</v>
      </c>
      <c r="I27" s="481">
        <v>35.6</v>
      </c>
      <c r="J27" s="482">
        <v>33.299999999999997</v>
      </c>
      <c r="K27" s="456">
        <v>33.6</v>
      </c>
      <c r="L27" s="457">
        <v>33.200000000000003</v>
      </c>
      <c r="M27" s="457">
        <v>27.8</v>
      </c>
      <c r="N27" s="458">
        <v>35.4</v>
      </c>
      <c r="O27" s="458">
        <v>30.6</v>
      </c>
      <c r="P27" s="366">
        <v>37.055584422124859</v>
      </c>
      <c r="Q27" s="366">
        <v>27.288759422931538</v>
      </c>
      <c r="R27" s="366">
        <v>30.009809543816363</v>
      </c>
      <c r="S27" s="366">
        <v>33.938295064648116</v>
      </c>
      <c r="T27" s="366">
        <v>32.794425302904038</v>
      </c>
      <c r="U27" s="353">
        <v>28.84857247565531</v>
      </c>
      <c r="V27" s="353">
        <v>25.895234250042105</v>
      </c>
      <c r="W27" s="353">
        <v>32.392423319114364</v>
      </c>
      <c r="X27" s="353" t="s">
        <v>15</v>
      </c>
      <c r="Y27" s="353">
        <v>29.716166716366423</v>
      </c>
      <c r="Z27" s="353">
        <v>40.136584335956456</v>
      </c>
      <c r="AA27" s="353">
        <v>44.579686992244078</v>
      </c>
      <c r="AB27" s="353">
        <v>38.311663876232899</v>
      </c>
      <c r="AC27" s="353">
        <v>50.994192564474517</v>
      </c>
      <c r="AD27" s="353">
        <v>38.335878057679764</v>
      </c>
      <c r="AE27" s="353" t="s">
        <v>15</v>
      </c>
      <c r="AF27" s="353">
        <v>50.9</v>
      </c>
      <c r="AG27" s="353" t="s">
        <v>160</v>
      </c>
      <c r="AH27" s="353" t="s">
        <v>160</v>
      </c>
      <c r="AI27" s="353" t="s">
        <v>160</v>
      </c>
      <c r="AJ27" s="353" t="s">
        <v>160</v>
      </c>
      <c r="AK27" s="353">
        <v>28.6</v>
      </c>
      <c r="AL27" s="353">
        <v>19.600000000000001</v>
      </c>
      <c r="AM27" s="353" t="s">
        <v>160</v>
      </c>
      <c r="AN27" s="353" t="s">
        <v>160</v>
      </c>
    </row>
    <row r="28" spans="1:40">
      <c r="A28" s="130" t="s">
        <v>36</v>
      </c>
      <c r="B28" s="356">
        <v>22.9</v>
      </c>
      <c r="C28" s="356">
        <v>31.3</v>
      </c>
      <c r="D28" s="356">
        <v>24.8</v>
      </c>
      <c r="E28" s="356" t="s">
        <v>125</v>
      </c>
      <c r="F28" s="232">
        <v>37.5</v>
      </c>
      <c r="G28" s="453" t="s">
        <v>125</v>
      </c>
      <c r="H28" s="453">
        <v>32.4</v>
      </c>
      <c r="I28" s="481">
        <v>33.1</v>
      </c>
      <c r="J28" s="482">
        <v>33.6</v>
      </c>
      <c r="K28" s="456">
        <v>34.700000000000003</v>
      </c>
      <c r="L28" s="457">
        <v>33.299999999999997</v>
      </c>
      <c r="M28" s="457">
        <v>29.5</v>
      </c>
      <c r="N28" s="458">
        <v>37</v>
      </c>
      <c r="O28" s="458">
        <v>34.5</v>
      </c>
      <c r="P28" s="366">
        <v>38.475618294034319</v>
      </c>
      <c r="Q28" s="366">
        <v>26.676415411920203</v>
      </c>
      <c r="R28" s="366">
        <v>30.417868805190512</v>
      </c>
      <c r="S28" s="366">
        <v>33.147829575390759</v>
      </c>
      <c r="T28" s="366">
        <v>34.395755257516591</v>
      </c>
      <c r="U28" s="353" t="s">
        <v>15</v>
      </c>
      <c r="V28" s="353" t="s">
        <v>15</v>
      </c>
      <c r="W28" s="353" t="s">
        <v>15</v>
      </c>
      <c r="X28" s="353" t="s">
        <v>15</v>
      </c>
      <c r="Y28" s="353">
        <v>31.301626178470638</v>
      </c>
      <c r="Z28" s="353">
        <v>36.233709381126253</v>
      </c>
      <c r="AA28" s="353">
        <v>45.198247405302951</v>
      </c>
      <c r="AB28" s="353">
        <v>34.901505552930232</v>
      </c>
      <c r="AC28" s="353">
        <v>52.140890090976143</v>
      </c>
      <c r="AD28" s="353">
        <v>39.078167782634736</v>
      </c>
      <c r="AE28" s="353" t="s">
        <v>15</v>
      </c>
      <c r="AF28" s="353" t="s">
        <v>15</v>
      </c>
      <c r="AG28" s="353">
        <v>27.6</v>
      </c>
      <c r="AH28" s="353" t="s">
        <v>160</v>
      </c>
      <c r="AI28" s="353" t="s">
        <v>160</v>
      </c>
      <c r="AJ28" s="353" t="s">
        <v>160</v>
      </c>
      <c r="AK28" s="353" t="s">
        <v>160</v>
      </c>
      <c r="AL28" s="353" t="s">
        <v>160</v>
      </c>
      <c r="AM28" s="353" t="s">
        <v>160</v>
      </c>
      <c r="AN28" s="353" t="s">
        <v>160</v>
      </c>
    </row>
    <row r="29" spans="1:40">
      <c r="A29" s="130" t="s">
        <v>37</v>
      </c>
      <c r="B29" s="356" t="s">
        <v>125</v>
      </c>
      <c r="C29" s="356" t="s">
        <v>125</v>
      </c>
      <c r="D29" s="356" t="s">
        <v>125</v>
      </c>
      <c r="E29" s="356" t="s">
        <v>125</v>
      </c>
      <c r="F29" s="232" t="s">
        <v>125</v>
      </c>
      <c r="G29" s="453" t="s">
        <v>125</v>
      </c>
      <c r="H29" s="453" t="s">
        <v>125</v>
      </c>
      <c r="I29" s="481" t="s">
        <v>125</v>
      </c>
      <c r="J29" s="482" t="s">
        <v>69</v>
      </c>
      <c r="K29" s="456" t="s">
        <v>69</v>
      </c>
      <c r="L29" s="457" t="s">
        <v>69</v>
      </c>
      <c r="M29" s="457" t="s">
        <v>69</v>
      </c>
      <c r="N29" s="458" t="s">
        <v>125</v>
      </c>
      <c r="O29" s="458" t="s">
        <v>125</v>
      </c>
      <c r="P29" s="366" t="s">
        <v>124</v>
      </c>
      <c r="Q29" s="366" t="s">
        <v>124</v>
      </c>
      <c r="R29" s="366" t="s">
        <v>16</v>
      </c>
      <c r="S29" s="366" t="s">
        <v>16</v>
      </c>
      <c r="T29" s="366" t="s">
        <v>16</v>
      </c>
      <c r="U29" s="353" t="s">
        <v>16</v>
      </c>
      <c r="V29" s="353" t="s">
        <v>15</v>
      </c>
      <c r="W29" s="353" t="s">
        <v>15</v>
      </c>
      <c r="X29" s="353" t="s">
        <v>15</v>
      </c>
      <c r="Y29" s="353">
        <v>32.730654574952354</v>
      </c>
      <c r="Z29" s="353">
        <v>46.501648394983839</v>
      </c>
      <c r="AA29" s="353" t="s">
        <v>16</v>
      </c>
      <c r="AB29" s="353" t="s">
        <v>16</v>
      </c>
      <c r="AC29" s="353" t="s">
        <v>16</v>
      </c>
      <c r="AD29" s="353">
        <v>37.363915477695507</v>
      </c>
      <c r="AE29" s="353">
        <v>36.1</v>
      </c>
      <c r="AF29" s="353" t="s">
        <v>15</v>
      </c>
      <c r="AG29" s="353" t="s">
        <v>68</v>
      </c>
      <c r="AH29" s="353" t="s">
        <v>160</v>
      </c>
      <c r="AI29" s="353" t="s">
        <v>160</v>
      </c>
      <c r="AJ29" s="353" t="s">
        <v>68</v>
      </c>
      <c r="AK29" s="353" t="s">
        <v>68</v>
      </c>
      <c r="AL29" s="353" t="s">
        <v>160</v>
      </c>
      <c r="AM29" s="353" t="s">
        <v>68</v>
      </c>
      <c r="AN29" s="353" t="s">
        <v>68</v>
      </c>
    </row>
    <row r="30" spans="1:40">
      <c r="A30" s="130" t="s">
        <v>38</v>
      </c>
      <c r="B30" s="356">
        <v>29</v>
      </c>
      <c r="C30" s="356">
        <v>33.9</v>
      </c>
      <c r="D30" s="356">
        <v>30.9</v>
      </c>
      <c r="E30" s="356">
        <v>41.6</v>
      </c>
      <c r="F30" s="232">
        <v>42.6</v>
      </c>
      <c r="G30" s="453">
        <v>29.1</v>
      </c>
      <c r="H30" s="453">
        <v>31.6</v>
      </c>
      <c r="I30" s="481">
        <v>34.700000000000003</v>
      </c>
      <c r="J30" s="482" t="s">
        <v>125</v>
      </c>
      <c r="K30" s="456" t="s">
        <v>125</v>
      </c>
      <c r="L30" s="457" t="s">
        <v>125</v>
      </c>
      <c r="M30" s="457" t="s">
        <v>125</v>
      </c>
      <c r="N30" s="458" t="s">
        <v>125</v>
      </c>
      <c r="O30" s="458" t="s">
        <v>125</v>
      </c>
      <c r="P30" s="366">
        <v>38.74918800481705</v>
      </c>
      <c r="Q30" s="366">
        <v>33.082404902831705</v>
      </c>
      <c r="R30" s="366" t="s">
        <v>15</v>
      </c>
      <c r="S30" s="366" t="s">
        <v>15</v>
      </c>
      <c r="T30" s="366" t="s">
        <v>15</v>
      </c>
      <c r="U30" s="353">
        <v>34.380566204659395</v>
      </c>
      <c r="V30" s="353" t="s">
        <v>15</v>
      </c>
      <c r="W30" s="353" t="s">
        <v>15</v>
      </c>
      <c r="X30" s="353" t="s">
        <v>15</v>
      </c>
      <c r="Y30" s="353">
        <v>33.874170817265522</v>
      </c>
      <c r="Z30" s="353">
        <v>46.501648394983832</v>
      </c>
      <c r="AA30" s="353">
        <v>43.448635158695204</v>
      </c>
      <c r="AB30" s="353">
        <v>43.005876669742058</v>
      </c>
      <c r="AC30" s="353">
        <v>49.800627943484976</v>
      </c>
      <c r="AD30" s="353" t="s">
        <v>16</v>
      </c>
      <c r="AE30" s="353" t="s">
        <v>15</v>
      </c>
      <c r="AF30" s="353" t="s">
        <v>15</v>
      </c>
      <c r="AG30" s="353" t="s">
        <v>160</v>
      </c>
      <c r="AH30" s="353" t="s">
        <v>160</v>
      </c>
      <c r="AI30" s="353" t="s">
        <v>68</v>
      </c>
      <c r="AJ30" s="353" t="s">
        <v>68</v>
      </c>
      <c r="AK30" s="353" t="s">
        <v>160</v>
      </c>
      <c r="AL30" s="353" t="s">
        <v>68</v>
      </c>
      <c r="AM30" s="353" t="s">
        <v>160</v>
      </c>
      <c r="AN30" s="353" t="s">
        <v>160</v>
      </c>
    </row>
    <row r="31" spans="1:40">
      <c r="A31" s="130" t="s">
        <v>208</v>
      </c>
      <c r="B31" s="356">
        <v>26.8</v>
      </c>
      <c r="C31" s="356">
        <v>24.1</v>
      </c>
      <c r="D31" s="356">
        <v>30.3</v>
      </c>
      <c r="E31" s="356">
        <v>28.7</v>
      </c>
      <c r="F31" s="232">
        <v>34.799999999999997</v>
      </c>
      <c r="G31" s="453">
        <v>33.799999999999997</v>
      </c>
      <c r="H31" s="453">
        <v>33.9</v>
      </c>
      <c r="I31" s="481">
        <v>34.700000000000003</v>
      </c>
      <c r="J31" s="482">
        <v>34</v>
      </c>
      <c r="K31" s="456">
        <v>37.9</v>
      </c>
      <c r="L31" s="457">
        <v>32</v>
      </c>
      <c r="M31" s="457">
        <v>30</v>
      </c>
      <c r="N31" s="458">
        <v>39.6</v>
      </c>
      <c r="O31" s="458">
        <v>36</v>
      </c>
      <c r="P31" s="366">
        <v>40.924385595940379</v>
      </c>
      <c r="Q31" s="366">
        <v>33.991808501352871</v>
      </c>
      <c r="R31" s="366">
        <v>33.756797865603225</v>
      </c>
      <c r="S31" s="366">
        <v>33.927982049362612</v>
      </c>
      <c r="T31" s="366" t="s">
        <v>15</v>
      </c>
      <c r="U31" s="353" t="s">
        <v>15</v>
      </c>
      <c r="V31" s="353" t="s">
        <v>15</v>
      </c>
      <c r="W31" s="353" t="s">
        <v>15</v>
      </c>
      <c r="X31" s="353" t="s">
        <v>15</v>
      </c>
      <c r="Y31" s="353">
        <v>32.056938853337144</v>
      </c>
      <c r="Z31" s="353">
        <v>40.528110123867094</v>
      </c>
      <c r="AA31" s="353">
        <v>44.466513172796141</v>
      </c>
      <c r="AB31" s="353">
        <v>38.588261009358853</v>
      </c>
      <c r="AC31" s="353">
        <v>51.264929447468482</v>
      </c>
      <c r="AD31" s="353">
        <v>38.49026970499277</v>
      </c>
      <c r="AE31" s="353" t="s">
        <v>15</v>
      </c>
      <c r="AF31" s="353" t="s">
        <v>15</v>
      </c>
      <c r="AG31" s="353" t="s">
        <v>160</v>
      </c>
      <c r="AH31" s="353" t="s">
        <v>160</v>
      </c>
      <c r="AI31" s="353" t="s">
        <v>160</v>
      </c>
      <c r="AJ31" s="353" t="s">
        <v>160</v>
      </c>
      <c r="AK31" s="353" t="s">
        <v>160</v>
      </c>
      <c r="AL31" s="353" t="s">
        <v>160</v>
      </c>
      <c r="AM31" s="353">
        <v>28.7</v>
      </c>
      <c r="AN31" s="353" t="s">
        <v>160</v>
      </c>
    </row>
    <row r="32" spans="1:40">
      <c r="A32" s="130" t="s">
        <v>39</v>
      </c>
      <c r="B32" s="356">
        <v>28.3</v>
      </c>
      <c r="C32" s="356">
        <v>33.799999999999997</v>
      </c>
      <c r="D32" s="356" t="s">
        <v>125</v>
      </c>
      <c r="E32" s="356" t="s">
        <v>125</v>
      </c>
      <c r="F32" s="232">
        <v>39.799999999999997</v>
      </c>
      <c r="G32" s="453" t="s">
        <v>125</v>
      </c>
      <c r="H32" s="453" t="s">
        <v>125</v>
      </c>
      <c r="I32" s="481" t="s">
        <v>125</v>
      </c>
      <c r="J32" s="482" t="s">
        <v>125</v>
      </c>
      <c r="K32" s="456" t="s">
        <v>125</v>
      </c>
      <c r="L32" s="457">
        <v>37.5</v>
      </c>
      <c r="M32" s="457" t="s">
        <v>125</v>
      </c>
      <c r="N32" s="458" t="s">
        <v>125</v>
      </c>
      <c r="O32" s="458" t="s">
        <v>125</v>
      </c>
      <c r="P32" s="366">
        <v>43.622062708474161</v>
      </c>
      <c r="Q32" s="366" t="s">
        <v>124</v>
      </c>
      <c r="R32" s="366" t="s">
        <v>15</v>
      </c>
      <c r="S32" s="366" t="s">
        <v>15</v>
      </c>
      <c r="T32" s="366" t="s">
        <v>15</v>
      </c>
      <c r="U32" s="353" t="s">
        <v>15</v>
      </c>
      <c r="V32" s="353" t="s">
        <v>15</v>
      </c>
      <c r="W32" s="353" t="s">
        <v>15</v>
      </c>
      <c r="X32" s="353" t="s">
        <v>15</v>
      </c>
      <c r="Y32" s="353">
        <v>33.71985536351545</v>
      </c>
      <c r="Z32" s="353">
        <v>41.846059879352104</v>
      </c>
      <c r="AA32" s="353">
        <v>47.183779514748927</v>
      </c>
      <c r="AB32" s="353">
        <v>43.222077370089131</v>
      </c>
      <c r="AC32" s="353" t="s">
        <v>16</v>
      </c>
      <c r="AD32" s="353">
        <v>40</v>
      </c>
      <c r="AE32" s="353">
        <v>36.1</v>
      </c>
      <c r="AF32" s="353" t="s">
        <v>15</v>
      </c>
      <c r="AG32" s="353" t="s">
        <v>68</v>
      </c>
      <c r="AH32" s="353" t="s">
        <v>68</v>
      </c>
      <c r="AI32" s="353" t="s">
        <v>68</v>
      </c>
      <c r="AJ32" s="353" t="s">
        <v>68</v>
      </c>
      <c r="AK32" s="353" t="s">
        <v>68</v>
      </c>
      <c r="AL32" s="353" t="s">
        <v>160</v>
      </c>
      <c r="AM32" s="353" t="s">
        <v>160</v>
      </c>
      <c r="AN32" s="353" t="s">
        <v>68</v>
      </c>
    </row>
    <row r="33" spans="1:40">
      <c r="A33" s="130" t="s">
        <v>40</v>
      </c>
      <c r="B33" s="356">
        <v>28.6</v>
      </c>
      <c r="C33" s="356">
        <v>30.6</v>
      </c>
      <c r="D33" s="356">
        <v>36.1</v>
      </c>
      <c r="E33" s="356">
        <v>35.4</v>
      </c>
      <c r="F33" s="232" t="s">
        <v>125</v>
      </c>
      <c r="G33" s="453" t="s">
        <v>125</v>
      </c>
      <c r="H33" s="453">
        <v>31.8</v>
      </c>
      <c r="I33" s="481">
        <v>32.9</v>
      </c>
      <c r="J33" s="482" t="s">
        <v>125</v>
      </c>
      <c r="K33" s="456">
        <v>35.200000000000003</v>
      </c>
      <c r="L33" s="457">
        <v>35.9</v>
      </c>
      <c r="M33" s="457">
        <v>29.9</v>
      </c>
      <c r="N33" s="458">
        <v>38</v>
      </c>
      <c r="O33" s="458">
        <v>33.200000000000003</v>
      </c>
      <c r="P33" s="366">
        <v>39.644421086609903</v>
      </c>
      <c r="Q33" s="366">
        <v>27.782592326173194</v>
      </c>
      <c r="R33" s="366">
        <v>32.045095344829029</v>
      </c>
      <c r="S33" s="366">
        <v>35.315339066382933</v>
      </c>
      <c r="T33" s="366">
        <v>34.828289743737415</v>
      </c>
      <c r="U33" s="353">
        <v>30.279966391410802</v>
      </c>
      <c r="V33" s="353">
        <v>28.594107331484789</v>
      </c>
      <c r="W33" s="353">
        <v>31.729499709133215</v>
      </c>
      <c r="X33" s="353">
        <v>31.939775035798835</v>
      </c>
      <c r="Y33" s="353">
        <v>31.601082744664669</v>
      </c>
      <c r="Z33" s="353">
        <v>38.083060385279765</v>
      </c>
      <c r="AA33" s="353">
        <v>45.662402614417466</v>
      </c>
      <c r="AB33" s="353">
        <v>36.878972796533191</v>
      </c>
      <c r="AC33" s="353">
        <v>49.171600557540437</v>
      </c>
      <c r="AD33" s="353">
        <v>39.120744823612114</v>
      </c>
      <c r="AE33" s="353">
        <v>23</v>
      </c>
      <c r="AF33" s="353" t="s">
        <v>15</v>
      </c>
      <c r="AG33" s="353" t="s">
        <v>160</v>
      </c>
      <c r="AH33" s="353" t="s">
        <v>160</v>
      </c>
      <c r="AI33" s="353" t="s">
        <v>160</v>
      </c>
      <c r="AJ33" s="353" t="s">
        <v>160</v>
      </c>
      <c r="AK33" s="353" t="s">
        <v>160</v>
      </c>
      <c r="AL33" s="353" t="s">
        <v>160</v>
      </c>
      <c r="AM33" s="353" t="s">
        <v>160</v>
      </c>
      <c r="AN33" s="420">
        <v>39.799999999999997</v>
      </c>
    </row>
    <row r="34" spans="1:40">
      <c r="A34" s="130" t="s">
        <v>41</v>
      </c>
      <c r="B34" s="356">
        <v>28.5</v>
      </c>
      <c r="C34" s="356">
        <v>30.6</v>
      </c>
      <c r="D34" s="356">
        <v>27</v>
      </c>
      <c r="E34" s="356">
        <v>28.2</v>
      </c>
      <c r="F34" s="232">
        <v>28.4</v>
      </c>
      <c r="G34" s="453" t="s">
        <v>125</v>
      </c>
      <c r="H34" s="453" t="s">
        <v>125</v>
      </c>
      <c r="I34" s="481" t="s">
        <v>125</v>
      </c>
      <c r="J34" s="482" t="s">
        <v>125</v>
      </c>
      <c r="K34" s="456" t="s">
        <v>125</v>
      </c>
      <c r="L34" s="457" t="s">
        <v>125</v>
      </c>
      <c r="M34" s="457" t="s">
        <v>125</v>
      </c>
      <c r="N34" s="458" t="s">
        <v>125</v>
      </c>
      <c r="O34" s="458" t="s">
        <v>125</v>
      </c>
      <c r="P34" s="366" t="s">
        <v>124</v>
      </c>
      <c r="Q34" s="366" t="s">
        <v>124</v>
      </c>
      <c r="R34" s="366" t="s">
        <v>15</v>
      </c>
      <c r="S34" s="366" t="s">
        <v>15</v>
      </c>
      <c r="T34" s="366" t="s">
        <v>15</v>
      </c>
      <c r="U34" s="353">
        <v>35.41560527159551</v>
      </c>
      <c r="V34" s="353" t="s">
        <v>15</v>
      </c>
      <c r="W34" s="353" t="s">
        <v>15</v>
      </c>
      <c r="X34" s="353" t="s">
        <v>15</v>
      </c>
      <c r="Y34" s="353">
        <v>31.521867105533772</v>
      </c>
      <c r="Z34" s="353">
        <v>46.167515247928925</v>
      </c>
      <c r="AA34" s="353">
        <v>43.832177802311662</v>
      </c>
      <c r="AB34" s="353">
        <v>43.021393466417699</v>
      </c>
      <c r="AC34" s="353">
        <v>49.145654674115079</v>
      </c>
      <c r="AD34" s="353">
        <v>37.553108146760422</v>
      </c>
      <c r="AE34" s="353" t="s">
        <v>15</v>
      </c>
      <c r="AF34" s="353" t="s">
        <v>15</v>
      </c>
      <c r="AG34" s="353" t="s">
        <v>160</v>
      </c>
      <c r="AH34" s="353" t="s">
        <v>160</v>
      </c>
      <c r="AI34" s="353" t="s">
        <v>160</v>
      </c>
      <c r="AJ34" s="353" t="s">
        <v>160</v>
      </c>
      <c r="AK34" s="353" t="s">
        <v>68</v>
      </c>
      <c r="AL34" s="353" t="s">
        <v>68</v>
      </c>
      <c r="AM34" s="353" t="s">
        <v>68</v>
      </c>
      <c r="AN34" s="353" t="s">
        <v>160</v>
      </c>
    </row>
    <row r="35" spans="1:40">
      <c r="A35" s="130" t="s">
        <v>42</v>
      </c>
      <c r="B35" s="356" t="s">
        <v>69</v>
      </c>
      <c r="C35" s="356" t="s">
        <v>69</v>
      </c>
      <c r="D35" s="356" t="s">
        <v>69</v>
      </c>
      <c r="E35" s="356" t="s">
        <v>69</v>
      </c>
      <c r="F35" s="232" t="s">
        <v>69</v>
      </c>
      <c r="G35" s="453" t="s">
        <v>69</v>
      </c>
      <c r="H35" s="453" t="s">
        <v>69</v>
      </c>
      <c r="I35" s="481" t="s">
        <v>69</v>
      </c>
      <c r="J35" s="482" t="s">
        <v>69</v>
      </c>
      <c r="K35" s="456" t="s">
        <v>69</v>
      </c>
      <c r="L35" s="457" t="s">
        <v>69</v>
      </c>
      <c r="M35" s="457" t="s">
        <v>69</v>
      </c>
      <c r="N35" s="458" t="s">
        <v>69</v>
      </c>
      <c r="O35" s="458" t="s">
        <v>69</v>
      </c>
      <c r="P35" s="366" t="s">
        <v>16</v>
      </c>
      <c r="Q35" s="366" t="s">
        <v>16</v>
      </c>
      <c r="R35" s="366" t="s">
        <v>16</v>
      </c>
      <c r="S35" s="366" t="s">
        <v>16</v>
      </c>
      <c r="T35" s="366" t="s">
        <v>16</v>
      </c>
      <c r="U35" s="353" t="s">
        <v>16</v>
      </c>
      <c r="V35" s="353" t="s">
        <v>16</v>
      </c>
      <c r="W35" s="353" t="s">
        <v>16</v>
      </c>
      <c r="X35" s="353" t="s">
        <v>16</v>
      </c>
      <c r="Y35" s="353" t="s">
        <v>16</v>
      </c>
      <c r="Z35" s="353" t="s">
        <v>16</v>
      </c>
      <c r="AA35" s="353" t="s">
        <v>16</v>
      </c>
      <c r="AB35" s="353" t="s">
        <v>16</v>
      </c>
      <c r="AC35" s="353" t="s">
        <v>16</v>
      </c>
      <c r="AD35" s="353" t="s">
        <v>16</v>
      </c>
      <c r="AE35" s="353" t="s">
        <v>16</v>
      </c>
      <c r="AF35" s="353" t="s">
        <v>15</v>
      </c>
      <c r="AG35" s="353" t="s">
        <v>68</v>
      </c>
      <c r="AH35" s="353" t="s">
        <v>68</v>
      </c>
      <c r="AI35" s="353" t="s">
        <v>160</v>
      </c>
      <c r="AJ35" s="353" t="s">
        <v>68</v>
      </c>
      <c r="AK35" s="353" t="s">
        <v>68</v>
      </c>
      <c r="AL35" s="353" t="s">
        <v>68</v>
      </c>
      <c r="AM35" s="353" t="s">
        <v>68</v>
      </c>
      <c r="AN35" s="353" t="s">
        <v>68</v>
      </c>
    </row>
    <row r="36" spans="1:40">
      <c r="A36" s="130" t="s">
        <v>43</v>
      </c>
      <c r="B36" s="356" t="s">
        <v>125</v>
      </c>
      <c r="C36" s="356" t="s">
        <v>125</v>
      </c>
      <c r="D36" s="356" t="s">
        <v>125</v>
      </c>
      <c r="E36" s="356" t="s">
        <v>125</v>
      </c>
      <c r="F36" s="232" t="s">
        <v>69</v>
      </c>
      <c r="G36" s="453" t="s">
        <v>69</v>
      </c>
      <c r="H36" s="453" t="s">
        <v>69</v>
      </c>
      <c r="I36" s="481" t="s">
        <v>69</v>
      </c>
      <c r="J36" s="482" t="s">
        <v>69</v>
      </c>
      <c r="K36" s="456" t="s">
        <v>69</v>
      </c>
      <c r="L36" s="457" t="s">
        <v>69</v>
      </c>
      <c r="M36" s="457" t="s">
        <v>69</v>
      </c>
      <c r="N36" s="458" t="s">
        <v>69</v>
      </c>
      <c r="O36" s="458" t="s">
        <v>69</v>
      </c>
      <c r="P36" s="366" t="s">
        <v>16</v>
      </c>
      <c r="Q36" s="366" t="s">
        <v>16</v>
      </c>
      <c r="R36" s="366" t="s">
        <v>15</v>
      </c>
      <c r="S36" s="366" t="s">
        <v>15</v>
      </c>
      <c r="T36" s="366" t="s">
        <v>15</v>
      </c>
      <c r="U36" s="353" t="s">
        <v>15</v>
      </c>
      <c r="V36" s="353" t="s">
        <v>16</v>
      </c>
      <c r="W36" s="353" t="s">
        <v>16</v>
      </c>
      <c r="X36" s="353" t="s">
        <v>16</v>
      </c>
      <c r="Y36" s="353" t="s">
        <v>16</v>
      </c>
      <c r="Z36" s="353" t="s">
        <v>16</v>
      </c>
      <c r="AA36" s="353" t="s">
        <v>16</v>
      </c>
      <c r="AB36" s="353" t="s">
        <v>16</v>
      </c>
      <c r="AC36" s="353" t="s">
        <v>16</v>
      </c>
      <c r="AD36" s="353" t="s">
        <v>16</v>
      </c>
      <c r="AE36" s="353" t="s">
        <v>16</v>
      </c>
      <c r="AF36" s="353" t="s">
        <v>15</v>
      </c>
      <c r="AG36" s="353" t="s">
        <v>68</v>
      </c>
      <c r="AH36" s="353" t="s">
        <v>68</v>
      </c>
      <c r="AI36" s="353" t="s">
        <v>68</v>
      </c>
      <c r="AJ36" s="353" t="s">
        <v>68</v>
      </c>
      <c r="AK36" s="353" t="s">
        <v>68</v>
      </c>
      <c r="AL36" s="353" t="s">
        <v>68</v>
      </c>
      <c r="AM36" s="353" t="s">
        <v>68</v>
      </c>
      <c r="AN36" s="353" t="s">
        <v>68</v>
      </c>
    </row>
    <row r="37" spans="1:40">
      <c r="A37" s="130" t="s">
        <v>44</v>
      </c>
      <c r="B37" s="356" t="s">
        <v>125</v>
      </c>
      <c r="C37" s="356">
        <v>33.299999999999997</v>
      </c>
      <c r="D37" s="356">
        <v>40.700000000000003</v>
      </c>
      <c r="E37" s="356">
        <v>42.7</v>
      </c>
      <c r="F37" s="232" t="s">
        <v>69</v>
      </c>
      <c r="G37" s="453" t="s">
        <v>69</v>
      </c>
      <c r="H37" s="453" t="s">
        <v>69</v>
      </c>
      <c r="I37" s="481" t="s">
        <v>69</v>
      </c>
      <c r="J37" s="482" t="s">
        <v>69</v>
      </c>
      <c r="K37" s="456" t="s">
        <v>69</v>
      </c>
      <c r="L37" s="457" t="s">
        <v>69</v>
      </c>
      <c r="M37" s="457" t="s">
        <v>69</v>
      </c>
      <c r="N37" s="458" t="s">
        <v>69</v>
      </c>
      <c r="O37" s="458" t="s">
        <v>69</v>
      </c>
      <c r="P37" s="366" t="s">
        <v>16</v>
      </c>
      <c r="Q37" s="366" t="s">
        <v>16</v>
      </c>
      <c r="R37" s="366" t="s">
        <v>16</v>
      </c>
      <c r="S37" s="366" t="s">
        <v>16</v>
      </c>
      <c r="T37" s="366" t="s">
        <v>16</v>
      </c>
      <c r="U37" s="353" t="s">
        <v>16</v>
      </c>
      <c r="V37" s="353" t="s">
        <v>16</v>
      </c>
      <c r="W37" s="353" t="s">
        <v>16</v>
      </c>
      <c r="X37" s="353" t="s">
        <v>16</v>
      </c>
      <c r="Y37" s="353" t="s">
        <v>16</v>
      </c>
      <c r="Z37" s="353" t="s">
        <v>16</v>
      </c>
      <c r="AA37" s="353" t="s">
        <v>16</v>
      </c>
      <c r="AB37" s="353" t="s">
        <v>16</v>
      </c>
      <c r="AC37" s="353" t="s">
        <v>16</v>
      </c>
      <c r="AD37" s="353" t="s">
        <v>16</v>
      </c>
      <c r="AE37" s="353" t="s">
        <v>16</v>
      </c>
      <c r="AF37" s="353" t="s">
        <v>15</v>
      </c>
      <c r="AG37" s="353" t="s">
        <v>68</v>
      </c>
      <c r="AH37" s="353" t="s">
        <v>68</v>
      </c>
      <c r="AI37" s="353" t="s">
        <v>68</v>
      </c>
      <c r="AJ37" s="353" t="s">
        <v>68</v>
      </c>
      <c r="AK37" s="353" t="s">
        <v>68</v>
      </c>
      <c r="AL37" s="353" t="s">
        <v>68</v>
      </c>
      <c r="AM37" s="353" t="s">
        <v>68</v>
      </c>
      <c r="AN37" s="353" t="s">
        <v>68</v>
      </c>
    </row>
    <row r="38" spans="1:40">
      <c r="A38" s="130" t="s">
        <v>45</v>
      </c>
      <c r="B38" s="356" t="s">
        <v>125</v>
      </c>
      <c r="C38" s="356" t="s">
        <v>125</v>
      </c>
      <c r="D38" s="356" t="s">
        <v>125</v>
      </c>
      <c r="E38" s="356" t="s">
        <v>125</v>
      </c>
      <c r="F38" s="232" t="s">
        <v>69</v>
      </c>
      <c r="G38" s="453" t="s">
        <v>69</v>
      </c>
      <c r="H38" s="453" t="s">
        <v>69</v>
      </c>
      <c r="I38" s="481" t="s">
        <v>69</v>
      </c>
      <c r="J38" s="482" t="s">
        <v>69</v>
      </c>
      <c r="K38" s="456" t="s">
        <v>69</v>
      </c>
      <c r="L38" s="457" t="s">
        <v>69</v>
      </c>
      <c r="M38" s="457" t="s">
        <v>69</v>
      </c>
      <c r="N38" s="458" t="s">
        <v>69</v>
      </c>
      <c r="O38" s="458" t="s">
        <v>69</v>
      </c>
      <c r="P38" s="366" t="s">
        <v>16</v>
      </c>
      <c r="Q38" s="366" t="s">
        <v>16</v>
      </c>
      <c r="R38" s="366" t="s">
        <v>16</v>
      </c>
      <c r="S38" s="366" t="s">
        <v>16</v>
      </c>
      <c r="T38" s="366" t="s">
        <v>16</v>
      </c>
      <c r="U38" s="353" t="s">
        <v>16</v>
      </c>
      <c r="V38" s="353" t="s">
        <v>16</v>
      </c>
      <c r="W38" s="353" t="s">
        <v>16</v>
      </c>
      <c r="X38" s="353" t="s">
        <v>16</v>
      </c>
      <c r="Y38" s="353" t="s">
        <v>16</v>
      </c>
      <c r="Z38" s="353" t="s">
        <v>16</v>
      </c>
      <c r="AA38" s="353" t="s">
        <v>16</v>
      </c>
      <c r="AB38" s="353" t="s">
        <v>16</v>
      </c>
      <c r="AC38" s="353" t="s">
        <v>16</v>
      </c>
      <c r="AD38" s="353" t="s">
        <v>16</v>
      </c>
      <c r="AE38" s="353" t="s">
        <v>16</v>
      </c>
      <c r="AF38" s="353" t="s">
        <v>15</v>
      </c>
      <c r="AG38" s="353" t="s">
        <v>68</v>
      </c>
      <c r="AH38" s="353" t="s">
        <v>68</v>
      </c>
      <c r="AI38" s="353" t="s">
        <v>68</v>
      </c>
      <c r="AJ38" s="353" t="s">
        <v>68</v>
      </c>
      <c r="AK38" s="353" t="s">
        <v>68</v>
      </c>
      <c r="AL38" s="353" t="s">
        <v>68</v>
      </c>
      <c r="AM38" s="353" t="s">
        <v>68</v>
      </c>
      <c r="AN38" s="353" t="s">
        <v>68</v>
      </c>
    </row>
    <row r="39" spans="1:40">
      <c r="A39" s="130" t="s">
        <v>46</v>
      </c>
      <c r="B39" s="356" t="s">
        <v>69</v>
      </c>
      <c r="C39" s="356" t="s">
        <v>69</v>
      </c>
      <c r="D39" s="356" t="s">
        <v>69</v>
      </c>
      <c r="E39" s="356" t="s">
        <v>69</v>
      </c>
      <c r="F39" s="232" t="s">
        <v>69</v>
      </c>
      <c r="G39" s="453" t="s">
        <v>69</v>
      </c>
      <c r="H39" s="453" t="s">
        <v>69</v>
      </c>
      <c r="I39" s="481" t="s">
        <v>69</v>
      </c>
      <c r="J39" s="482" t="s">
        <v>69</v>
      </c>
      <c r="K39" s="456" t="s">
        <v>69</v>
      </c>
      <c r="L39" s="457" t="s">
        <v>69</v>
      </c>
      <c r="M39" s="457" t="s">
        <v>69</v>
      </c>
      <c r="N39" s="458" t="s">
        <v>69</v>
      </c>
      <c r="O39" s="458" t="s">
        <v>69</v>
      </c>
      <c r="P39" s="366" t="s">
        <v>16</v>
      </c>
      <c r="Q39" s="366" t="s">
        <v>16</v>
      </c>
      <c r="R39" s="366" t="s">
        <v>16</v>
      </c>
      <c r="S39" s="366" t="s">
        <v>16</v>
      </c>
      <c r="T39" s="366" t="s">
        <v>16</v>
      </c>
      <c r="U39" s="353" t="s">
        <v>16</v>
      </c>
      <c r="V39" s="353" t="s">
        <v>16</v>
      </c>
      <c r="W39" s="353" t="s">
        <v>16</v>
      </c>
      <c r="X39" s="353" t="s">
        <v>16</v>
      </c>
      <c r="Y39" s="353" t="s">
        <v>16</v>
      </c>
      <c r="Z39" s="353" t="s">
        <v>16</v>
      </c>
      <c r="AA39" s="353" t="s">
        <v>16</v>
      </c>
      <c r="AB39" s="353" t="s">
        <v>16</v>
      </c>
      <c r="AC39" s="353" t="s">
        <v>16</v>
      </c>
      <c r="AD39" s="353" t="s">
        <v>16</v>
      </c>
      <c r="AE39" s="353" t="s">
        <v>16</v>
      </c>
      <c r="AF39" s="353" t="s">
        <v>15</v>
      </c>
      <c r="AG39" s="353" t="s">
        <v>68</v>
      </c>
      <c r="AH39" s="353" t="s">
        <v>68</v>
      </c>
      <c r="AI39" s="353" t="s">
        <v>68</v>
      </c>
      <c r="AJ39" s="353" t="s">
        <v>68</v>
      </c>
      <c r="AK39" s="353" t="s">
        <v>68</v>
      </c>
      <c r="AL39" s="353" t="s">
        <v>68</v>
      </c>
      <c r="AM39" s="353" t="s">
        <v>68</v>
      </c>
      <c r="AN39" s="353" t="s">
        <v>68</v>
      </c>
    </row>
    <row r="40" spans="1:40">
      <c r="A40" s="130" t="s">
        <v>47</v>
      </c>
      <c r="B40" s="356" t="s">
        <v>125</v>
      </c>
      <c r="C40" s="356" t="s">
        <v>125</v>
      </c>
      <c r="D40" s="356">
        <v>41</v>
      </c>
      <c r="E40" s="356">
        <v>31</v>
      </c>
      <c r="F40" s="232" t="s">
        <v>125</v>
      </c>
      <c r="G40" s="453" t="s">
        <v>125</v>
      </c>
      <c r="H40" s="453" t="s">
        <v>125</v>
      </c>
      <c r="I40" s="481" t="s">
        <v>125</v>
      </c>
      <c r="J40" s="482" t="s">
        <v>125</v>
      </c>
      <c r="K40" s="456" t="s">
        <v>125</v>
      </c>
      <c r="L40" s="457" t="s">
        <v>125</v>
      </c>
      <c r="M40" s="457" t="s">
        <v>125</v>
      </c>
      <c r="N40" s="458" t="s">
        <v>69</v>
      </c>
      <c r="O40" s="458" t="s">
        <v>69</v>
      </c>
      <c r="P40" s="366" t="s">
        <v>16</v>
      </c>
      <c r="Q40" s="366" t="s">
        <v>16</v>
      </c>
      <c r="R40" s="366" t="s">
        <v>15</v>
      </c>
      <c r="S40" s="366" t="s">
        <v>15</v>
      </c>
      <c r="T40" s="366" t="s">
        <v>15</v>
      </c>
      <c r="U40" s="353" t="s">
        <v>15</v>
      </c>
      <c r="V40" s="353" t="s">
        <v>15</v>
      </c>
      <c r="W40" s="353" t="s">
        <v>15</v>
      </c>
      <c r="X40" s="353" t="s">
        <v>15</v>
      </c>
      <c r="Y40" s="353" t="s">
        <v>16</v>
      </c>
      <c r="Z40" s="353" t="s">
        <v>16</v>
      </c>
      <c r="AA40" s="353" t="s">
        <v>16</v>
      </c>
      <c r="AB40" s="353">
        <v>36.800522616074055</v>
      </c>
      <c r="AC40" s="353" t="s">
        <v>16</v>
      </c>
      <c r="AD40" s="353" t="s">
        <v>16</v>
      </c>
      <c r="AE40" s="353" t="s">
        <v>16</v>
      </c>
      <c r="AF40" s="353" t="s">
        <v>15</v>
      </c>
      <c r="AG40" s="353" t="s">
        <v>68</v>
      </c>
      <c r="AH40" s="353" t="s">
        <v>68</v>
      </c>
      <c r="AI40" s="353" t="s">
        <v>68</v>
      </c>
      <c r="AJ40" s="353" t="s">
        <v>68</v>
      </c>
      <c r="AK40" s="353" t="s">
        <v>160</v>
      </c>
      <c r="AL40" s="353" t="s">
        <v>68</v>
      </c>
      <c r="AM40" s="353" t="s">
        <v>68</v>
      </c>
      <c r="AN40" s="353" t="s">
        <v>68</v>
      </c>
    </row>
    <row r="41" spans="1:40">
      <c r="A41" s="130" t="s">
        <v>48</v>
      </c>
      <c r="B41" s="356" t="s">
        <v>125</v>
      </c>
      <c r="C41" s="356" t="s">
        <v>125</v>
      </c>
      <c r="D41" s="356" t="s">
        <v>125</v>
      </c>
      <c r="E41" s="356" t="s">
        <v>125</v>
      </c>
      <c r="F41" s="232">
        <v>34.799999999999997</v>
      </c>
      <c r="G41" s="453" t="s">
        <v>15</v>
      </c>
      <c r="H41" s="453" t="s">
        <v>125</v>
      </c>
      <c r="I41" s="481" t="s">
        <v>125</v>
      </c>
      <c r="J41" s="482" t="s">
        <v>125</v>
      </c>
      <c r="K41" s="456" t="s">
        <v>125</v>
      </c>
      <c r="L41" s="457" t="s">
        <v>125</v>
      </c>
      <c r="M41" s="457" t="s">
        <v>125</v>
      </c>
      <c r="N41" s="458" t="s">
        <v>125</v>
      </c>
      <c r="O41" s="458" t="s">
        <v>125</v>
      </c>
      <c r="P41" s="366" t="s">
        <v>124</v>
      </c>
      <c r="Q41" s="366" t="s">
        <v>124</v>
      </c>
      <c r="R41" s="366" t="s">
        <v>15</v>
      </c>
      <c r="S41" s="366" t="s">
        <v>15</v>
      </c>
      <c r="T41" s="366" t="s">
        <v>15</v>
      </c>
      <c r="U41" s="353" t="s">
        <v>15</v>
      </c>
      <c r="V41" s="353" t="s">
        <v>15</v>
      </c>
      <c r="W41" s="353" t="s">
        <v>15</v>
      </c>
      <c r="X41" s="353" t="s">
        <v>15</v>
      </c>
      <c r="Y41" s="353" t="s">
        <v>16</v>
      </c>
      <c r="Z41" s="353" t="s">
        <v>16</v>
      </c>
      <c r="AA41" s="353">
        <v>45.580538381607745</v>
      </c>
      <c r="AB41" s="353">
        <v>42.073381699783305</v>
      </c>
      <c r="AC41" s="353">
        <v>40.178065435807326</v>
      </c>
      <c r="AD41" s="353">
        <v>35.387652098143846</v>
      </c>
      <c r="AE41" s="353">
        <v>50</v>
      </c>
      <c r="AF41" s="353" t="s">
        <v>15</v>
      </c>
      <c r="AG41" s="353" t="s">
        <v>68</v>
      </c>
      <c r="AH41" s="353" t="s">
        <v>68</v>
      </c>
      <c r="AI41" s="353" t="s">
        <v>160</v>
      </c>
      <c r="AJ41" s="353" t="s">
        <v>160</v>
      </c>
      <c r="AK41" s="353" t="s">
        <v>160</v>
      </c>
      <c r="AL41" s="353" t="s">
        <v>160</v>
      </c>
      <c r="AM41" s="353" t="s">
        <v>160</v>
      </c>
      <c r="AN41" s="353" t="s">
        <v>160</v>
      </c>
    </row>
    <row r="42" spans="1:40">
      <c r="A42" s="130" t="s">
        <v>49</v>
      </c>
      <c r="B42" s="356">
        <v>27.8</v>
      </c>
      <c r="C42" s="356">
        <v>31.1</v>
      </c>
      <c r="D42" s="356">
        <v>29.2</v>
      </c>
      <c r="E42" s="356">
        <v>32.9</v>
      </c>
      <c r="F42" s="232">
        <v>36.6</v>
      </c>
      <c r="G42" s="453">
        <v>25</v>
      </c>
      <c r="H42" s="453">
        <v>22.8</v>
      </c>
      <c r="I42" s="481">
        <v>30.2</v>
      </c>
      <c r="J42" s="482">
        <v>31.5</v>
      </c>
      <c r="K42" s="456">
        <v>36.9</v>
      </c>
      <c r="L42" s="457">
        <v>36.6</v>
      </c>
      <c r="M42" s="457">
        <v>28</v>
      </c>
      <c r="N42" s="458">
        <v>41.3</v>
      </c>
      <c r="O42" s="458" t="s">
        <v>125</v>
      </c>
      <c r="P42" s="366" t="s">
        <v>124</v>
      </c>
      <c r="Q42" s="366" t="s">
        <v>124</v>
      </c>
      <c r="R42" s="366" t="s">
        <v>15</v>
      </c>
      <c r="S42" s="366" t="s">
        <v>15</v>
      </c>
      <c r="T42" s="366" t="s">
        <v>15</v>
      </c>
      <c r="U42" s="353" t="s">
        <v>15</v>
      </c>
      <c r="V42" s="353" t="s">
        <v>15</v>
      </c>
      <c r="W42" s="353" t="s">
        <v>15</v>
      </c>
      <c r="X42" s="353" t="s">
        <v>15</v>
      </c>
      <c r="Y42" s="353" t="s">
        <v>16</v>
      </c>
      <c r="Z42" s="353" t="s">
        <v>16</v>
      </c>
      <c r="AA42" s="353">
        <v>40.303356007256554</v>
      </c>
      <c r="AB42" s="353">
        <v>37.488532386722369</v>
      </c>
      <c r="AC42" s="353" t="s">
        <v>16</v>
      </c>
      <c r="AD42" s="353">
        <v>31.062051355591802</v>
      </c>
      <c r="AE42" s="353">
        <v>36.1</v>
      </c>
      <c r="AF42" s="353" t="s">
        <v>15</v>
      </c>
      <c r="AG42" s="353" t="s">
        <v>68</v>
      </c>
      <c r="AH42" s="353" t="s">
        <v>160</v>
      </c>
      <c r="AI42" s="353" t="s">
        <v>160</v>
      </c>
      <c r="AJ42" s="353" t="s">
        <v>160</v>
      </c>
      <c r="AK42" s="353" t="s">
        <v>160</v>
      </c>
      <c r="AL42" s="353" t="s">
        <v>160</v>
      </c>
      <c r="AM42" s="353" t="s">
        <v>160</v>
      </c>
      <c r="AN42" s="353" t="s">
        <v>160</v>
      </c>
    </row>
    <row r="43" spans="1:40">
      <c r="A43" s="130" t="s">
        <v>50</v>
      </c>
      <c r="B43" s="356">
        <v>33.299999999999997</v>
      </c>
      <c r="C43" s="356">
        <v>34.6</v>
      </c>
      <c r="D43" s="356">
        <v>38</v>
      </c>
      <c r="E43" s="356">
        <v>37.799999999999997</v>
      </c>
      <c r="F43" s="232">
        <v>33.9</v>
      </c>
      <c r="G43" s="453">
        <v>28.1</v>
      </c>
      <c r="H43" s="453">
        <v>29.7</v>
      </c>
      <c r="I43" s="481">
        <v>34.1</v>
      </c>
      <c r="J43" s="482">
        <v>35.299999999999997</v>
      </c>
      <c r="K43" s="456">
        <v>33.9</v>
      </c>
      <c r="L43" s="457">
        <v>32.700000000000003</v>
      </c>
      <c r="M43" s="457" t="s">
        <v>125</v>
      </c>
      <c r="N43" s="458">
        <v>41.1</v>
      </c>
      <c r="O43" s="458">
        <v>37.299999999999997</v>
      </c>
      <c r="P43" s="366" t="s">
        <v>124</v>
      </c>
      <c r="Q43" s="366">
        <v>33.009102602156922</v>
      </c>
      <c r="R43" s="366">
        <v>29.88046120728993</v>
      </c>
      <c r="S43" s="366">
        <v>35.31331347028383</v>
      </c>
      <c r="T43" s="366" t="s">
        <v>15</v>
      </c>
      <c r="U43" s="353" t="s">
        <v>15</v>
      </c>
      <c r="V43" s="353" t="s">
        <v>15</v>
      </c>
      <c r="W43" s="353" t="s">
        <v>15</v>
      </c>
      <c r="X43" s="353" t="s">
        <v>15</v>
      </c>
      <c r="Y43" s="353" t="s">
        <v>16</v>
      </c>
      <c r="Z43" s="353" t="s">
        <v>16</v>
      </c>
      <c r="AA43" s="353" t="s">
        <v>16</v>
      </c>
      <c r="AB43" s="353">
        <v>36.981577818876389</v>
      </c>
      <c r="AC43" s="353" t="s">
        <v>16</v>
      </c>
      <c r="AD43" s="353">
        <v>30.799354872476396</v>
      </c>
      <c r="AE43" s="353" t="s">
        <v>15</v>
      </c>
      <c r="AF43" s="353" t="s">
        <v>15</v>
      </c>
      <c r="AG43" s="353" t="s">
        <v>160</v>
      </c>
      <c r="AH43" s="353" t="s">
        <v>160</v>
      </c>
      <c r="AI43" s="353" t="s">
        <v>160</v>
      </c>
      <c r="AJ43" s="353" t="s">
        <v>160</v>
      </c>
      <c r="AK43" s="353" t="s">
        <v>160</v>
      </c>
      <c r="AL43" s="353" t="s">
        <v>160</v>
      </c>
      <c r="AM43" s="353" t="s">
        <v>160</v>
      </c>
      <c r="AN43" s="353" t="s">
        <v>160</v>
      </c>
    </row>
    <row r="44" spans="1:40">
      <c r="A44" s="130" t="s">
        <v>122</v>
      </c>
      <c r="B44" s="356">
        <v>20</v>
      </c>
      <c r="C44" s="356" t="s">
        <v>125</v>
      </c>
      <c r="D44" s="356" t="s">
        <v>125</v>
      </c>
      <c r="E44" s="356" t="s">
        <v>125</v>
      </c>
      <c r="F44" s="232" t="s">
        <v>69</v>
      </c>
      <c r="G44" s="453" t="s">
        <v>69</v>
      </c>
      <c r="H44" s="453" t="s">
        <v>69</v>
      </c>
      <c r="I44" s="481" t="s">
        <v>69</v>
      </c>
      <c r="J44" s="482" t="s">
        <v>125</v>
      </c>
      <c r="K44" s="456" t="s">
        <v>125</v>
      </c>
      <c r="L44" s="457" t="s">
        <v>125</v>
      </c>
      <c r="M44" s="457" t="s">
        <v>125</v>
      </c>
      <c r="N44" s="458" t="s">
        <v>69</v>
      </c>
      <c r="O44" s="458" t="s">
        <v>69</v>
      </c>
      <c r="P44" s="366" t="s">
        <v>16</v>
      </c>
      <c r="Q44" s="366" t="s">
        <v>16</v>
      </c>
      <c r="R44" s="366" t="s">
        <v>16</v>
      </c>
      <c r="S44" s="366" t="s">
        <v>16</v>
      </c>
      <c r="T44" s="366" t="s">
        <v>16</v>
      </c>
      <c r="U44" s="353" t="s">
        <v>16</v>
      </c>
      <c r="V44" s="353" t="s">
        <v>15</v>
      </c>
      <c r="W44" s="353" t="s">
        <v>15</v>
      </c>
      <c r="X44" s="353" t="s">
        <v>15</v>
      </c>
      <c r="Y44" s="353">
        <v>38.50424764412093</v>
      </c>
      <c r="Z44" s="353" t="s">
        <v>16</v>
      </c>
      <c r="AA44" s="353" t="s">
        <v>16</v>
      </c>
      <c r="AB44" s="353">
        <v>44.99707808583252</v>
      </c>
      <c r="AC44" s="353" t="s">
        <v>16</v>
      </c>
      <c r="AD44" s="353">
        <v>40.892954805947859</v>
      </c>
      <c r="AE44" s="353" t="s">
        <v>15</v>
      </c>
      <c r="AF44" s="353" t="s">
        <v>15</v>
      </c>
      <c r="AG44" s="353" t="s">
        <v>68</v>
      </c>
      <c r="AH44" s="353" t="s">
        <v>68</v>
      </c>
      <c r="AI44" s="353" t="s">
        <v>160</v>
      </c>
      <c r="AJ44" s="353" t="s">
        <v>160</v>
      </c>
      <c r="AK44" s="353" t="s">
        <v>68</v>
      </c>
      <c r="AL44" s="353" t="s">
        <v>68</v>
      </c>
      <c r="AM44" s="353" t="s">
        <v>160</v>
      </c>
      <c r="AN44" s="353" t="s">
        <v>160</v>
      </c>
    </row>
    <row r="45" spans="1:40">
      <c r="A45" s="130" t="s">
        <v>51</v>
      </c>
      <c r="B45" s="356">
        <v>32</v>
      </c>
      <c r="C45" s="356">
        <v>34.1</v>
      </c>
      <c r="D45" s="356">
        <v>36.299999999999997</v>
      </c>
      <c r="E45" s="356">
        <v>34.700000000000003</v>
      </c>
      <c r="F45" s="232">
        <v>42.4</v>
      </c>
      <c r="G45" s="453" t="s">
        <v>125</v>
      </c>
      <c r="H45" s="453" t="s">
        <v>125</v>
      </c>
      <c r="I45" s="481" t="s">
        <v>125</v>
      </c>
      <c r="J45" s="482" t="s">
        <v>125</v>
      </c>
      <c r="K45" s="456" t="s">
        <v>125</v>
      </c>
      <c r="L45" s="457" t="s">
        <v>125</v>
      </c>
      <c r="M45" s="457" t="s">
        <v>125</v>
      </c>
      <c r="N45" s="458" t="s">
        <v>125</v>
      </c>
      <c r="O45" s="458" t="s">
        <v>125</v>
      </c>
      <c r="P45" s="366" t="s">
        <v>124</v>
      </c>
      <c r="Q45" s="366" t="s">
        <v>124</v>
      </c>
      <c r="R45" s="366" t="s">
        <v>15</v>
      </c>
      <c r="S45" s="366" t="s">
        <v>15</v>
      </c>
      <c r="T45" s="366" t="s">
        <v>15</v>
      </c>
      <c r="U45" s="353" t="s">
        <v>15</v>
      </c>
      <c r="V45" s="353" t="s">
        <v>15</v>
      </c>
      <c r="W45" s="353" t="s">
        <v>15</v>
      </c>
      <c r="X45" s="353" t="s">
        <v>15</v>
      </c>
      <c r="Y45" s="353" t="s">
        <v>16</v>
      </c>
      <c r="Z45" s="353" t="s">
        <v>16</v>
      </c>
      <c r="AA45" s="353" t="s">
        <v>16</v>
      </c>
      <c r="AB45" s="353">
        <v>37.306412153315456</v>
      </c>
      <c r="AC45" s="353">
        <v>42.124103299856515</v>
      </c>
      <c r="AD45" s="353">
        <v>30.953633276103563</v>
      </c>
      <c r="AE45" s="353" t="s">
        <v>16</v>
      </c>
      <c r="AF45" s="353" t="s">
        <v>15</v>
      </c>
      <c r="AG45" s="353" t="s">
        <v>160</v>
      </c>
      <c r="AH45" s="353" t="s">
        <v>160</v>
      </c>
      <c r="AI45" s="353" t="s">
        <v>160</v>
      </c>
      <c r="AJ45" s="353" t="s">
        <v>160</v>
      </c>
      <c r="AK45" s="353" t="s">
        <v>160</v>
      </c>
      <c r="AL45" s="353" t="s">
        <v>160</v>
      </c>
      <c r="AM45" s="353" t="s">
        <v>160</v>
      </c>
      <c r="AN45" s="353" t="s">
        <v>68</v>
      </c>
    </row>
    <row r="46" spans="1:40">
      <c r="A46" s="130" t="s">
        <v>52</v>
      </c>
      <c r="B46" s="356">
        <v>22.1</v>
      </c>
      <c r="C46" s="356">
        <v>46</v>
      </c>
      <c r="D46" s="356" t="s">
        <v>125</v>
      </c>
      <c r="E46" s="356" t="s">
        <v>125</v>
      </c>
      <c r="F46" s="232" t="s">
        <v>125</v>
      </c>
      <c r="G46" s="453" t="s">
        <v>125</v>
      </c>
      <c r="H46" s="453" t="s">
        <v>125</v>
      </c>
      <c r="I46" s="481" t="s">
        <v>125</v>
      </c>
      <c r="J46" s="482" t="s">
        <v>125</v>
      </c>
      <c r="K46" s="456" t="s">
        <v>125</v>
      </c>
      <c r="L46" s="457" t="s">
        <v>125</v>
      </c>
      <c r="M46" s="457" t="s">
        <v>125</v>
      </c>
      <c r="N46" s="458" t="s">
        <v>125</v>
      </c>
      <c r="O46" s="458" t="s">
        <v>125</v>
      </c>
      <c r="P46" s="366" t="s">
        <v>124</v>
      </c>
      <c r="Q46" s="366" t="s">
        <v>124</v>
      </c>
      <c r="R46" s="366" t="s">
        <v>16</v>
      </c>
      <c r="S46" s="366" t="s">
        <v>16</v>
      </c>
      <c r="T46" s="366" t="s">
        <v>16</v>
      </c>
      <c r="U46" s="353" t="s">
        <v>16</v>
      </c>
      <c r="V46" s="353" t="s">
        <v>15</v>
      </c>
      <c r="W46" s="353" t="s">
        <v>15</v>
      </c>
      <c r="X46" s="353" t="s">
        <v>15</v>
      </c>
      <c r="Y46" s="353">
        <v>27.928902282629846</v>
      </c>
      <c r="Z46" s="353" t="s">
        <v>16</v>
      </c>
      <c r="AA46" s="353" t="s">
        <v>16</v>
      </c>
      <c r="AB46" s="353" t="s">
        <v>16</v>
      </c>
      <c r="AC46" s="353">
        <v>39.955940271507842</v>
      </c>
      <c r="AD46" s="353" t="s">
        <v>16</v>
      </c>
      <c r="AE46" s="353">
        <v>36.1</v>
      </c>
      <c r="AF46" s="353" t="s">
        <v>15</v>
      </c>
      <c r="AG46" s="353" t="s">
        <v>68</v>
      </c>
      <c r="AH46" s="353" t="s">
        <v>160</v>
      </c>
      <c r="AI46" s="353" t="s">
        <v>160</v>
      </c>
      <c r="AJ46" s="353" t="s">
        <v>160</v>
      </c>
      <c r="AK46" s="353" t="s">
        <v>68</v>
      </c>
      <c r="AL46" s="353" t="s">
        <v>68</v>
      </c>
      <c r="AM46" s="353" t="s">
        <v>160</v>
      </c>
      <c r="AN46" s="353" t="s">
        <v>68</v>
      </c>
    </row>
    <row r="47" spans="1:40">
      <c r="A47" s="130" t="s">
        <v>53</v>
      </c>
      <c r="B47" s="356">
        <v>30.4</v>
      </c>
      <c r="C47" s="356">
        <v>33.299999999999997</v>
      </c>
      <c r="D47" s="356">
        <v>40.700000000000003</v>
      </c>
      <c r="E47" s="356">
        <v>42.7</v>
      </c>
      <c r="F47" s="232">
        <v>40.1</v>
      </c>
      <c r="G47" s="453">
        <v>30.3</v>
      </c>
      <c r="H47" s="453">
        <v>32.4</v>
      </c>
      <c r="I47" s="481">
        <v>35.200000000000003</v>
      </c>
      <c r="J47" s="482" t="s">
        <v>125</v>
      </c>
      <c r="K47" s="456" t="s">
        <v>125</v>
      </c>
      <c r="L47" s="457" t="s">
        <v>125</v>
      </c>
      <c r="M47" s="457" t="s">
        <v>125</v>
      </c>
      <c r="N47" s="458">
        <v>39.6</v>
      </c>
      <c r="O47" s="458" t="s">
        <v>125</v>
      </c>
      <c r="P47" s="366">
        <v>37.393502145848572</v>
      </c>
      <c r="Q47" s="366">
        <v>32.050579839429084</v>
      </c>
      <c r="R47" s="366">
        <v>28.369918549108597</v>
      </c>
      <c r="S47" s="366" t="s">
        <v>15</v>
      </c>
      <c r="T47" s="366" t="s">
        <v>15</v>
      </c>
      <c r="U47" s="353" t="s">
        <v>15</v>
      </c>
      <c r="V47" s="353" t="s">
        <v>15</v>
      </c>
      <c r="W47" s="353" t="s">
        <v>15</v>
      </c>
      <c r="X47" s="353" t="s">
        <v>15</v>
      </c>
      <c r="Y47" s="353">
        <v>33.562345764813415</v>
      </c>
      <c r="Z47" s="353" t="s">
        <v>16</v>
      </c>
      <c r="AA47" s="353">
        <v>41.185621845125084</v>
      </c>
      <c r="AB47" s="353">
        <v>38.364181185729372</v>
      </c>
      <c r="AC47" s="353">
        <v>42.290465631929003</v>
      </c>
      <c r="AD47" s="353">
        <v>32.131489245999362</v>
      </c>
      <c r="AE47" s="353">
        <v>24.2</v>
      </c>
      <c r="AF47" s="353" t="s">
        <v>15</v>
      </c>
      <c r="AG47" s="353" t="s">
        <v>160</v>
      </c>
      <c r="AH47" s="353" t="s">
        <v>160</v>
      </c>
      <c r="AI47" s="353" t="s">
        <v>160</v>
      </c>
      <c r="AJ47" s="353" t="s">
        <v>160</v>
      </c>
      <c r="AK47" s="353" t="s">
        <v>160</v>
      </c>
      <c r="AL47" s="353" t="s">
        <v>160</v>
      </c>
      <c r="AM47" s="353" t="s">
        <v>160</v>
      </c>
      <c r="AN47" s="353" t="s">
        <v>68</v>
      </c>
    </row>
    <row r="48" spans="1:40">
      <c r="A48" s="130" t="s">
        <v>54</v>
      </c>
      <c r="B48" s="356">
        <v>34.299999999999997</v>
      </c>
      <c r="C48" s="356">
        <v>35.799999999999997</v>
      </c>
      <c r="D48" s="356">
        <v>34.799999999999997</v>
      </c>
      <c r="E48" s="356">
        <v>30.5</v>
      </c>
      <c r="F48" s="232">
        <v>34.5</v>
      </c>
      <c r="G48" s="453">
        <v>29.1</v>
      </c>
      <c r="H48" s="453" t="s">
        <v>125</v>
      </c>
      <c r="I48" s="481">
        <v>34.700000000000003</v>
      </c>
      <c r="J48" s="482">
        <v>38.4</v>
      </c>
      <c r="K48" s="456">
        <v>39.5</v>
      </c>
      <c r="L48" s="457" t="s">
        <v>125</v>
      </c>
      <c r="M48" s="457" t="s">
        <v>125</v>
      </c>
      <c r="N48" s="458">
        <v>39.299999999999997</v>
      </c>
      <c r="O48" s="458" t="s">
        <v>125</v>
      </c>
      <c r="P48" s="366">
        <v>54.29637171736254</v>
      </c>
      <c r="Q48" s="366">
        <v>46.475411650754118</v>
      </c>
      <c r="R48" s="366" t="s">
        <v>15</v>
      </c>
      <c r="S48" s="366">
        <v>41.498232856360936</v>
      </c>
      <c r="T48" s="366">
        <v>40.218849945017197</v>
      </c>
      <c r="U48" s="353" t="s">
        <v>15</v>
      </c>
      <c r="V48" s="353" t="s">
        <v>15</v>
      </c>
      <c r="W48" s="353" t="s">
        <v>15</v>
      </c>
      <c r="X48" s="353" t="s">
        <v>15</v>
      </c>
      <c r="Y48" s="353">
        <v>36.61014760273212</v>
      </c>
      <c r="Z48" s="353" t="s">
        <v>16</v>
      </c>
      <c r="AA48" s="353">
        <v>48.054867713569031</v>
      </c>
      <c r="AB48" s="353">
        <v>44.304243636664246</v>
      </c>
      <c r="AC48" s="353">
        <v>38.588304437261165</v>
      </c>
      <c r="AD48" s="353">
        <v>41.918061715778549</v>
      </c>
      <c r="AE48" s="353" t="s">
        <v>15</v>
      </c>
      <c r="AF48" s="353" t="s">
        <v>15</v>
      </c>
      <c r="AG48" s="353" t="s">
        <v>160</v>
      </c>
      <c r="AH48" s="353" t="s">
        <v>160</v>
      </c>
      <c r="AI48" s="353" t="s">
        <v>160</v>
      </c>
      <c r="AJ48" s="353" t="s">
        <v>160</v>
      </c>
      <c r="AK48" s="353" t="s">
        <v>160</v>
      </c>
      <c r="AL48" s="353" t="s">
        <v>160</v>
      </c>
      <c r="AM48" s="353" t="s">
        <v>160</v>
      </c>
      <c r="AN48" s="353" t="s">
        <v>160</v>
      </c>
    </row>
    <row r="49" spans="1:40">
      <c r="A49" s="130" t="s">
        <v>55</v>
      </c>
      <c r="B49" s="356">
        <v>25.9</v>
      </c>
      <c r="C49" s="356">
        <v>29.2</v>
      </c>
      <c r="D49" s="356">
        <v>30.4</v>
      </c>
      <c r="E49" s="356">
        <v>35</v>
      </c>
      <c r="F49" s="232">
        <v>32.299999999999997</v>
      </c>
      <c r="G49" s="453" t="s">
        <v>125</v>
      </c>
      <c r="H49" s="453" t="s">
        <v>125</v>
      </c>
      <c r="I49" s="481" t="s">
        <v>125</v>
      </c>
      <c r="J49" s="482" t="s">
        <v>69</v>
      </c>
      <c r="K49" s="456" t="s">
        <v>69</v>
      </c>
      <c r="L49" s="457" t="s">
        <v>69</v>
      </c>
      <c r="M49" s="457" t="s">
        <v>69</v>
      </c>
      <c r="N49" s="458" t="s">
        <v>125</v>
      </c>
      <c r="O49" s="458" t="s">
        <v>125</v>
      </c>
      <c r="P49" s="366" t="s">
        <v>124</v>
      </c>
      <c r="Q49" s="366" t="s">
        <v>124</v>
      </c>
      <c r="R49" s="366" t="s">
        <v>15</v>
      </c>
      <c r="S49" s="366" t="s">
        <v>15</v>
      </c>
      <c r="T49" s="366" t="s">
        <v>15</v>
      </c>
      <c r="U49" s="353" t="s">
        <v>15</v>
      </c>
      <c r="V49" s="353" t="s">
        <v>16</v>
      </c>
      <c r="W49" s="353" t="s">
        <v>16</v>
      </c>
      <c r="X49" s="353" t="s">
        <v>16</v>
      </c>
      <c r="Y49" s="353" t="s">
        <v>16</v>
      </c>
      <c r="Z49" s="353" t="s">
        <v>16</v>
      </c>
      <c r="AA49" s="353" t="s">
        <v>16</v>
      </c>
      <c r="AB49" s="353" t="s">
        <v>16</v>
      </c>
      <c r="AC49" s="353" t="s">
        <v>16</v>
      </c>
      <c r="AD49" s="353" t="s">
        <v>16</v>
      </c>
      <c r="AE49" s="353" t="s">
        <v>16</v>
      </c>
      <c r="AF49" s="353" t="s">
        <v>15</v>
      </c>
      <c r="AG49" s="353" t="s">
        <v>68</v>
      </c>
      <c r="AH49" s="353" t="s">
        <v>68</v>
      </c>
      <c r="AI49" s="353" t="s">
        <v>68</v>
      </c>
      <c r="AJ49" s="353" t="s">
        <v>68</v>
      </c>
      <c r="AK49" s="353" t="s">
        <v>68</v>
      </c>
      <c r="AL49" s="353" t="s">
        <v>68</v>
      </c>
      <c r="AM49" s="353" t="s">
        <v>160</v>
      </c>
      <c r="AN49" s="353" t="s">
        <v>160</v>
      </c>
    </row>
    <row r="50" spans="1:40">
      <c r="A50" s="130" t="s">
        <v>56</v>
      </c>
      <c r="B50" s="356" t="s">
        <v>125</v>
      </c>
      <c r="C50" s="356" t="s">
        <v>125</v>
      </c>
      <c r="D50" s="356" t="s">
        <v>125</v>
      </c>
      <c r="E50" s="356" t="s">
        <v>125</v>
      </c>
      <c r="F50" s="232" t="s">
        <v>69</v>
      </c>
      <c r="G50" s="453" t="s">
        <v>69</v>
      </c>
      <c r="H50" s="453" t="s">
        <v>69</v>
      </c>
      <c r="I50" s="481" t="s">
        <v>69</v>
      </c>
      <c r="J50" s="482" t="s">
        <v>69</v>
      </c>
      <c r="K50" s="456" t="s">
        <v>69</v>
      </c>
      <c r="L50" s="457" t="s">
        <v>69</v>
      </c>
      <c r="M50" s="457" t="s">
        <v>69</v>
      </c>
      <c r="N50" s="458" t="s">
        <v>125</v>
      </c>
      <c r="O50" s="458" t="s">
        <v>125</v>
      </c>
      <c r="P50" s="366" t="s">
        <v>124</v>
      </c>
      <c r="Q50" s="366" t="s">
        <v>124</v>
      </c>
      <c r="R50" s="366" t="s">
        <v>16</v>
      </c>
      <c r="S50" s="366" t="s">
        <v>16</v>
      </c>
      <c r="T50" s="366" t="s">
        <v>16</v>
      </c>
      <c r="U50" s="353" t="s">
        <v>16</v>
      </c>
      <c r="V50" s="353" t="s">
        <v>16</v>
      </c>
      <c r="W50" s="353" t="s">
        <v>16</v>
      </c>
      <c r="X50" s="353" t="s">
        <v>16</v>
      </c>
      <c r="Y50" s="353" t="s">
        <v>16</v>
      </c>
      <c r="Z50" s="353" t="s">
        <v>16</v>
      </c>
      <c r="AA50" s="353" t="s">
        <v>16</v>
      </c>
      <c r="AB50" s="353">
        <v>44.515576787165266</v>
      </c>
      <c r="AC50" s="353" t="s">
        <v>16</v>
      </c>
      <c r="AD50" s="353" t="s">
        <v>16</v>
      </c>
      <c r="AE50" s="353">
        <v>36.1</v>
      </c>
      <c r="AF50" s="353" t="s">
        <v>15</v>
      </c>
      <c r="AG50" s="353" t="s">
        <v>68</v>
      </c>
      <c r="AH50" s="353" t="s">
        <v>68</v>
      </c>
      <c r="AI50" s="353" t="s">
        <v>68</v>
      </c>
      <c r="AJ50" s="353" t="s">
        <v>68</v>
      </c>
      <c r="AK50" s="353" t="s">
        <v>68</v>
      </c>
      <c r="AL50" s="353" t="s">
        <v>68</v>
      </c>
      <c r="AM50" s="353" t="s">
        <v>68</v>
      </c>
      <c r="AN50" s="353" t="s">
        <v>68</v>
      </c>
    </row>
    <row r="51" spans="1:40">
      <c r="A51" s="130" t="s">
        <v>123</v>
      </c>
      <c r="B51" s="356" t="s">
        <v>125</v>
      </c>
      <c r="C51" s="356" t="s">
        <v>125</v>
      </c>
      <c r="D51" s="356" t="s">
        <v>125</v>
      </c>
      <c r="E51" s="356" t="s">
        <v>125</v>
      </c>
      <c r="F51" s="232" t="s">
        <v>125</v>
      </c>
      <c r="G51" s="453" t="s">
        <v>125</v>
      </c>
      <c r="H51" s="453" t="s">
        <v>125</v>
      </c>
      <c r="I51" s="481" t="s">
        <v>125</v>
      </c>
      <c r="J51" s="482" t="s">
        <v>69</v>
      </c>
      <c r="K51" s="456" t="s">
        <v>69</v>
      </c>
      <c r="L51" s="457" t="s">
        <v>69</v>
      </c>
      <c r="M51" s="457" t="s">
        <v>69</v>
      </c>
      <c r="N51" s="458" t="s">
        <v>125</v>
      </c>
      <c r="O51" s="458" t="s">
        <v>125</v>
      </c>
      <c r="P51" s="366" t="s">
        <v>124</v>
      </c>
      <c r="Q51" s="366" t="s">
        <v>124</v>
      </c>
      <c r="R51" s="366" t="s">
        <v>15</v>
      </c>
      <c r="S51" s="366" t="s">
        <v>15</v>
      </c>
      <c r="T51" s="366" t="s">
        <v>15</v>
      </c>
      <c r="U51" s="353" t="s">
        <v>15</v>
      </c>
      <c r="V51" s="353" t="s">
        <v>15</v>
      </c>
      <c r="W51" s="353" t="s">
        <v>15</v>
      </c>
      <c r="X51" s="353" t="s">
        <v>15</v>
      </c>
      <c r="Y51" s="353" t="s">
        <v>16</v>
      </c>
      <c r="Z51" s="353" t="s">
        <v>16</v>
      </c>
      <c r="AA51" s="353" t="s">
        <v>16</v>
      </c>
      <c r="AB51" s="353">
        <v>43.390482467951578</v>
      </c>
      <c r="AC51" s="353">
        <v>40.679500706008227</v>
      </c>
      <c r="AD51" s="353">
        <v>36.357791355502464</v>
      </c>
      <c r="AE51" s="353" t="s">
        <v>15</v>
      </c>
      <c r="AF51" s="353" t="s">
        <v>15</v>
      </c>
      <c r="AG51" s="353" t="s">
        <v>68</v>
      </c>
      <c r="AH51" s="353" t="s">
        <v>68</v>
      </c>
      <c r="AI51" s="353" t="s">
        <v>160</v>
      </c>
      <c r="AJ51" s="353" t="s">
        <v>68</v>
      </c>
      <c r="AK51" s="353" t="s">
        <v>160</v>
      </c>
      <c r="AL51" s="353" t="s">
        <v>68</v>
      </c>
      <c r="AM51" s="353" t="s">
        <v>160</v>
      </c>
      <c r="AN51" s="353" t="s">
        <v>160</v>
      </c>
    </row>
    <row r="52" spans="1:40">
      <c r="A52" s="130"/>
      <c r="B52" s="356"/>
      <c r="C52" s="356"/>
      <c r="D52" s="356"/>
      <c r="E52" s="356"/>
      <c r="F52" s="232"/>
      <c r="G52" s="354"/>
      <c r="H52" s="354"/>
      <c r="I52" s="354"/>
      <c r="J52" s="354"/>
      <c r="K52" s="354"/>
      <c r="L52" s="354"/>
      <c r="M52" s="354"/>
      <c r="N52" s="354"/>
      <c r="O52" s="354"/>
      <c r="P52" s="362"/>
      <c r="Q52" s="362"/>
      <c r="R52" s="362"/>
      <c r="S52" s="362"/>
      <c r="T52" s="362"/>
      <c r="U52" s="353"/>
      <c r="V52" s="353"/>
      <c r="W52" s="353"/>
      <c r="X52" s="353"/>
      <c r="Y52" s="353"/>
      <c r="Z52" s="353"/>
      <c r="AA52" s="353"/>
      <c r="AB52" s="353"/>
      <c r="AC52" s="353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353"/>
    </row>
    <row r="53" spans="1:40">
      <c r="A53" s="163" t="s">
        <v>209</v>
      </c>
      <c r="B53" s="468">
        <v>30</v>
      </c>
      <c r="C53" s="468">
        <v>33.1</v>
      </c>
      <c r="D53" s="468">
        <v>29.3</v>
      </c>
      <c r="E53" s="468">
        <v>35</v>
      </c>
      <c r="F53" s="386">
        <v>34.4</v>
      </c>
      <c r="G53" s="459">
        <v>32.5</v>
      </c>
      <c r="H53" s="459">
        <v>33.299999999999997</v>
      </c>
      <c r="I53" s="490">
        <v>33.299999999999997</v>
      </c>
      <c r="J53" s="491">
        <v>38.5</v>
      </c>
      <c r="K53" s="462">
        <v>43.1</v>
      </c>
      <c r="L53" s="463">
        <v>39</v>
      </c>
      <c r="M53" s="463">
        <v>38.4</v>
      </c>
      <c r="N53" s="464">
        <v>40.700000000000003</v>
      </c>
      <c r="O53" s="464">
        <v>38.200000000000003</v>
      </c>
      <c r="P53" s="391">
        <v>41.451340824704417</v>
      </c>
      <c r="Q53" s="391">
        <v>31.661076049378849</v>
      </c>
      <c r="R53" s="391">
        <v>38.592772027496252</v>
      </c>
      <c r="S53" s="391">
        <v>39.374432809773147</v>
      </c>
      <c r="T53" s="391">
        <v>37.571799814907038</v>
      </c>
      <c r="U53" s="478">
        <v>37.517565806248726</v>
      </c>
      <c r="V53" s="478">
        <v>33.448866825538971</v>
      </c>
      <c r="W53" s="478">
        <v>36.899742977785927</v>
      </c>
      <c r="X53" s="478">
        <v>25.342318950873644</v>
      </c>
      <c r="Y53" s="478">
        <v>27.499247879233568</v>
      </c>
      <c r="Z53" s="478">
        <v>30.988717823078531</v>
      </c>
      <c r="AA53" s="478">
        <v>39.46624393396656</v>
      </c>
      <c r="AB53" s="478">
        <v>41.63560311073708</v>
      </c>
      <c r="AC53" s="478">
        <v>42.190330771955537</v>
      </c>
      <c r="AD53" s="478">
        <v>41.533719217554832</v>
      </c>
      <c r="AE53" s="478">
        <v>35.5</v>
      </c>
      <c r="AF53" s="478">
        <v>30.4</v>
      </c>
      <c r="AG53" s="478">
        <v>38.4</v>
      </c>
      <c r="AH53" s="478">
        <v>43</v>
      </c>
      <c r="AI53" s="478">
        <v>41.8</v>
      </c>
      <c r="AJ53" s="478">
        <v>39.6</v>
      </c>
      <c r="AK53" s="478">
        <v>36.200000000000003</v>
      </c>
      <c r="AL53" s="478">
        <v>26.6</v>
      </c>
      <c r="AM53" s="478">
        <v>28.2</v>
      </c>
      <c r="AN53" s="492">
        <v>38</v>
      </c>
    </row>
    <row r="54" spans="1:40">
      <c r="A54" s="163" t="s">
        <v>210</v>
      </c>
      <c r="B54" s="468">
        <v>32.799999999999997</v>
      </c>
      <c r="C54" s="468">
        <v>35.6</v>
      </c>
      <c r="D54" s="468">
        <v>35.200000000000003</v>
      </c>
      <c r="E54" s="468">
        <v>38.799999999999997</v>
      </c>
      <c r="F54" s="386">
        <v>38</v>
      </c>
      <c r="G54" s="459">
        <v>38.299999999999997</v>
      </c>
      <c r="H54" s="459">
        <v>34.5</v>
      </c>
      <c r="I54" s="490">
        <v>37.700000000000003</v>
      </c>
      <c r="J54" s="491">
        <v>42</v>
      </c>
      <c r="K54" s="462">
        <v>44.4</v>
      </c>
      <c r="L54" s="463">
        <v>44.2</v>
      </c>
      <c r="M54" s="463">
        <v>36.799999999999997</v>
      </c>
      <c r="N54" s="464">
        <v>44.2</v>
      </c>
      <c r="O54" s="464">
        <v>41.9</v>
      </c>
      <c r="P54" s="391">
        <v>43.021474975858723</v>
      </c>
      <c r="Q54" s="391">
        <v>34.685826823464474</v>
      </c>
      <c r="R54" s="391">
        <v>39.896287051561316</v>
      </c>
      <c r="S54" s="391">
        <v>41.653497395126173</v>
      </c>
      <c r="T54" s="391">
        <v>40.418335492544621</v>
      </c>
      <c r="U54" s="478">
        <v>36.93932868086366</v>
      </c>
      <c r="V54" s="478">
        <v>36.348941347519386</v>
      </c>
      <c r="W54" s="478">
        <v>35.126365105008091</v>
      </c>
      <c r="X54" s="478">
        <v>27.007150505763459</v>
      </c>
      <c r="Y54" s="478">
        <v>27.800445683024414</v>
      </c>
      <c r="Z54" s="478">
        <v>45.040385533710122</v>
      </c>
      <c r="AA54" s="478">
        <v>40.338048593519382</v>
      </c>
      <c r="AB54" s="478">
        <v>39.44782345376376</v>
      </c>
      <c r="AC54" s="478">
        <v>46.860307406831673</v>
      </c>
      <c r="AD54" s="478">
        <v>41.478877564564883</v>
      </c>
      <c r="AE54" s="478">
        <v>37.799999999999997</v>
      </c>
      <c r="AF54" s="478">
        <v>38.299999999999997</v>
      </c>
      <c r="AG54" s="478">
        <v>31.8</v>
      </c>
      <c r="AH54" s="478">
        <v>35</v>
      </c>
      <c r="AI54" s="478">
        <v>42.8</v>
      </c>
      <c r="AJ54" s="478">
        <v>35.5</v>
      </c>
      <c r="AK54" s="478">
        <v>38.9</v>
      </c>
      <c r="AL54" s="478">
        <v>33.1</v>
      </c>
      <c r="AM54" s="478">
        <v>37</v>
      </c>
      <c r="AN54" s="492">
        <v>43.7</v>
      </c>
    </row>
    <row r="55" spans="1:40">
      <c r="A55" s="163" t="s">
        <v>211</v>
      </c>
      <c r="B55" s="468">
        <v>27.6</v>
      </c>
      <c r="C55" s="468">
        <v>33.299999999999997</v>
      </c>
      <c r="D55" s="468">
        <v>29.5</v>
      </c>
      <c r="E55" s="468">
        <v>33</v>
      </c>
      <c r="F55" s="386">
        <v>38.200000000000003</v>
      </c>
      <c r="G55" s="459">
        <v>31.2</v>
      </c>
      <c r="H55" s="459">
        <v>32.6</v>
      </c>
      <c r="I55" s="490">
        <v>34.4</v>
      </c>
      <c r="J55" s="491">
        <v>35.5</v>
      </c>
      <c r="K55" s="462">
        <v>35.1</v>
      </c>
      <c r="L55" s="463">
        <v>33.6</v>
      </c>
      <c r="M55" s="463">
        <v>28.3</v>
      </c>
      <c r="N55" s="464">
        <v>37.299999999999997</v>
      </c>
      <c r="O55" s="464">
        <v>33</v>
      </c>
      <c r="P55" s="391">
        <v>39.218747347714803</v>
      </c>
      <c r="Q55" s="391">
        <v>28.52167439424657</v>
      </c>
      <c r="R55" s="391">
        <v>32.137221364083253</v>
      </c>
      <c r="S55" s="391">
        <v>34.307816315659139</v>
      </c>
      <c r="T55" s="391">
        <v>34.626955256002468</v>
      </c>
      <c r="U55" s="478">
        <v>31.740108284907844</v>
      </c>
      <c r="V55" s="478">
        <v>27.646755935086926</v>
      </c>
      <c r="W55" s="478">
        <v>29.207777251517388</v>
      </c>
      <c r="X55" s="478">
        <v>33.777938231281027</v>
      </c>
      <c r="Y55" s="478">
        <v>31.671131749759162</v>
      </c>
      <c r="Z55" s="478">
        <v>39.8157344845078</v>
      </c>
      <c r="AA55" s="478">
        <v>45.035624093442713</v>
      </c>
      <c r="AB55" s="478">
        <v>38.570948213513844</v>
      </c>
      <c r="AC55" s="478">
        <v>51.162503009195255</v>
      </c>
      <c r="AD55" s="478">
        <v>38.930454435179307</v>
      </c>
      <c r="AE55" s="478">
        <v>33.200000000000003</v>
      </c>
      <c r="AF55" s="478">
        <v>39.5</v>
      </c>
      <c r="AG55" s="478">
        <v>33.5</v>
      </c>
      <c r="AH55" s="478">
        <v>32.4</v>
      </c>
      <c r="AI55" s="478">
        <v>38.299999999999997</v>
      </c>
      <c r="AJ55" s="478">
        <v>33.299999999999997</v>
      </c>
      <c r="AK55" s="478">
        <v>29.5</v>
      </c>
      <c r="AL55" s="478">
        <v>22.6</v>
      </c>
      <c r="AM55" s="478">
        <v>28.3</v>
      </c>
      <c r="AN55" s="492">
        <v>35.700000000000003</v>
      </c>
    </row>
    <row r="56" spans="1:40">
      <c r="A56" s="163" t="s">
        <v>212</v>
      </c>
      <c r="B56" s="468">
        <v>32.299999999999997</v>
      </c>
      <c r="C56" s="468">
        <v>34.200000000000003</v>
      </c>
      <c r="D56" s="468">
        <v>37</v>
      </c>
      <c r="E56" s="468">
        <v>36.700000000000003</v>
      </c>
      <c r="F56" s="386">
        <v>35</v>
      </c>
      <c r="G56" s="459">
        <v>28</v>
      </c>
      <c r="H56" s="459">
        <v>29.1</v>
      </c>
      <c r="I56" s="490">
        <v>33.799999999999997</v>
      </c>
      <c r="J56" s="491">
        <v>34.4</v>
      </c>
      <c r="K56" s="462">
        <v>35.200000000000003</v>
      </c>
      <c r="L56" s="463">
        <v>34.4</v>
      </c>
      <c r="M56" s="463">
        <v>29</v>
      </c>
      <c r="N56" s="464">
        <v>40.700000000000003</v>
      </c>
      <c r="O56" s="464">
        <v>37.9</v>
      </c>
      <c r="P56" s="391">
        <v>40.149265084865625</v>
      </c>
      <c r="Q56" s="391">
        <v>36.696397929740669</v>
      </c>
      <c r="R56" s="391">
        <v>31.631464383166971</v>
      </c>
      <c r="S56" s="391">
        <v>38.416775468505321</v>
      </c>
      <c r="T56" s="391">
        <v>41.683540593574151</v>
      </c>
      <c r="U56" s="478">
        <v>31.134350279406483</v>
      </c>
      <c r="V56" s="478">
        <v>33.457558030344813</v>
      </c>
      <c r="W56" s="478">
        <v>32.165534103899404</v>
      </c>
      <c r="X56" s="478" t="s">
        <v>15</v>
      </c>
      <c r="Y56" s="478">
        <v>33.655814068938334</v>
      </c>
      <c r="Z56" s="478" t="s">
        <v>16</v>
      </c>
      <c r="AA56" s="478">
        <v>46.417904399641031</v>
      </c>
      <c r="AB56" s="478">
        <v>42.780157689289574</v>
      </c>
      <c r="AC56" s="478">
        <v>40.125755468162048</v>
      </c>
      <c r="AD56" s="478">
        <v>36.981275358685018</v>
      </c>
      <c r="AE56" s="478">
        <v>28.7</v>
      </c>
      <c r="AF56" s="478">
        <v>35.5</v>
      </c>
      <c r="AG56" s="478">
        <v>32.700000000000003</v>
      </c>
      <c r="AH56" s="478" t="s">
        <v>160</v>
      </c>
      <c r="AI56" s="478" t="s">
        <v>160</v>
      </c>
      <c r="AJ56" s="478" t="s">
        <v>160</v>
      </c>
      <c r="AK56" s="478">
        <v>36.6</v>
      </c>
      <c r="AL56" s="478">
        <v>28.2</v>
      </c>
      <c r="AM56" s="478">
        <v>34.200000000000003</v>
      </c>
      <c r="AN56" s="478" t="s">
        <v>160</v>
      </c>
    </row>
    <row r="57" spans="1:40">
      <c r="A57" s="130"/>
      <c r="B57" s="356"/>
      <c r="C57" s="356"/>
      <c r="D57" s="356"/>
      <c r="E57" s="356"/>
      <c r="F57" s="232"/>
      <c r="G57" s="354"/>
      <c r="H57" s="354"/>
      <c r="I57" s="354"/>
      <c r="J57" s="354"/>
      <c r="K57" s="354"/>
      <c r="L57" s="354"/>
      <c r="M57" s="354"/>
      <c r="N57" s="354"/>
      <c r="O57" s="354"/>
      <c r="P57" s="362"/>
      <c r="Q57" s="362"/>
      <c r="R57" s="362"/>
      <c r="S57" s="362"/>
      <c r="T57" s="362"/>
      <c r="U57" s="353"/>
      <c r="V57" s="353"/>
      <c r="W57" s="353"/>
      <c r="X57" s="353"/>
      <c r="Y57" s="353"/>
      <c r="Z57" s="353"/>
      <c r="AA57" s="353"/>
      <c r="AB57" s="353"/>
      <c r="AC57" s="353"/>
      <c r="AD57" s="353"/>
      <c r="AE57" s="353"/>
      <c r="AF57" s="353"/>
      <c r="AG57" s="478"/>
      <c r="AH57" s="478"/>
      <c r="AI57" s="478"/>
      <c r="AJ57" s="478"/>
      <c r="AK57" s="478"/>
      <c r="AL57" s="478"/>
      <c r="AM57" s="478"/>
      <c r="AN57" s="478"/>
    </row>
    <row r="58" spans="1:40">
      <c r="A58" s="163" t="s">
        <v>59</v>
      </c>
      <c r="B58" s="468">
        <v>30.9</v>
      </c>
      <c r="C58" s="468">
        <v>34.1</v>
      </c>
      <c r="D58" s="468">
        <v>34.299999999999997</v>
      </c>
      <c r="E58" s="468">
        <v>35.700000000000003</v>
      </c>
      <c r="F58" s="386">
        <v>36.200000000000003</v>
      </c>
      <c r="G58" s="395">
        <v>31.6</v>
      </c>
      <c r="H58" s="395">
        <v>32.5</v>
      </c>
      <c r="I58" s="395">
        <v>35.700000000000003</v>
      </c>
      <c r="J58" s="395">
        <v>38.200000000000003</v>
      </c>
      <c r="K58" s="395">
        <v>40.200000000000003</v>
      </c>
      <c r="L58" s="395">
        <v>38.799999999999997</v>
      </c>
      <c r="M58" s="395">
        <v>34</v>
      </c>
      <c r="N58" s="395">
        <v>41.3</v>
      </c>
      <c r="O58" s="395">
        <v>38.5</v>
      </c>
      <c r="P58" s="385">
        <v>41.48</v>
      </c>
      <c r="Q58" s="385">
        <v>32.522811946187126</v>
      </c>
      <c r="R58" s="385">
        <v>36.519061334205695</v>
      </c>
      <c r="S58" s="385">
        <v>38.536495546751482</v>
      </c>
      <c r="T58" s="385">
        <v>37.7137841689064</v>
      </c>
      <c r="U58" s="478">
        <v>35.259081317864215</v>
      </c>
      <c r="V58" s="478">
        <v>31.859271067618266</v>
      </c>
      <c r="W58" s="478">
        <v>32.919291932793129</v>
      </c>
      <c r="X58" s="478">
        <v>29.607601254308737</v>
      </c>
      <c r="Y58" s="478">
        <v>29.588389238716918</v>
      </c>
      <c r="Z58" s="478">
        <v>39.125894078810752</v>
      </c>
      <c r="AA58" s="478">
        <v>41.834470115105411</v>
      </c>
      <c r="AB58" s="478">
        <v>39.800179707843121</v>
      </c>
      <c r="AC58" s="478">
        <v>48.061155418818984</v>
      </c>
      <c r="AD58" s="478">
        <v>40.547000712821166</v>
      </c>
      <c r="AE58" s="478">
        <v>35.200000000000003</v>
      </c>
      <c r="AF58" s="478">
        <v>35.9</v>
      </c>
      <c r="AG58" s="478">
        <v>34.799999999999997</v>
      </c>
      <c r="AH58" s="478">
        <v>37.299999999999997</v>
      </c>
      <c r="AI58" s="478">
        <v>41.4</v>
      </c>
      <c r="AJ58" s="478">
        <v>36.1</v>
      </c>
      <c r="AK58" s="478">
        <v>35.299999999999997</v>
      </c>
      <c r="AL58" s="478">
        <v>27.1</v>
      </c>
      <c r="AM58" s="478">
        <v>31.3</v>
      </c>
      <c r="AN58" s="492">
        <v>38.9</v>
      </c>
    </row>
    <row r="59" spans="1:40">
      <c r="A59" s="169" t="s">
        <v>131</v>
      </c>
      <c r="B59" s="357"/>
      <c r="C59" s="357"/>
      <c r="D59" s="357"/>
      <c r="E59" s="233"/>
      <c r="F59" s="357"/>
      <c r="G59" s="357"/>
      <c r="H59" s="357"/>
      <c r="I59" s="357"/>
      <c r="J59" s="357"/>
      <c r="K59" s="357"/>
      <c r="L59" s="357"/>
      <c r="M59" s="357"/>
      <c r="N59" s="357"/>
      <c r="O59" s="357"/>
      <c r="P59" s="357"/>
      <c r="Q59" s="357"/>
      <c r="R59" s="357"/>
      <c r="S59" s="357"/>
      <c r="T59" s="357"/>
      <c r="U59" s="357"/>
      <c r="V59" s="357"/>
      <c r="W59" s="357"/>
      <c r="X59" s="357"/>
      <c r="Y59" s="357"/>
      <c r="Z59" s="357"/>
      <c r="AA59" s="357"/>
      <c r="AB59" s="357"/>
      <c r="AC59" s="357"/>
      <c r="AD59" s="357"/>
      <c r="AE59" s="357"/>
      <c r="AF59" s="353"/>
      <c r="AG59" s="353"/>
      <c r="AH59" s="353"/>
      <c r="AI59" s="353"/>
      <c r="AJ59" s="353"/>
      <c r="AK59" s="353"/>
      <c r="AL59" s="357"/>
      <c r="AM59" s="353"/>
      <c r="AN59" s="357"/>
    </row>
    <row r="60" spans="1:40">
      <c r="A60" s="130" t="s">
        <v>70</v>
      </c>
      <c r="B60" s="356" t="s">
        <v>125</v>
      </c>
      <c r="C60" s="354" t="s">
        <v>69</v>
      </c>
      <c r="D60" s="483" t="s">
        <v>69</v>
      </c>
      <c r="E60" s="483" t="s">
        <v>69</v>
      </c>
      <c r="F60" s="484" t="s">
        <v>69</v>
      </c>
      <c r="G60" s="485" t="s">
        <v>69</v>
      </c>
      <c r="H60" s="486" t="s">
        <v>69</v>
      </c>
      <c r="I60" s="487" t="s">
        <v>69</v>
      </c>
      <c r="J60" s="487" t="s">
        <v>69</v>
      </c>
      <c r="K60" s="488" t="s">
        <v>125</v>
      </c>
      <c r="L60" s="488" t="s">
        <v>125</v>
      </c>
      <c r="M60" s="380" t="s">
        <v>124</v>
      </c>
      <c r="N60" s="380" t="s">
        <v>124</v>
      </c>
      <c r="O60" s="380" t="s">
        <v>68</v>
      </c>
      <c r="P60" s="380" t="s">
        <v>68</v>
      </c>
      <c r="Q60" s="380" t="s">
        <v>68</v>
      </c>
      <c r="R60" s="380" t="s">
        <v>68</v>
      </c>
      <c r="S60" s="380" t="s">
        <v>68</v>
      </c>
      <c r="T60" s="380" t="s">
        <v>68</v>
      </c>
      <c r="U60" s="380" t="s">
        <v>68</v>
      </c>
      <c r="V60" s="380" t="s">
        <v>68</v>
      </c>
      <c r="W60" s="380" t="s">
        <v>68</v>
      </c>
      <c r="X60" s="380" t="s">
        <v>68</v>
      </c>
      <c r="Y60" s="380" t="s">
        <v>68</v>
      </c>
      <c r="Z60" s="380" t="s">
        <v>68</v>
      </c>
      <c r="AA60" s="380" t="s">
        <v>68</v>
      </c>
      <c r="AB60" s="380" t="s">
        <v>68</v>
      </c>
      <c r="AC60" s="380" t="s">
        <v>68</v>
      </c>
      <c r="AD60" s="380" t="s">
        <v>68</v>
      </c>
      <c r="AE60" s="380" t="s">
        <v>68</v>
      </c>
      <c r="AF60" s="353" t="s">
        <v>68</v>
      </c>
      <c r="AG60" s="353" t="s">
        <v>68</v>
      </c>
      <c r="AH60" s="353" t="s">
        <v>68</v>
      </c>
      <c r="AI60" s="353" t="s">
        <v>68</v>
      </c>
      <c r="AJ60" s="353" t="s">
        <v>68</v>
      </c>
      <c r="AK60" s="353" t="s">
        <v>68</v>
      </c>
      <c r="AL60" s="362" t="s">
        <v>68</v>
      </c>
      <c r="AM60" s="353" t="s">
        <v>68</v>
      </c>
      <c r="AN60" s="362" t="s">
        <v>68</v>
      </c>
    </row>
    <row r="61" spans="1:40">
      <c r="A61" s="120"/>
    </row>
    <row r="62" spans="1:40">
      <c r="A62" s="171"/>
    </row>
    <row r="63" spans="1:40">
      <c r="A63" s="177" t="s">
        <v>206</v>
      </c>
    </row>
    <row r="64" spans="1:40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10730-25F5-4892-94D9-EF4F799BF6DE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>
      <c r="A3" s="301" t="s">
        <v>81</v>
      </c>
      <c r="B3" s="212" t="s">
        <v>4</v>
      </c>
      <c r="C3" s="202" t="s">
        <v>4</v>
      </c>
      <c r="D3" s="202" t="s">
        <v>4</v>
      </c>
      <c r="E3" s="202" t="s">
        <v>4</v>
      </c>
      <c r="F3" s="202" t="s">
        <v>4</v>
      </c>
      <c r="G3" s="202" t="s">
        <v>4</v>
      </c>
      <c r="H3" s="202" t="s">
        <v>4</v>
      </c>
      <c r="I3" s="202" t="s">
        <v>4</v>
      </c>
      <c r="J3" s="202" t="s">
        <v>4</v>
      </c>
      <c r="K3" s="202" t="s">
        <v>4</v>
      </c>
      <c r="L3" s="202" t="s">
        <v>4</v>
      </c>
      <c r="M3" s="202" t="s">
        <v>4</v>
      </c>
      <c r="N3" s="202" t="s">
        <v>4</v>
      </c>
      <c r="O3" s="202" t="s">
        <v>4</v>
      </c>
      <c r="P3" s="202" t="s">
        <v>4</v>
      </c>
      <c r="Q3" s="202" t="s">
        <v>4</v>
      </c>
      <c r="R3" s="202" t="s">
        <v>4</v>
      </c>
      <c r="S3" s="202" t="s">
        <v>4</v>
      </c>
      <c r="T3" s="202" t="s">
        <v>4</v>
      </c>
      <c r="U3" s="202" t="s">
        <v>4</v>
      </c>
      <c r="V3" s="202" t="s">
        <v>4</v>
      </c>
      <c r="W3" s="202" t="s">
        <v>4</v>
      </c>
      <c r="X3" s="202" t="s">
        <v>4</v>
      </c>
      <c r="Y3" s="202" t="s">
        <v>4</v>
      </c>
      <c r="Z3" s="202" t="s">
        <v>4</v>
      </c>
      <c r="AA3" s="202" t="s">
        <v>4</v>
      </c>
      <c r="AB3" s="202" t="s">
        <v>4</v>
      </c>
      <c r="AC3" s="202" t="s">
        <v>4</v>
      </c>
      <c r="AD3" s="202" t="s">
        <v>4</v>
      </c>
      <c r="AE3" s="202" t="s">
        <v>4</v>
      </c>
      <c r="AF3" s="202" t="s">
        <v>4</v>
      </c>
      <c r="AG3" s="202" t="s">
        <v>4</v>
      </c>
      <c r="AH3" s="202" t="s">
        <v>4</v>
      </c>
      <c r="AI3" s="202" t="s">
        <v>4</v>
      </c>
      <c r="AJ3" s="202" t="s">
        <v>4</v>
      </c>
      <c r="AK3" s="202" t="s">
        <v>4</v>
      </c>
      <c r="AL3" s="202" t="s">
        <v>4</v>
      </c>
      <c r="AM3" s="202" t="s">
        <v>4</v>
      </c>
      <c r="AN3" s="202" t="s">
        <v>4</v>
      </c>
      <c r="AO3" s="202" t="s">
        <v>4</v>
      </c>
      <c r="AP3" s="202" t="s">
        <v>4</v>
      </c>
      <c r="AQ3" s="202" t="s">
        <v>4</v>
      </c>
      <c r="AR3" s="202" t="s">
        <v>4</v>
      </c>
      <c r="AS3" s="202" t="s">
        <v>4</v>
      </c>
      <c r="AT3" s="202" t="s">
        <v>4</v>
      </c>
      <c r="AU3" s="202" t="s">
        <v>4</v>
      </c>
      <c r="AV3" s="202" t="s">
        <v>4</v>
      </c>
      <c r="AW3" s="202" t="s">
        <v>4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182">
        <v>2022</v>
      </c>
      <c r="AU4" s="182">
        <v>2023</v>
      </c>
      <c r="AV4" s="182">
        <v>2024</v>
      </c>
      <c r="AW4" s="182">
        <v>2025</v>
      </c>
    </row>
    <row r="5" spans="1:49" ht="12.75" thickBot="1">
      <c r="A5" s="553"/>
      <c r="B5" s="212" t="s">
        <v>77</v>
      </c>
      <c r="C5" s="202" t="s">
        <v>77</v>
      </c>
      <c r="D5" s="202" t="s">
        <v>77</v>
      </c>
      <c r="E5" s="202" t="s">
        <v>77</v>
      </c>
      <c r="F5" s="202" t="s">
        <v>77</v>
      </c>
      <c r="G5" s="202" t="s">
        <v>77</v>
      </c>
      <c r="H5" s="202" t="s">
        <v>77</v>
      </c>
      <c r="I5" s="202" t="s">
        <v>77</v>
      </c>
      <c r="J5" s="202" t="s">
        <v>77</v>
      </c>
      <c r="K5" s="202" t="s">
        <v>77</v>
      </c>
      <c r="L5" s="202" t="s">
        <v>77</v>
      </c>
      <c r="M5" s="202" t="s">
        <v>77</v>
      </c>
      <c r="N5" s="202" t="s">
        <v>77</v>
      </c>
      <c r="O5" s="202" t="s">
        <v>77</v>
      </c>
      <c r="P5" s="202" t="s">
        <v>77</v>
      </c>
      <c r="Q5" s="202" t="s">
        <v>77</v>
      </c>
      <c r="R5" s="202" t="s">
        <v>77</v>
      </c>
      <c r="S5" s="202" t="s">
        <v>77</v>
      </c>
      <c r="T5" s="202" t="s">
        <v>77</v>
      </c>
      <c r="U5" s="202" t="s">
        <v>77</v>
      </c>
      <c r="V5" s="202" t="s">
        <v>77</v>
      </c>
      <c r="W5" s="202" t="s">
        <v>77</v>
      </c>
      <c r="X5" s="202" t="s">
        <v>77</v>
      </c>
      <c r="Y5" s="202" t="s">
        <v>77</v>
      </c>
      <c r="Z5" s="202" t="s">
        <v>77</v>
      </c>
      <c r="AA5" s="202" t="s">
        <v>77</v>
      </c>
      <c r="AB5" s="202" t="s">
        <v>77</v>
      </c>
      <c r="AC5" s="202" t="s">
        <v>77</v>
      </c>
      <c r="AD5" s="202" t="s">
        <v>77</v>
      </c>
      <c r="AE5" s="202" t="s">
        <v>77</v>
      </c>
      <c r="AF5" s="202" t="s">
        <v>77</v>
      </c>
      <c r="AG5" s="202" t="s">
        <v>77</v>
      </c>
      <c r="AH5" s="202" t="s">
        <v>77</v>
      </c>
      <c r="AI5" s="202" t="s">
        <v>77</v>
      </c>
      <c r="AJ5" s="202" t="s">
        <v>77</v>
      </c>
      <c r="AK5" s="202" t="s">
        <v>77</v>
      </c>
      <c r="AL5" s="202" t="s">
        <v>77</v>
      </c>
      <c r="AM5" s="202" t="s">
        <v>77</v>
      </c>
      <c r="AN5" s="202" t="s">
        <v>77</v>
      </c>
      <c r="AO5" s="202" t="s">
        <v>77</v>
      </c>
      <c r="AP5" s="202" t="s">
        <v>77</v>
      </c>
      <c r="AQ5" s="202" t="s">
        <v>77</v>
      </c>
      <c r="AR5" s="202" t="s">
        <v>77</v>
      </c>
      <c r="AS5" s="202" t="s">
        <v>77</v>
      </c>
      <c r="AT5" s="202" t="s">
        <v>77</v>
      </c>
      <c r="AU5" s="202" t="s">
        <v>77</v>
      </c>
      <c r="AV5" s="202" t="s">
        <v>77</v>
      </c>
      <c r="AW5" s="202" t="s">
        <v>77</v>
      </c>
    </row>
    <row r="6" spans="1:49" ht="12.75" thickTop="1">
      <c r="A6" s="130" t="s">
        <v>14</v>
      </c>
      <c r="B6" s="409" t="s">
        <v>15</v>
      </c>
      <c r="C6" s="362" t="s">
        <v>125</v>
      </c>
      <c r="D6" s="362" t="s">
        <v>125</v>
      </c>
      <c r="E6" s="362" t="s">
        <v>125</v>
      </c>
      <c r="F6" s="362" t="s">
        <v>125</v>
      </c>
      <c r="G6" s="362" t="s">
        <v>125</v>
      </c>
      <c r="H6" s="362" t="s">
        <v>125</v>
      </c>
      <c r="I6" s="362" t="s">
        <v>125</v>
      </c>
      <c r="J6" s="362" t="s">
        <v>125</v>
      </c>
      <c r="K6" s="362" t="s">
        <v>125</v>
      </c>
      <c r="L6" s="362" t="s">
        <v>125</v>
      </c>
      <c r="M6" s="362">
        <v>14</v>
      </c>
      <c r="N6" s="362" t="s">
        <v>125</v>
      </c>
      <c r="O6" s="232" t="s">
        <v>69</v>
      </c>
      <c r="P6" s="232" t="s">
        <v>69</v>
      </c>
      <c r="Q6" s="232" t="s">
        <v>69</v>
      </c>
      <c r="R6" s="445" t="s">
        <v>69</v>
      </c>
      <c r="S6" s="413" t="s">
        <v>125</v>
      </c>
      <c r="T6" s="446" t="s">
        <v>125</v>
      </c>
      <c r="U6" s="447" t="s">
        <v>125</v>
      </c>
      <c r="V6" s="447" t="s">
        <v>125</v>
      </c>
      <c r="W6" s="409" t="s">
        <v>125</v>
      </c>
      <c r="X6" s="409" t="s">
        <v>125</v>
      </c>
      <c r="Y6" s="366" t="s">
        <v>124</v>
      </c>
      <c r="Z6" s="366" t="s">
        <v>124</v>
      </c>
      <c r="AA6" s="366" t="s">
        <v>15</v>
      </c>
      <c r="AB6" s="366" t="s">
        <v>15</v>
      </c>
      <c r="AC6" s="366" t="s">
        <v>15</v>
      </c>
      <c r="AD6" s="353" t="s">
        <v>15</v>
      </c>
      <c r="AE6" s="353" t="s">
        <v>15</v>
      </c>
      <c r="AF6" s="353" t="s">
        <v>15</v>
      </c>
      <c r="AG6" s="353" t="s">
        <v>15</v>
      </c>
      <c r="AH6" s="353">
        <v>36.74235851439618</v>
      </c>
      <c r="AI6" s="353">
        <v>31.660298537877626</v>
      </c>
      <c r="AJ6" s="353">
        <v>34.07564240357086</v>
      </c>
      <c r="AK6" s="353">
        <v>31.756730290137568</v>
      </c>
      <c r="AL6" s="353">
        <v>51.095687120701911</v>
      </c>
      <c r="AM6" s="353">
        <v>39.935596686910124</v>
      </c>
      <c r="AN6" s="353">
        <v>41.2</v>
      </c>
      <c r="AO6" s="353" t="s">
        <v>15</v>
      </c>
      <c r="AP6" s="353" t="s">
        <v>160</v>
      </c>
      <c r="AQ6" s="353" t="s">
        <v>160</v>
      </c>
      <c r="AR6" s="353" t="s">
        <v>160</v>
      </c>
      <c r="AS6" s="471" t="s">
        <v>160</v>
      </c>
      <c r="AT6" s="353" t="s">
        <v>160</v>
      </c>
      <c r="AU6" s="353" t="s">
        <v>160</v>
      </c>
      <c r="AV6" s="353" t="s">
        <v>160</v>
      </c>
      <c r="AW6" s="471" t="s">
        <v>160</v>
      </c>
    </row>
    <row r="7" spans="1:49">
      <c r="A7" s="130" t="s">
        <v>17</v>
      </c>
      <c r="B7" s="409" t="s">
        <v>15</v>
      </c>
      <c r="C7" s="362" t="s">
        <v>125</v>
      </c>
      <c r="D7" s="362" t="s">
        <v>125</v>
      </c>
      <c r="E7" s="362" t="s">
        <v>125</v>
      </c>
      <c r="F7" s="362" t="s">
        <v>125</v>
      </c>
      <c r="G7" s="362" t="s">
        <v>125</v>
      </c>
      <c r="H7" s="362" t="s">
        <v>125</v>
      </c>
      <c r="I7" s="362" t="s">
        <v>125</v>
      </c>
      <c r="J7" s="362" t="s">
        <v>125</v>
      </c>
      <c r="K7" s="362" t="s">
        <v>125</v>
      </c>
      <c r="L7" s="362" t="s">
        <v>125</v>
      </c>
      <c r="M7" s="362" t="s">
        <v>125</v>
      </c>
      <c r="N7" s="362" t="s">
        <v>125</v>
      </c>
      <c r="O7" s="232" t="s">
        <v>69</v>
      </c>
      <c r="P7" s="232" t="s">
        <v>69</v>
      </c>
      <c r="Q7" s="232" t="s">
        <v>69</v>
      </c>
      <c r="R7" s="445" t="s">
        <v>69</v>
      </c>
      <c r="S7" s="413" t="s">
        <v>125</v>
      </c>
      <c r="T7" s="446" t="s">
        <v>125</v>
      </c>
      <c r="U7" s="447" t="s">
        <v>125</v>
      </c>
      <c r="V7" s="447" t="s">
        <v>125</v>
      </c>
      <c r="W7" s="409" t="s">
        <v>125</v>
      </c>
      <c r="X7" s="409" t="s">
        <v>125</v>
      </c>
      <c r="Y7" s="366" t="s">
        <v>124</v>
      </c>
      <c r="Z7" s="366" t="s">
        <v>124</v>
      </c>
      <c r="AA7" s="366" t="s">
        <v>15</v>
      </c>
      <c r="AB7" s="366" t="s">
        <v>15</v>
      </c>
      <c r="AC7" s="366" t="s">
        <v>15</v>
      </c>
      <c r="AD7" s="353" t="s">
        <v>15</v>
      </c>
      <c r="AE7" s="353" t="s">
        <v>15</v>
      </c>
      <c r="AF7" s="353" t="s">
        <v>15</v>
      </c>
      <c r="AG7" s="353" t="s">
        <v>15</v>
      </c>
      <c r="AH7" s="353">
        <v>36.79756866993997</v>
      </c>
      <c r="AI7" s="353">
        <v>39.185185185185176</v>
      </c>
      <c r="AJ7" s="353">
        <v>34.981427174975558</v>
      </c>
      <c r="AK7" s="353" t="s">
        <v>16</v>
      </c>
      <c r="AL7" s="353" t="s">
        <v>16</v>
      </c>
      <c r="AM7" s="353">
        <v>33.274218349564322</v>
      </c>
      <c r="AN7" s="353" t="s">
        <v>15</v>
      </c>
      <c r="AO7" s="353" t="s">
        <v>15</v>
      </c>
      <c r="AP7" s="353" t="s">
        <v>68</v>
      </c>
      <c r="AQ7" s="353" t="s">
        <v>68</v>
      </c>
      <c r="AR7" s="353" t="s">
        <v>160</v>
      </c>
      <c r="AS7" s="471" t="s">
        <v>160</v>
      </c>
      <c r="AT7" s="353" t="s">
        <v>160</v>
      </c>
      <c r="AU7" s="353" t="s">
        <v>160</v>
      </c>
      <c r="AV7" s="353" t="s">
        <v>160</v>
      </c>
      <c r="AW7" s="471" t="s">
        <v>160</v>
      </c>
    </row>
    <row r="8" spans="1:49">
      <c r="A8" s="130" t="s">
        <v>18</v>
      </c>
      <c r="B8" s="409">
        <v>25.7</v>
      </c>
      <c r="C8" s="362">
        <v>29.5</v>
      </c>
      <c r="D8" s="362">
        <v>29.4</v>
      </c>
      <c r="E8" s="362" t="s">
        <v>125</v>
      </c>
      <c r="F8" s="362">
        <v>30.5</v>
      </c>
      <c r="G8" s="362">
        <v>22.5</v>
      </c>
      <c r="H8" s="362">
        <v>24.8</v>
      </c>
      <c r="I8" s="362">
        <v>27</v>
      </c>
      <c r="J8" s="362">
        <v>29.6</v>
      </c>
      <c r="K8" s="362" t="s">
        <v>125</v>
      </c>
      <c r="L8" s="362">
        <v>43.5</v>
      </c>
      <c r="M8" s="362">
        <v>27.3</v>
      </c>
      <c r="N8" s="362" t="s">
        <v>125</v>
      </c>
      <c r="O8" s="232" t="s">
        <v>125</v>
      </c>
      <c r="P8" s="232" t="s">
        <v>15</v>
      </c>
      <c r="Q8" s="232" t="s">
        <v>125</v>
      </c>
      <c r="R8" s="445" t="s">
        <v>125</v>
      </c>
      <c r="S8" s="413" t="s">
        <v>69</v>
      </c>
      <c r="T8" s="446" t="s">
        <v>69</v>
      </c>
      <c r="U8" s="447" t="s">
        <v>69</v>
      </c>
      <c r="V8" s="447" t="s">
        <v>69</v>
      </c>
      <c r="W8" s="409" t="s">
        <v>69</v>
      </c>
      <c r="X8" s="409" t="s">
        <v>69</v>
      </c>
      <c r="Y8" s="366" t="s">
        <v>16</v>
      </c>
      <c r="Z8" s="366" t="s">
        <v>16</v>
      </c>
      <c r="AA8" s="366" t="s">
        <v>16</v>
      </c>
      <c r="AB8" s="366" t="s">
        <v>16</v>
      </c>
      <c r="AC8" s="366" t="s">
        <v>16</v>
      </c>
      <c r="AD8" s="353" t="s">
        <v>16</v>
      </c>
      <c r="AE8" s="353" t="s">
        <v>16</v>
      </c>
      <c r="AF8" s="353" t="s">
        <v>16</v>
      </c>
      <c r="AG8" s="353" t="s">
        <v>16</v>
      </c>
      <c r="AH8" s="353" t="s">
        <v>16</v>
      </c>
      <c r="AI8" s="353" t="s">
        <v>16</v>
      </c>
      <c r="AJ8" s="353" t="s">
        <v>16</v>
      </c>
      <c r="AK8" s="353" t="s">
        <v>16</v>
      </c>
      <c r="AL8" s="353" t="s">
        <v>16</v>
      </c>
      <c r="AM8" s="353">
        <v>36.514245980639672</v>
      </c>
      <c r="AN8" s="353">
        <v>41.3</v>
      </c>
      <c r="AO8" s="353" t="s">
        <v>15</v>
      </c>
      <c r="AP8" s="353" t="s">
        <v>160</v>
      </c>
      <c r="AQ8" s="353" t="s">
        <v>160</v>
      </c>
      <c r="AR8" s="353" t="s">
        <v>160</v>
      </c>
      <c r="AS8" s="471" t="s">
        <v>160</v>
      </c>
      <c r="AT8" s="353" t="s">
        <v>160</v>
      </c>
      <c r="AU8" s="353" t="s">
        <v>160</v>
      </c>
      <c r="AV8" s="353" t="s">
        <v>68</v>
      </c>
      <c r="AW8" s="471" t="s">
        <v>160</v>
      </c>
    </row>
    <row r="9" spans="1:49">
      <c r="A9" s="130" t="s">
        <v>19</v>
      </c>
      <c r="B9" s="409">
        <v>25.7</v>
      </c>
      <c r="C9" s="362" t="s">
        <v>125</v>
      </c>
      <c r="D9" s="362" t="s">
        <v>125</v>
      </c>
      <c r="E9" s="362" t="s">
        <v>125</v>
      </c>
      <c r="F9" s="362" t="s">
        <v>125</v>
      </c>
      <c r="G9" s="362" t="s">
        <v>125</v>
      </c>
      <c r="H9" s="362" t="s">
        <v>125</v>
      </c>
      <c r="I9" s="362" t="s">
        <v>125</v>
      </c>
      <c r="J9" s="362">
        <v>43.3</v>
      </c>
      <c r="K9" s="362">
        <v>37.9</v>
      </c>
      <c r="L9" s="362">
        <v>21.1</v>
      </c>
      <c r="M9" s="362">
        <v>24.1</v>
      </c>
      <c r="N9" s="362">
        <v>24.8</v>
      </c>
      <c r="O9" s="232">
        <v>29.4</v>
      </c>
      <c r="P9" s="232" t="s">
        <v>15</v>
      </c>
      <c r="Q9" s="232" t="s">
        <v>125</v>
      </c>
      <c r="R9" s="445" t="s">
        <v>125</v>
      </c>
      <c r="S9" s="413">
        <v>32.6</v>
      </c>
      <c r="T9" s="446" t="s">
        <v>125</v>
      </c>
      <c r="U9" s="447" t="s">
        <v>125</v>
      </c>
      <c r="V9" s="447" t="s">
        <v>125</v>
      </c>
      <c r="W9" s="409" t="s">
        <v>125</v>
      </c>
      <c r="X9" s="409" t="s">
        <v>125</v>
      </c>
      <c r="Y9" s="366" t="s">
        <v>124</v>
      </c>
      <c r="Z9" s="366" t="s">
        <v>124</v>
      </c>
      <c r="AA9" s="366" t="s">
        <v>15</v>
      </c>
      <c r="AB9" s="366" t="s">
        <v>15</v>
      </c>
      <c r="AC9" s="366" t="s">
        <v>15</v>
      </c>
      <c r="AD9" s="353" t="s">
        <v>15</v>
      </c>
      <c r="AE9" s="353" t="s">
        <v>15</v>
      </c>
      <c r="AF9" s="353" t="s">
        <v>15</v>
      </c>
      <c r="AG9" s="353" t="s">
        <v>15</v>
      </c>
      <c r="AH9" s="353">
        <v>14.953053147034332</v>
      </c>
      <c r="AI9" s="353">
        <v>46.368232884250702</v>
      </c>
      <c r="AJ9" s="353">
        <v>60.738207547169807</v>
      </c>
      <c r="AK9" s="353">
        <v>59.036724315921532</v>
      </c>
      <c r="AL9" s="353">
        <v>66.52361964945554</v>
      </c>
      <c r="AM9" s="353">
        <v>36.717968668523305</v>
      </c>
      <c r="AN9" s="353" t="s">
        <v>15</v>
      </c>
      <c r="AO9" s="353" t="s">
        <v>15</v>
      </c>
      <c r="AP9" s="353" t="s">
        <v>160</v>
      </c>
      <c r="AQ9" s="353" t="s">
        <v>160</v>
      </c>
      <c r="AR9" s="353" t="s">
        <v>160</v>
      </c>
      <c r="AS9" s="471" t="s">
        <v>160</v>
      </c>
      <c r="AT9" s="353" t="s">
        <v>160</v>
      </c>
      <c r="AU9" s="353" t="s">
        <v>160</v>
      </c>
      <c r="AV9" s="353" t="s">
        <v>160</v>
      </c>
      <c r="AW9" s="471" t="s">
        <v>160</v>
      </c>
    </row>
    <row r="10" spans="1:49">
      <c r="A10" s="150" t="s">
        <v>225</v>
      </c>
      <c r="B10" s="434">
        <v>35</v>
      </c>
      <c r="C10" s="362">
        <v>28.7</v>
      </c>
      <c r="D10" s="362">
        <v>29.8</v>
      </c>
      <c r="E10" s="362">
        <v>32.299999999999997</v>
      </c>
      <c r="F10" s="362">
        <v>32</v>
      </c>
      <c r="G10" s="362">
        <v>29</v>
      </c>
      <c r="H10" s="362">
        <v>38.799999999999997</v>
      </c>
      <c r="I10" s="362">
        <v>39.200000000000003</v>
      </c>
      <c r="J10" s="362">
        <v>35</v>
      </c>
      <c r="K10" s="362">
        <v>38.799999999999997</v>
      </c>
      <c r="L10" s="362">
        <v>31.1</v>
      </c>
      <c r="M10" s="362">
        <v>33.5</v>
      </c>
      <c r="N10" s="362">
        <v>32.9</v>
      </c>
      <c r="O10" s="354">
        <v>38</v>
      </c>
      <c r="P10" s="354">
        <v>42</v>
      </c>
      <c r="Q10" s="354">
        <v>47.7</v>
      </c>
      <c r="R10" s="472" t="s">
        <v>125</v>
      </c>
      <c r="S10" s="419">
        <v>38.9</v>
      </c>
      <c r="T10" s="473">
        <v>42.5</v>
      </c>
      <c r="U10" s="433">
        <v>45.9</v>
      </c>
      <c r="V10" s="433">
        <v>40.200000000000003</v>
      </c>
      <c r="W10" s="434">
        <v>48.8</v>
      </c>
      <c r="X10" s="434">
        <v>41.1</v>
      </c>
      <c r="Y10" s="380" t="s">
        <v>124</v>
      </c>
      <c r="Z10" s="380" t="s">
        <v>124</v>
      </c>
      <c r="AA10" s="380" t="s">
        <v>15</v>
      </c>
      <c r="AB10" s="380">
        <v>43.604742211193823</v>
      </c>
      <c r="AC10" s="380" t="s">
        <v>15</v>
      </c>
      <c r="AD10" s="474" t="s">
        <v>15</v>
      </c>
      <c r="AE10" s="474" t="s">
        <v>15</v>
      </c>
      <c r="AF10" s="474" t="s">
        <v>15</v>
      </c>
      <c r="AG10" s="474" t="s">
        <v>15</v>
      </c>
      <c r="AH10" s="474">
        <v>36.427737914005874</v>
      </c>
      <c r="AI10" s="474">
        <v>41.102821084745273</v>
      </c>
      <c r="AJ10" s="474">
        <v>29.745857685337839</v>
      </c>
      <c r="AK10" s="474">
        <v>29.319009240716742</v>
      </c>
      <c r="AL10" s="474">
        <v>46.544977424104218</v>
      </c>
      <c r="AM10" s="474">
        <v>37.720623677806756</v>
      </c>
      <c r="AN10" s="474">
        <v>44.2</v>
      </c>
      <c r="AO10" s="474">
        <v>42.8</v>
      </c>
      <c r="AP10" s="474">
        <v>20.399999999999999</v>
      </c>
      <c r="AQ10" s="474">
        <v>26.7</v>
      </c>
      <c r="AR10" s="474">
        <v>43.5</v>
      </c>
      <c r="AS10" s="475">
        <v>45.6</v>
      </c>
      <c r="AT10" s="474">
        <v>30.7</v>
      </c>
      <c r="AU10" s="474">
        <v>24.4</v>
      </c>
      <c r="AV10" s="474">
        <v>43.2</v>
      </c>
      <c r="AW10" s="476">
        <v>33.299999999999997</v>
      </c>
    </row>
    <row r="11" spans="1:49">
      <c r="A11" s="130" t="s">
        <v>21</v>
      </c>
      <c r="B11" s="434" t="s">
        <v>15</v>
      </c>
      <c r="C11" s="362" t="s">
        <v>125</v>
      </c>
      <c r="D11" s="362" t="s">
        <v>125</v>
      </c>
      <c r="E11" s="362" t="s">
        <v>125</v>
      </c>
      <c r="F11" s="362" t="s">
        <v>125</v>
      </c>
      <c r="G11" s="362" t="s">
        <v>125</v>
      </c>
      <c r="H11" s="362" t="s">
        <v>125</v>
      </c>
      <c r="I11" s="362">
        <v>44</v>
      </c>
      <c r="J11" s="362">
        <v>34</v>
      </c>
      <c r="K11" s="362">
        <v>43.2</v>
      </c>
      <c r="L11" s="362">
        <v>22.3</v>
      </c>
      <c r="M11" s="362">
        <v>24.8</v>
      </c>
      <c r="N11" s="362" t="s">
        <v>125</v>
      </c>
      <c r="O11" s="354" t="s">
        <v>125</v>
      </c>
      <c r="P11" s="354" t="s">
        <v>15</v>
      </c>
      <c r="Q11" s="354" t="s">
        <v>125</v>
      </c>
      <c r="R11" s="472" t="s">
        <v>125</v>
      </c>
      <c r="S11" s="419" t="s">
        <v>125</v>
      </c>
      <c r="T11" s="473" t="s">
        <v>125</v>
      </c>
      <c r="U11" s="433" t="s">
        <v>125</v>
      </c>
      <c r="V11" s="433" t="s">
        <v>125</v>
      </c>
      <c r="W11" s="434" t="s">
        <v>125</v>
      </c>
      <c r="X11" s="434" t="s">
        <v>125</v>
      </c>
      <c r="Y11" s="380" t="s">
        <v>124</v>
      </c>
      <c r="Z11" s="380" t="s">
        <v>124</v>
      </c>
      <c r="AA11" s="380" t="s">
        <v>15</v>
      </c>
      <c r="AB11" s="380" t="s">
        <v>15</v>
      </c>
      <c r="AC11" s="380" t="s">
        <v>15</v>
      </c>
      <c r="AD11" s="474" t="s">
        <v>15</v>
      </c>
      <c r="AE11" s="474" t="s">
        <v>16</v>
      </c>
      <c r="AF11" s="474" t="s">
        <v>16</v>
      </c>
      <c r="AG11" s="474" t="s">
        <v>16</v>
      </c>
      <c r="AH11" s="474">
        <v>32.811994372505595</v>
      </c>
      <c r="AI11" s="474">
        <v>39.185185185185183</v>
      </c>
      <c r="AJ11" s="474">
        <v>32.27956989247312</v>
      </c>
      <c r="AK11" s="474" t="s">
        <v>16</v>
      </c>
      <c r="AL11" s="474" t="s">
        <v>16</v>
      </c>
      <c r="AM11" s="474">
        <v>33.274218349564329</v>
      </c>
      <c r="AN11" s="474" t="s">
        <v>15</v>
      </c>
      <c r="AO11" s="474" t="s">
        <v>15</v>
      </c>
      <c r="AP11" s="474" t="s">
        <v>160</v>
      </c>
      <c r="AQ11" s="474" t="s">
        <v>160</v>
      </c>
      <c r="AR11" s="474">
        <v>52.5</v>
      </c>
      <c r="AS11" s="475">
        <v>54.1</v>
      </c>
      <c r="AT11" s="474">
        <v>37.6</v>
      </c>
      <c r="AU11" s="474" t="s">
        <v>160</v>
      </c>
      <c r="AV11" s="474" t="s">
        <v>160</v>
      </c>
      <c r="AW11" s="475" t="s">
        <v>160</v>
      </c>
    </row>
    <row r="12" spans="1:49">
      <c r="A12" s="130" t="s">
        <v>22</v>
      </c>
      <c r="B12" s="434" t="s">
        <v>15</v>
      </c>
      <c r="C12" s="362" t="s">
        <v>125</v>
      </c>
      <c r="D12" s="362" t="s">
        <v>125</v>
      </c>
      <c r="E12" s="362" t="s">
        <v>125</v>
      </c>
      <c r="F12" s="362" t="s">
        <v>125</v>
      </c>
      <c r="G12" s="362" t="s">
        <v>125</v>
      </c>
      <c r="H12" s="362">
        <v>39.6</v>
      </c>
      <c r="I12" s="362">
        <v>41.6</v>
      </c>
      <c r="J12" s="362">
        <v>34.799999999999997</v>
      </c>
      <c r="K12" s="362">
        <v>40.299999999999997</v>
      </c>
      <c r="L12" s="362">
        <v>25</v>
      </c>
      <c r="M12" s="362">
        <v>24.9</v>
      </c>
      <c r="N12" s="362">
        <v>41</v>
      </c>
      <c r="O12" s="354">
        <v>26.5</v>
      </c>
      <c r="P12" s="354" t="s">
        <v>15</v>
      </c>
      <c r="Q12" s="354" t="s">
        <v>125</v>
      </c>
      <c r="R12" s="472" t="s">
        <v>125</v>
      </c>
      <c r="S12" s="419" t="s">
        <v>125</v>
      </c>
      <c r="T12" s="473" t="s">
        <v>125</v>
      </c>
      <c r="U12" s="433" t="s">
        <v>125</v>
      </c>
      <c r="V12" s="433" t="s">
        <v>125</v>
      </c>
      <c r="W12" s="434" t="s">
        <v>125</v>
      </c>
      <c r="X12" s="434" t="s">
        <v>125</v>
      </c>
      <c r="Y12" s="380" t="s">
        <v>124</v>
      </c>
      <c r="Z12" s="380" t="s">
        <v>124</v>
      </c>
      <c r="AA12" s="380" t="s">
        <v>15</v>
      </c>
      <c r="AB12" s="380" t="s">
        <v>15</v>
      </c>
      <c r="AC12" s="380" t="s">
        <v>15</v>
      </c>
      <c r="AD12" s="474" t="s">
        <v>15</v>
      </c>
      <c r="AE12" s="474" t="s">
        <v>15</v>
      </c>
      <c r="AF12" s="474" t="s">
        <v>15</v>
      </c>
      <c r="AG12" s="474" t="s">
        <v>15</v>
      </c>
      <c r="AH12" s="474">
        <v>36.498142119253757</v>
      </c>
      <c r="AI12" s="474">
        <v>43.550050843227645</v>
      </c>
      <c r="AJ12" s="474">
        <v>26.512409712156963</v>
      </c>
      <c r="AK12" s="474">
        <v>43.599801005739231</v>
      </c>
      <c r="AL12" s="474">
        <v>46.330890499351703</v>
      </c>
      <c r="AM12" s="474">
        <v>37.939601386142776</v>
      </c>
      <c r="AN12" s="474" t="s">
        <v>15</v>
      </c>
      <c r="AO12" s="474" t="s">
        <v>15</v>
      </c>
      <c r="AP12" s="474" t="s">
        <v>160</v>
      </c>
      <c r="AQ12" s="474">
        <v>35.1</v>
      </c>
      <c r="AR12" s="474" t="s">
        <v>160</v>
      </c>
      <c r="AS12" s="475" t="s">
        <v>160</v>
      </c>
      <c r="AT12" s="474" t="s">
        <v>160</v>
      </c>
      <c r="AU12" s="474" t="s">
        <v>160</v>
      </c>
      <c r="AV12" s="474" t="s">
        <v>160</v>
      </c>
      <c r="AW12" s="475" t="s">
        <v>160</v>
      </c>
    </row>
    <row r="13" spans="1:49">
      <c r="A13" s="130" t="s">
        <v>23</v>
      </c>
      <c r="B13" s="434">
        <v>36.5</v>
      </c>
      <c r="C13" s="362">
        <v>39</v>
      </c>
      <c r="D13" s="362">
        <v>45.3</v>
      </c>
      <c r="E13" s="362" t="s">
        <v>125</v>
      </c>
      <c r="F13" s="362">
        <v>35.700000000000003</v>
      </c>
      <c r="G13" s="362">
        <v>24</v>
      </c>
      <c r="H13" s="362">
        <v>39.700000000000003</v>
      </c>
      <c r="I13" s="362">
        <v>35</v>
      </c>
      <c r="J13" s="362">
        <v>37.299999999999997</v>
      </c>
      <c r="K13" s="362">
        <v>35.6</v>
      </c>
      <c r="L13" s="362">
        <v>32.4</v>
      </c>
      <c r="M13" s="362">
        <v>32.1</v>
      </c>
      <c r="N13" s="362">
        <v>36.5</v>
      </c>
      <c r="O13" s="354">
        <v>33.6</v>
      </c>
      <c r="P13" s="354">
        <v>42.6</v>
      </c>
      <c r="Q13" s="354">
        <v>47</v>
      </c>
      <c r="R13" s="472">
        <v>36.9</v>
      </c>
      <c r="S13" s="419">
        <v>38.700000000000003</v>
      </c>
      <c r="T13" s="473">
        <v>45.4</v>
      </c>
      <c r="U13" s="433">
        <v>46.7</v>
      </c>
      <c r="V13" s="433">
        <v>39.299999999999997</v>
      </c>
      <c r="W13" s="434">
        <v>49.2</v>
      </c>
      <c r="X13" s="434" t="s">
        <v>125</v>
      </c>
      <c r="Y13" s="380">
        <v>47.525370994231835</v>
      </c>
      <c r="Z13" s="380" t="s">
        <v>124</v>
      </c>
      <c r="AA13" s="380" t="s">
        <v>15</v>
      </c>
      <c r="AB13" s="380">
        <v>48.000831024930747</v>
      </c>
      <c r="AC13" s="380">
        <v>48.558429377821803</v>
      </c>
      <c r="AD13" s="474">
        <v>40.525761772853187</v>
      </c>
      <c r="AE13" s="474" t="s">
        <v>15</v>
      </c>
      <c r="AF13" s="474" t="s">
        <v>15</v>
      </c>
      <c r="AG13" s="474" t="s">
        <v>15</v>
      </c>
      <c r="AH13" s="474">
        <v>36.612628024975081</v>
      </c>
      <c r="AI13" s="474">
        <v>44.805065527968814</v>
      </c>
      <c r="AJ13" s="474">
        <v>25.178291720160761</v>
      </c>
      <c r="AK13" s="474">
        <v>49.492044020531004</v>
      </c>
      <c r="AL13" s="474">
        <v>46.259535846112442</v>
      </c>
      <c r="AM13" s="474">
        <v>46.479084247747458</v>
      </c>
      <c r="AN13" s="474">
        <v>49.6</v>
      </c>
      <c r="AO13" s="474">
        <v>45</v>
      </c>
      <c r="AP13" s="474" t="s">
        <v>160</v>
      </c>
      <c r="AQ13" s="474">
        <v>38.1</v>
      </c>
      <c r="AR13" s="474">
        <v>53.9</v>
      </c>
      <c r="AS13" s="475">
        <v>46.6</v>
      </c>
      <c r="AT13" s="474">
        <v>41.3</v>
      </c>
      <c r="AU13" s="474">
        <v>39.1</v>
      </c>
      <c r="AV13" s="474">
        <v>50.7</v>
      </c>
      <c r="AW13" s="476">
        <v>33.4</v>
      </c>
    </row>
    <row r="14" spans="1:49">
      <c r="A14" s="130" t="s">
        <v>224</v>
      </c>
      <c r="B14" s="434">
        <v>44</v>
      </c>
      <c r="C14" s="362">
        <v>52.3</v>
      </c>
      <c r="D14" s="362" t="s">
        <v>125</v>
      </c>
      <c r="E14" s="362" t="s">
        <v>125</v>
      </c>
      <c r="F14" s="362" t="s">
        <v>125</v>
      </c>
      <c r="G14" s="362" t="s">
        <v>125</v>
      </c>
      <c r="H14" s="362" t="s">
        <v>125</v>
      </c>
      <c r="I14" s="362" t="s">
        <v>125</v>
      </c>
      <c r="J14" s="362">
        <v>50.7</v>
      </c>
      <c r="K14" s="362">
        <v>39.4</v>
      </c>
      <c r="L14" s="362">
        <v>29.9</v>
      </c>
      <c r="M14" s="362">
        <v>32.799999999999997</v>
      </c>
      <c r="N14" s="362" t="s">
        <v>125</v>
      </c>
      <c r="O14" s="354" t="s">
        <v>125</v>
      </c>
      <c r="P14" s="354" t="s">
        <v>15</v>
      </c>
      <c r="Q14" s="354" t="s">
        <v>125</v>
      </c>
      <c r="R14" s="472" t="s">
        <v>125</v>
      </c>
      <c r="S14" s="419" t="s">
        <v>125</v>
      </c>
      <c r="T14" s="473" t="s">
        <v>125</v>
      </c>
      <c r="U14" s="433" t="s">
        <v>125</v>
      </c>
      <c r="V14" s="433" t="s">
        <v>125</v>
      </c>
      <c r="W14" s="434" t="s">
        <v>125</v>
      </c>
      <c r="X14" s="434" t="s">
        <v>125</v>
      </c>
      <c r="Y14" s="380" t="s">
        <v>124</v>
      </c>
      <c r="Z14" s="380" t="s">
        <v>124</v>
      </c>
      <c r="AA14" s="380" t="s">
        <v>15</v>
      </c>
      <c r="AB14" s="380" t="s">
        <v>15</v>
      </c>
      <c r="AC14" s="380" t="s">
        <v>15</v>
      </c>
      <c r="AD14" s="474" t="s">
        <v>15</v>
      </c>
      <c r="AE14" s="474" t="s">
        <v>15</v>
      </c>
      <c r="AF14" s="474" t="s">
        <v>15</v>
      </c>
      <c r="AG14" s="474" t="s">
        <v>15</v>
      </c>
      <c r="AH14" s="474">
        <v>36.299002328018794</v>
      </c>
      <c r="AI14" s="474">
        <v>44.694715636138241</v>
      </c>
      <c r="AJ14" s="474">
        <v>25</v>
      </c>
      <c r="AK14" s="474">
        <v>50.279484223732673</v>
      </c>
      <c r="AL14" s="474">
        <v>46.25</v>
      </c>
      <c r="AM14" s="474">
        <v>45.393509127789052</v>
      </c>
      <c r="AN14" s="353" t="s">
        <v>68</v>
      </c>
      <c r="AO14" s="353" t="s">
        <v>68</v>
      </c>
      <c r="AP14" s="353" t="s">
        <v>68</v>
      </c>
      <c r="AQ14" s="353" t="s">
        <v>68</v>
      </c>
      <c r="AR14" s="353" t="s">
        <v>68</v>
      </c>
      <c r="AS14" s="353" t="s">
        <v>68</v>
      </c>
      <c r="AT14" s="353" t="s">
        <v>68</v>
      </c>
      <c r="AU14" s="353" t="s">
        <v>68</v>
      </c>
      <c r="AV14" s="353" t="s">
        <v>68</v>
      </c>
      <c r="AW14" s="353" t="s">
        <v>68</v>
      </c>
    </row>
    <row r="15" spans="1:49">
      <c r="A15" s="130" t="s">
        <v>25</v>
      </c>
      <c r="B15" s="409" t="s">
        <v>15</v>
      </c>
      <c r="C15" s="362" t="s">
        <v>125</v>
      </c>
      <c r="D15" s="362" t="s">
        <v>125</v>
      </c>
      <c r="E15" s="362" t="s">
        <v>125</v>
      </c>
      <c r="F15" s="362" t="s">
        <v>125</v>
      </c>
      <c r="G15" s="362" t="s">
        <v>125</v>
      </c>
      <c r="H15" s="362" t="s">
        <v>125</v>
      </c>
      <c r="I15" s="362" t="s">
        <v>125</v>
      </c>
      <c r="J15" s="362">
        <v>44</v>
      </c>
      <c r="K15" s="362">
        <v>42.2</v>
      </c>
      <c r="L15" s="362">
        <v>23.5</v>
      </c>
      <c r="M15" s="362">
        <v>29.1</v>
      </c>
      <c r="N15" s="362">
        <v>37</v>
      </c>
      <c r="O15" s="232" t="s">
        <v>125</v>
      </c>
      <c r="P15" s="232" t="s">
        <v>15</v>
      </c>
      <c r="Q15" s="232" t="s">
        <v>125</v>
      </c>
      <c r="R15" s="445" t="s">
        <v>125</v>
      </c>
      <c r="S15" s="413" t="s">
        <v>125</v>
      </c>
      <c r="T15" s="446" t="s">
        <v>125</v>
      </c>
      <c r="U15" s="447" t="s">
        <v>125</v>
      </c>
      <c r="V15" s="447" t="s">
        <v>125</v>
      </c>
      <c r="W15" s="409" t="s">
        <v>125</v>
      </c>
      <c r="X15" s="409" t="s">
        <v>125</v>
      </c>
      <c r="Y15" s="366" t="s">
        <v>124</v>
      </c>
      <c r="Z15" s="366" t="s">
        <v>124</v>
      </c>
      <c r="AA15" s="366" t="s">
        <v>15</v>
      </c>
      <c r="AB15" s="366" t="s">
        <v>15</v>
      </c>
      <c r="AC15" s="366" t="s">
        <v>15</v>
      </c>
      <c r="AD15" s="353" t="s">
        <v>15</v>
      </c>
      <c r="AE15" s="353" t="s">
        <v>16</v>
      </c>
      <c r="AF15" s="353" t="s">
        <v>16</v>
      </c>
      <c r="AG15" s="353" t="s">
        <v>16</v>
      </c>
      <c r="AH15" s="353">
        <v>31.30827541834012</v>
      </c>
      <c r="AI15" s="353">
        <v>42.016669706131644</v>
      </c>
      <c r="AJ15" s="353" t="s">
        <v>16</v>
      </c>
      <c r="AK15" s="353" t="s">
        <v>16</v>
      </c>
      <c r="AL15" s="353" t="s">
        <v>16</v>
      </c>
      <c r="AM15" s="353">
        <v>40.911762682506307</v>
      </c>
      <c r="AN15" s="353">
        <v>50.9</v>
      </c>
      <c r="AO15" s="353" t="s">
        <v>15</v>
      </c>
      <c r="AP15" s="353" t="s">
        <v>160</v>
      </c>
      <c r="AQ15" s="353">
        <v>36.700000000000003</v>
      </c>
      <c r="AR15" s="353" t="s">
        <v>160</v>
      </c>
      <c r="AS15" s="471">
        <v>20.7</v>
      </c>
      <c r="AT15" s="353" t="s">
        <v>160</v>
      </c>
      <c r="AU15" s="353" t="s">
        <v>68</v>
      </c>
      <c r="AV15" s="353" t="s">
        <v>160</v>
      </c>
      <c r="AW15" s="471" t="s">
        <v>160</v>
      </c>
    </row>
    <row r="16" spans="1:49">
      <c r="A16" s="130" t="s">
        <v>26</v>
      </c>
      <c r="B16" s="409">
        <v>27.8</v>
      </c>
      <c r="C16" s="362">
        <v>36.799999999999997</v>
      </c>
      <c r="D16" s="362">
        <v>35.200000000000003</v>
      </c>
      <c r="E16" s="362" t="s">
        <v>125</v>
      </c>
      <c r="F16" s="362">
        <v>39.799999999999997</v>
      </c>
      <c r="G16" s="362">
        <v>23.6</v>
      </c>
      <c r="H16" s="362">
        <v>33.799999999999997</v>
      </c>
      <c r="I16" s="362">
        <v>37.1</v>
      </c>
      <c r="J16" s="362">
        <v>39.5</v>
      </c>
      <c r="K16" s="362">
        <v>36</v>
      </c>
      <c r="L16" s="362">
        <v>34.4</v>
      </c>
      <c r="M16" s="362">
        <v>30.2</v>
      </c>
      <c r="N16" s="362" t="s">
        <v>125</v>
      </c>
      <c r="O16" s="232" t="s">
        <v>125</v>
      </c>
      <c r="P16" s="232" t="s">
        <v>15</v>
      </c>
      <c r="Q16" s="232" t="s">
        <v>125</v>
      </c>
      <c r="R16" s="445" t="s">
        <v>125</v>
      </c>
      <c r="S16" s="413" t="s">
        <v>125</v>
      </c>
      <c r="T16" s="446" t="s">
        <v>125</v>
      </c>
      <c r="U16" s="447" t="s">
        <v>125</v>
      </c>
      <c r="V16" s="447" t="s">
        <v>125</v>
      </c>
      <c r="W16" s="409" t="s">
        <v>125</v>
      </c>
      <c r="X16" s="409" t="s">
        <v>125</v>
      </c>
      <c r="Y16" s="366" t="s">
        <v>124</v>
      </c>
      <c r="Z16" s="366" t="s">
        <v>124</v>
      </c>
      <c r="AA16" s="366" t="s">
        <v>16</v>
      </c>
      <c r="AB16" s="366" t="s">
        <v>16</v>
      </c>
      <c r="AC16" s="366" t="s">
        <v>16</v>
      </c>
      <c r="AD16" s="353" t="s">
        <v>16</v>
      </c>
      <c r="AE16" s="353" t="s">
        <v>15</v>
      </c>
      <c r="AF16" s="353" t="s">
        <v>15</v>
      </c>
      <c r="AG16" s="353" t="s">
        <v>15</v>
      </c>
      <c r="AH16" s="353">
        <v>36.5753666033062</v>
      </c>
      <c r="AI16" s="353">
        <v>39.292448240509515</v>
      </c>
      <c r="AJ16" s="353">
        <v>32.078672657329534</v>
      </c>
      <c r="AK16" s="353">
        <v>18.622463731594141</v>
      </c>
      <c r="AL16" s="353">
        <v>46.373885328644711</v>
      </c>
      <c r="AM16" s="353">
        <v>32.676690684899818</v>
      </c>
      <c r="AN16" s="353" t="s">
        <v>15</v>
      </c>
      <c r="AO16" s="353" t="s">
        <v>15</v>
      </c>
      <c r="AP16" s="353">
        <v>40.5</v>
      </c>
      <c r="AQ16" s="353">
        <v>47</v>
      </c>
      <c r="AR16" s="353">
        <v>31.2</v>
      </c>
      <c r="AS16" s="471">
        <v>48.3</v>
      </c>
      <c r="AT16" s="353">
        <v>37</v>
      </c>
      <c r="AU16" s="353">
        <v>42.3</v>
      </c>
      <c r="AV16" s="353">
        <v>37.5</v>
      </c>
      <c r="AW16" s="471" t="s">
        <v>160</v>
      </c>
    </row>
    <row r="17" spans="1:49">
      <c r="A17" s="130" t="s">
        <v>207</v>
      </c>
      <c r="B17" s="409">
        <v>38.299999999999997</v>
      </c>
      <c r="C17" s="362" t="s">
        <v>125</v>
      </c>
      <c r="D17" s="362" t="s">
        <v>125</v>
      </c>
      <c r="E17" s="362">
        <v>36.799999999999997</v>
      </c>
      <c r="F17" s="362">
        <v>39.9</v>
      </c>
      <c r="G17" s="362">
        <v>32.4</v>
      </c>
      <c r="H17" s="362">
        <v>39.5</v>
      </c>
      <c r="I17" s="362">
        <v>40.1</v>
      </c>
      <c r="J17" s="362">
        <v>43.9</v>
      </c>
      <c r="K17" s="362">
        <v>40.6</v>
      </c>
      <c r="L17" s="362">
        <v>32.5</v>
      </c>
      <c r="M17" s="362">
        <v>36.4</v>
      </c>
      <c r="N17" s="362">
        <v>42.4</v>
      </c>
      <c r="O17" s="232">
        <v>39.700000000000003</v>
      </c>
      <c r="P17" s="232">
        <v>35.5</v>
      </c>
      <c r="Q17" s="232">
        <v>36.799999999999997</v>
      </c>
      <c r="R17" s="445">
        <v>35.6</v>
      </c>
      <c r="S17" s="413">
        <v>37.1</v>
      </c>
      <c r="T17" s="446">
        <v>39.200000000000003</v>
      </c>
      <c r="U17" s="447">
        <v>41.5</v>
      </c>
      <c r="V17" s="447">
        <v>40.5</v>
      </c>
      <c r="W17" s="409">
        <v>37.5</v>
      </c>
      <c r="X17" s="409">
        <v>40.799999999999997</v>
      </c>
      <c r="Y17" s="366">
        <v>42.036201053086046</v>
      </c>
      <c r="Z17" s="366">
        <v>40.062803532008836</v>
      </c>
      <c r="AA17" s="366">
        <v>41.535413495744145</v>
      </c>
      <c r="AB17" s="366">
        <v>44.957768848254666</v>
      </c>
      <c r="AC17" s="366">
        <v>43.155572620056901</v>
      </c>
      <c r="AD17" s="353" t="s">
        <v>15</v>
      </c>
      <c r="AE17" s="353" t="s">
        <v>15</v>
      </c>
      <c r="AF17" s="353">
        <v>38.396129123401863</v>
      </c>
      <c r="AG17" s="353" t="s">
        <v>15</v>
      </c>
      <c r="AH17" s="353">
        <v>32.068776097853899</v>
      </c>
      <c r="AI17" s="353">
        <v>45.9355060081459</v>
      </c>
      <c r="AJ17" s="353">
        <v>49.993917696474057</v>
      </c>
      <c r="AK17" s="353">
        <v>52.39810096274099</v>
      </c>
      <c r="AL17" s="353">
        <v>60.53897289924425</v>
      </c>
      <c r="AM17" s="353">
        <v>37.571684113193214</v>
      </c>
      <c r="AN17" s="353">
        <v>50.8</v>
      </c>
      <c r="AO17" s="353">
        <v>40.5</v>
      </c>
      <c r="AP17" s="353">
        <v>46.1</v>
      </c>
      <c r="AQ17" s="353">
        <v>26.7</v>
      </c>
      <c r="AR17" s="353">
        <v>51.5</v>
      </c>
      <c r="AS17" s="471" t="s">
        <v>180</v>
      </c>
      <c r="AT17" s="353">
        <v>27.1</v>
      </c>
      <c r="AU17" s="353" t="s">
        <v>160</v>
      </c>
      <c r="AV17" s="353" t="s">
        <v>160</v>
      </c>
      <c r="AW17" s="477">
        <v>32.1</v>
      </c>
    </row>
    <row r="18" spans="1:49">
      <c r="A18" s="130" t="s">
        <v>27</v>
      </c>
      <c r="B18" s="409" t="s">
        <v>15</v>
      </c>
      <c r="C18" s="362" t="s">
        <v>125</v>
      </c>
      <c r="D18" s="362" t="s">
        <v>125</v>
      </c>
      <c r="E18" s="362" t="s">
        <v>125</v>
      </c>
      <c r="F18" s="362" t="s">
        <v>125</v>
      </c>
      <c r="G18" s="362" t="s">
        <v>125</v>
      </c>
      <c r="H18" s="362" t="s">
        <v>125</v>
      </c>
      <c r="I18" s="362">
        <v>42.7</v>
      </c>
      <c r="J18" s="362">
        <v>39.4</v>
      </c>
      <c r="K18" s="362">
        <v>36</v>
      </c>
      <c r="L18" s="362">
        <v>29.3</v>
      </c>
      <c r="M18" s="362">
        <v>36.700000000000003</v>
      </c>
      <c r="N18" s="362">
        <v>37.6</v>
      </c>
      <c r="O18" s="232">
        <v>37.9</v>
      </c>
      <c r="P18" s="232">
        <v>31.1</v>
      </c>
      <c r="Q18" s="232">
        <v>36.799999999999997</v>
      </c>
      <c r="R18" s="445">
        <v>32.700000000000003</v>
      </c>
      <c r="S18" s="413">
        <v>33.5</v>
      </c>
      <c r="T18" s="446">
        <v>38</v>
      </c>
      <c r="U18" s="447">
        <v>38</v>
      </c>
      <c r="V18" s="447">
        <v>38.1</v>
      </c>
      <c r="W18" s="409">
        <v>34.5</v>
      </c>
      <c r="X18" s="409">
        <v>38</v>
      </c>
      <c r="Y18" s="366">
        <v>39.489407844239047</v>
      </c>
      <c r="Z18" s="366" t="s">
        <v>124</v>
      </c>
      <c r="AA18" s="366">
        <v>41.175549523320271</v>
      </c>
      <c r="AB18" s="366">
        <v>40.699494777668157</v>
      </c>
      <c r="AC18" s="366">
        <v>39.688138586211906</v>
      </c>
      <c r="AD18" s="353">
        <v>35.936188510491917</v>
      </c>
      <c r="AE18" s="353">
        <v>37.368693036330058</v>
      </c>
      <c r="AF18" s="353" t="s">
        <v>15</v>
      </c>
      <c r="AG18" s="353" t="s">
        <v>15</v>
      </c>
      <c r="AH18" s="353">
        <v>15.270536468596967</v>
      </c>
      <c r="AI18" s="353">
        <v>42.402918381257727</v>
      </c>
      <c r="AJ18" s="353">
        <v>36.679633969215914</v>
      </c>
      <c r="AK18" s="353">
        <v>46.019827685254462</v>
      </c>
      <c r="AL18" s="353">
        <v>54.39577753269257</v>
      </c>
      <c r="AM18" s="353">
        <v>42.811670962537015</v>
      </c>
      <c r="AN18" s="353" t="s">
        <v>15</v>
      </c>
      <c r="AO18" s="353" t="s">
        <v>15</v>
      </c>
      <c r="AP18" s="353" t="s">
        <v>160</v>
      </c>
      <c r="AQ18" s="353">
        <v>46.3</v>
      </c>
      <c r="AR18" s="353" t="s">
        <v>160</v>
      </c>
      <c r="AS18" s="471" t="s">
        <v>160</v>
      </c>
      <c r="AT18" s="353" t="s">
        <v>160</v>
      </c>
      <c r="AU18" s="353" t="s">
        <v>160</v>
      </c>
      <c r="AV18" s="353" t="s">
        <v>160</v>
      </c>
      <c r="AW18" s="471" t="s">
        <v>160</v>
      </c>
    </row>
    <row r="19" spans="1:49">
      <c r="A19" s="130" t="s">
        <v>28</v>
      </c>
      <c r="B19" s="409" t="s">
        <v>15</v>
      </c>
      <c r="C19" s="362" t="s">
        <v>125</v>
      </c>
      <c r="D19" s="362" t="s">
        <v>125</v>
      </c>
      <c r="E19" s="362" t="s">
        <v>125</v>
      </c>
      <c r="F19" s="362" t="s">
        <v>125</v>
      </c>
      <c r="G19" s="362">
        <v>26.5</v>
      </c>
      <c r="H19" s="362">
        <v>36</v>
      </c>
      <c r="I19" s="362">
        <v>39.799999999999997</v>
      </c>
      <c r="J19" s="362">
        <v>40.200000000000003</v>
      </c>
      <c r="K19" s="362">
        <v>37.200000000000003</v>
      </c>
      <c r="L19" s="362">
        <v>32.200000000000003</v>
      </c>
      <c r="M19" s="362">
        <v>34.799999999999997</v>
      </c>
      <c r="N19" s="362">
        <v>38.4</v>
      </c>
      <c r="O19" s="232">
        <v>30</v>
      </c>
      <c r="P19" s="232">
        <v>34.1</v>
      </c>
      <c r="Q19" s="232">
        <v>35.9</v>
      </c>
      <c r="R19" s="445">
        <v>37.299999999999997</v>
      </c>
      <c r="S19" s="413">
        <v>39.1</v>
      </c>
      <c r="T19" s="446">
        <v>42.9</v>
      </c>
      <c r="U19" s="447">
        <v>43.7</v>
      </c>
      <c r="V19" s="447">
        <v>40.6</v>
      </c>
      <c r="W19" s="409">
        <v>42.3</v>
      </c>
      <c r="X19" s="409">
        <v>42.2</v>
      </c>
      <c r="Y19" s="366" t="s">
        <v>124</v>
      </c>
      <c r="Z19" s="366">
        <v>38.409990648644047</v>
      </c>
      <c r="AA19" s="366" t="s">
        <v>15</v>
      </c>
      <c r="AB19" s="366" t="s">
        <v>15</v>
      </c>
      <c r="AC19" s="366" t="s">
        <v>15</v>
      </c>
      <c r="AD19" s="353" t="s">
        <v>15</v>
      </c>
      <c r="AE19" s="353" t="s">
        <v>15</v>
      </c>
      <c r="AF19" s="353" t="s">
        <v>15</v>
      </c>
      <c r="AG19" s="353" t="s">
        <v>15</v>
      </c>
      <c r="AH19" s="353">
        <v>35.796656966014986</v>
      </c>
      <c r="AI19" s="353">
        <v>41.587501297964323</v>
      </c>
      <c r="AJ19" s="353">
        <v>27.07034610703883</v>
      </c>
      <c r="AK19" s="353">
        <v>41.135628537364219</v>
      </c>
      <c r="AL19" s="353">
        <v>44.896778577629171</v>
      </c>
      <c r="AM19" s="353">
        <v>41.581999203268197</v>
      </c>
      <c r="AN19" s="353" t="s">
        <v>15</v>
      </c>
      <c r="AO19" s="353" t="s">
        <v>15</v>
      </c>
      <c r="AP19" s="353" t="s">
        <v>160</v>
      </c>
      <c r="AQ19" s="353" t="s">
        <v>160</v>
      </c>
      <c r="AR19" s="353" t="s">
        <v>160</v>
      </c>
      <c r="AS19" s="471" t="s">
        <v>160</v>
      </c>
      <c r="AT19" s="353" t="s">
        <v>160</v>
      </c>
      <c r="AU19" s="353" t="s">
        <v>160</v>
      </c>
      <c r="AV19" s="353" t="s">
        <v>160</v>
      </c>
      <c r="AW19" s="471" t="s">
        <v>160</v>
      </c>
    </row>
    <row r="20" spans="1:49">
      <c r="A20" s="130" t="s">
        <v>29</v>
      </c>
      <c r="B20" s="409">
        <v>33.6</v>
      </c>
      <c r="C20" s="362">
        <v>33.799999999999997</v>
      </c>
      <c r="D20" s="362" t="s">
        <v>125</v>
      </c>
      <c r="E20" s="362" t="s">
        <v>125</v>
      </c>
      <c r="F20" s="362">
        <v>31</v>
      </c>
      <c r="G20" s="362">
        <v>28</v>
      </c>
      <c r="H20" s="362">
        <v>31.4</v>
      </c>
      <c r="I20" s="362">
        <v>33.700000000000003</v>
      </c>
      <c r="J20" s="362">
        <v>35.299999999999997</v>
      </c>
      <c r="K20" s="362">
        <v>39.1</v>
      </c>
      <c r="L20" s="362">
        <v>32.5</v>
      </c>
      <c r="M20" s="362">
        <v>35</v>
      </c>
      <c r="N20" s="362">
        <v>37.799999999999997</v>
      </c>
      <c r="O20" s="232" t="s">
        <v>125</v>
      </c>
      <c r="P20" s="232" t="s">
        <v>125</v>
      </c>
      <c r="Q20" s="232" t="s">
        <v>125</v>
      </c>
      <c r="R20" s="445" t="s">
        <v>125</v>
      </c>
      <c r="S20" s="413" t="s">
        <v>125</v>
      </c>
      <c r="T20" s="446" t="s">
        <v>125</v>
      </c>
      <c r="U20" s="447" t="s">
        <v>125</v>
      </c>
      <c r="V20" s="447" t="s">
        <v>125</v>
      </c>
      <c r="W20" s="409" t="s">
        <v>125</v>
      </c>
      <c r="X20" s="409" t="s">
        <v>125</v>
      </c>
      <c r="Y20" s="366" t="s">
        <v>124</v>
      </c>
      <c r="Z20" s="366" t="s">
        <v>124</v>
      </c>
      <c r="AA20" s="366" t="s">
        <v>15</v>
      </c>
      <c r="AB20" s="366" t="s">
        <v>15</v>
      </c>
      <c r="AC20" s="366" t="s">
        <v>15</v>
      </c>
      <c r="AD20" s="353" t="s">
        <v>15</v>
      </c>
      <c r="AE20" s="353" t="s">
        <v>15</v>
      </c>
      <c r="AF20" s="353" t="s">
        <v>15</v>
      </c>
      <c r="AG20" s="353" t="s">
        <v>15</v>
      </c>
      <c r="AH20" s="353">
        <v>36.742358514396173</v>
      </c>
      <c r="AI20" s="353">
        <v>39.185185185185198</v>
      </c>
      <c r="AJ20" s="353">
        <v>32.61475713756024</v>
      </c>
      <c r="AK20" s="353">
        <v>18.12865865437373</v>
      </c>
      <c r="AL20" s="353">
        <v>46.639344262295054</v>
      </c>
      <c r="AM20" s="353">
        <v>33.274218349564322</v>
      </c>
      <c r="AN20" s="353" t="s">
        <v>15</v>
      </c>
      <c r="AO20" s="353" t="s">
        <v>15</v>
      </c>
      <c r="AP20" s="353" t="s">
        <v>160</v>
      </c>
      <c r="AQ20" s="353" t="s">
        <v>160</v>
      </c>
      <c r="AR20" s="353" t="s">
        <v>160</v>
      </c>
      <c r="AS20" s="471">
        <v>45.5</v>
      </c>
      <c r="AT20" s="353">
        <v>33</v>
      </c>
      <c r="AU20" s="353">
        <v>30.6</v>
      </c>
      <c r="AV20" s="353" t="s">
        <v>160</v>
      </c>
      <c r="AW20" s="477">
        <v>35.700000000000003</v>
      </c>
    </row>
    <row r="21" spans="1:49">
      <c r="A21" s="130" t="s">
        <v>30</v>
      </c>
      <c r="B21" s="409">
        <v>31.3</v>
      </c>
      <c r="C21" s="362">
        <v>35</v>
      </c>
      <c r="D21" s="362">
        <v>45.6</v>
      </c>
      <c r="E21" s="362">
        <v>36</v>
      </c>
      <c r="F21" s="362">
        <v>36.299999999999997</v>
      </c>
      <c r="G21" s="362">
        <v>33</v>
      </c>
      <c r="H21" s="362">
        <v>36.4</v>
      </c>
      <c r="I21" s="362">
        <v>35</v>
      </c>
      <c r="J21" s="362">
        <v>37.4</v>
      </c>
      <c r="K21" s="362">
        <v>32.299999999999997</v>
      </c>
      <c r="L21" s="362">
        <v>31.1</v>
      </c>
      <c r="M21" s="362">
        <v>27.7</v>
      </c>
      <c r="N21" s="362">
        <v>30.3</v>
      </c>
      <c r="O21" s="232">
        <v>33.4</v>
      </c>
      <c r="P21" s="232" t="s">
        <v>125</v>
      </c>
      <c r="Q21" s="232" t="s">
        <v>125</v>
      </c>
      <c r="R21" s="445" t="s">
        <v>125</v>
      </c>
      <c r="S21" s="413" t="s">
        <v>125</v>
      </c>
      <c r="T21" s="446">
        <v>46.1</v>
      </c>
      <c r="U21" s="447" t="s">
        <v>125</v>
      </c>
      <c r="V21" s="447" t="s">
        <v>125</v>
      </c>
      <c r="W21" s="409" t="s">
        <v>125</v>
      </c>
      <c r="X21" s="409">
        <v>36.299999999999997</v>
      </c>
      <c r="Y21" s="366" t="s">
        <v>124</v>
      </c>
      <c r="Z21" s="366" t="s">
        <v>124</v>
      </c>
      <c r="AA21" s="366">
        <v>32.190336805412372</v>
      </c>
      <c r="AB21" s="366">
        <v>35.966144073523445</v>
      </c>
      <c r="AC21" s="366">
        <v>39.320891719942217</v>
      </c>
      <c r="AD21" s="353" t="s">
        <v>15</v>
      </c>
      <c r="AE21" s="353" t="s">
        <v>15</v>
      </c>
      <c r="AF21" s="353" t="s">
        <v>15</v>
      </c>
      <c r="AG21" s="353" t="s">
        <v>15</v>
      </c>
      <c r="AH21" s="353">
        <v>36.299002328018794</v>
      </c>
      <c r="AI21" s="353">
        <v>28.305969683963685</v>
      </c>
      <c r="AJ21" s="353">
        <v>33.417497115502407</v>
      </c>
      <c r="AK21" s="353">
        <v>48.135302298890181</v>
      </c>
      <c r="AL21" s="353">
        <v>53.784945952670974</v>
      </c>
      <c r="AM21" s="353">
        <v>48.169361463339669</v>
      </c>
      <c r="AN21" s="353">
        <v>40.9</v>
      </c>
      <c r="AO21" s="353" t="s">
        <v>15</v>
      </c>
      <c r="AP21" s="353" t="s">
        <v>160</v>
      </c>
      <c r="AQ21" s="353" t="s">
        <v>160</v>
      </c>
      <c r="AR21" s="353" t="s">
        <v>160</v>
      </c>
      <c r="AS21" s="471">
        <v>47.6</v>
      </c>
      <c r="AT21" s="353">
        <v>40.9</v>
      </c>
      <c r="AU21" s="353" t="s">
        <v>160</v>
      </c>
      <c r="AV21" s="353" t="s">
        <v>160</v>
      </c>
      <c r="AW21" s="477">
        <v>26.2</v>
      </c>
    </row>
    <row r="22" spans="1:49">
      <c r="A22" s="130" t="s">
        <v>31</v>
      </c>
      <c r="B22" s="409" t="s">
        <v>15</v>
      </c>
      <c r="C22" s="362" t="s">
        <v>125</v>
      </c>
      <c r="D22" s="362" t="s">
        <v>125</v>
      </c>
      <c r="E22" s="362" t="s">
        <v>125</v>
      </c>
      <c r="F22" s="362" t="s">
        <v>125</v>
      </c>
      <c r="G22" s="362" t="s">
        <v>125</v>
      </c>
      <c r="H22" s="362">
        <v>43</v>
      </c>
      <c r="I22" s="362">
        <v>41</v>
      </c>
      <c r="J22" s="362">
        <v>39.299999999999997</v>
      </c>
      <c r="K22" s="362">
        <v>41.7</v>
      </c>
      <c r="L22" s="362">
        <v>32.799999999999997</v>
      </c>
      <c r="M22" s="362">
        <v>35</v>
      </c>
      <c r="N22" s="362">
        <v>36.700000000000003</v>
      </c>
      <c r="O22" s="232">
        <v>34.9</v>
      </c>
      <c r="P22" s="232">
        <v>30</v>
      </c>
      <c r="Q22" s="232">
        <v>34.4</v>
      </c>
      <c r="R22" s="445">
        <v>34.200000000000003</v>
      </c>
      <c r="S22" s="413">
        <v>34.5</v>
      </c>
      <c r="T22" s="446">
        <v>38.4</v>
      </c>
      <c r="U22" s="447">
        <v>40.1</v>
      </c>
      <c r="V22" s="447">
        <v>38.299999999999997</v>
      </c>
      <c r="W22" s="409">
        <v>41</v>
      </c>
      <c r="X22" s="409">
        <v>39.299999999999997</v>
      </c>
      <c r="Y22" s="366">
        <v>41.010224670983483</v>
      </c>
      <c r="Z22" s="366" t="s">
        <v>124</v>
      </c>
      <c r="AA22" s="366">
        <v>38.380432839657743</v>
      </c>
      <c r="AB22" s="366">
        <v>39.493175114276525</v>
      </c>
      <c r="AC22" s="366">
        <v>39.613501004084647</v>
      </c>
      <c r="AD22" s="353">
        <v>35.803311353505478</v>
      </c>
      <c r="AE22" s="353">
        <v>38.729256875336489</v>
      </c>
      <c r="AF22" s="353">
        <v>38.701007838745802</v>
      </c>
      <c r="AG22" s="353" t="s">
        <v>15</v>
      </c>
      <c r="AH22" s="353">
        <v>26.794037813350833</v>
      </c>
      <c r="AI22" s="353">
        <v>42.712084362530852</v>
      </c>
      <c r="AJ22" s="353">
        <v>36.142719938532458</v>
      </c>
      <c r="AK22" s="353">
        <v>47.441108592836173</v>
      </c>
      <c r="AL22" s="353">
        <v>56.22443674176774</v>
      </c>
      <c r="AM22" s="353">
        <v>42</v>
      </c>
      <c r="AN22" s="353" t="s">
        <v>15</v>
      </c>
      <c r="AO22" s="353" t="s">
        <v>15</v>
      </c>
      <c r="AP22" s="353" t="s">
        <v>160</v>
      </c>
      <c r="AQ22" s="353" t="s">
        <v>160</v>
      </c>
      <c r="AR22" s="353">
        <v>43.5</v>
      </c>
      <c r="AS22" s="471" t="s">
        <v>180</v>
      </c>
      <c r="AT22" s="353" t="s">
        <v>160</v>
      </c>
      <c r="AU22" s="353" t="s">
        <v>160</v>
      </c>
      <c r="AV22" s="353" t="s">
        <v>160</v>
      </c>
      <c r="AW22" s="471" t="s">
        <v>160</v>
      </c>
    </row>
    <row r="23" spans="1:49">
      <c r="A23" s="130" t="s">
        <v>32</v>
      </c>
      <c r="B23" s="409">
        <v>32.4</v>
      </c>
      <c r="C23" s="362">
        <v>37.700000000000003</v>
      </c>
      <c r="D23" s="362">
        <v>41.7</v>
      </c>
      <c r="E23" s="362">
        <v>42.5</v>
      </c>
      <c r="F23" s="362">
        <v>47.2</v>
      </c>
      <c r="G23" s="362">
        <v>38.200000000000003</v>
      </c>
      <c r="H23" s="362">
        <v>41.9</v>
      </c>
      <c r="I23" s="362">
        <v>45.7</v>
      </c>
      <c r="J23" s="362">
        <v>48.5</v>
      </c>
      <c r="K23" s="362">
        <v>37.4</v>
      </c>
      <c r="L23" s="362">
        <v>29.5</v>
      </c>
      <c r="M23" s="362">
        <v>38.1</v>
      </c>
      <c r="N23" s="362">
        <v>43.1</v>
      </c>
      <c r="O23" s="232">
        <v>45.6</v>
      </c>
      <c r="P23" s="232">
        <v>37.200000000000003</v>
      </c>
      <c r="Q23" s="232">
        <v>43.3</v>
      </c>
      <c r="R23" s="445">
        <v>39.6</v>
      </c>
      <c r="S23" s="413">
        <v>41</v>
      </c>
      <c r="T23" s="446">
        <v>44.5</v>
      </c>
      <c r="U23" s="447">
        <v>45.8</v>
      </c>
      <c r="V23" s="447">
        <v>41.3</v>
      </c>
      <c r="W23" s="409">
        <v>47.3</v>
      </c>
      <c r="X23" s="409">
        <v>43.8</v>
      </c>
      <c r="Y23" s="366">
        <v>43.277669989824545</v>
      </c>
      <c r="Z23" s="366">
        <v>36.347878896936436</v>
      </c>
      <c r="AA23" s="366">
        <v>45.036084277270383</v>
      </c>
      <c r="AB23" s="366">
        <v>42.544442165709597</v>
      </c>
      <c r="AC23" s="366">
        <v>40.928089824310845</v>
      </c>
      <c r="AD23" s="353">
        <v>35.533962264150951</v>
      </c>
      <c r="AE23" s="353" t="s">
        <v>15</v>
      </c>
      <c r="AF23" s="353">
        <v>44.801915184678521</v>
      </c>
      <c r="AG23" s="353" t="s">
        <v>15</v>
      </c>
      <c r="AH23" s="353">
        <v>36.74235851439618</v>
      </c>
      <c r="AI23" s="353">
        <v>40.232063336277811</v>
      </c>
      <c r="AJ23" s="353">
        <v>30.972022514426246</v>
      </c>
      <c r="AK23" s="353">
        <v>23.903550343884685</v>
      </c>
      <c r="AL23" s="353">
        <v>46.569410725445863</v>
      </c>
      <c r="AM23" s="353">
        <v>35.506382587128691</v>
      </c>
      <c r="AN23" s="353" t="s">
        <v>15</v>
      </c>
      <c r="AO23" s="353" t="s">
        <v>15</v>
      </c>
      <c r="AP23" s="353" t="s">
        <v>160</v>
      </c>
      <c r="AQ23" s="353" t="s">
        <v>160</v>
      </c>
      <c r="AR23" s="353">
        <v>37.200000000000003</v>
      </c>
      <c r="AS23" s="471" t="s">
        <v>180</v>
      </c>
      <c r="AT23" s="353" t="s">
        <v>160</v>
      </c>
      <c r="AU23" s="353" t="s">
        <v>160</v>
      </c>
      <c r="AV23" s="353" t="s">
        <v>160</v>
      </c>
      <c r="AW23" s="471" t="s">
        <v>160</v>
      </c>
    </row>
    <row r="24" spans="1:49">
      <c r="A24" s="130" t="s">
        <v>33</v>
      </c>
      <c r="B24" s="409" t="s">
        <v>68</v>
      </c>
      <c r="C24" s="362" t="s">
        <v>125</v>
      </c>
      <c r="D24" s="362" t="s">
        <v>125</v>
      </c>
      <c r="E24" s="362" t="s">
        <v>125</v>
      </c>
      <c r="F24" s="362" t="s">
        <v>125</v>
      </c>
      <c r="G24" s="362" t="s">
        <v>125</v>
      </c>
      <c r="H24" s="362" t="s">
        <v>125</v>
      </c>
      <c r="I24" s="362" t="s">
        <v>125</v>
      </c>
      <c r="J24" s="362">
        <v>41.3</v>
      </c>
      <c r="K24" s="362">
        <v>37.4</v>
      </c>
      <c r="L24" s="362">
        <v>29.4</v>
      </c>
      <c r="M24" s="362">
        <v>27</v>
      </c>
      <c r="N24" s="362">
        <v>33.4</v>
      </c>
      <c r="O24" s="232">
        <v>44.2</v>
      </c>
      <c r="P24" s="232" t="s">
        <v>125</v>
      </c>
      <c r="Q24" s="232">
        <v>31.8</v>
      </c>
      <c r="R24" s="445" t="s">
        <v>125</v>
      </c>
      <c r="S24" s="413" t="s">
        <v>125</v>
      </c>
      <c r="T24" s="446" t="s">
        <v>125</v>
      </c>
      <c r="U24" s="447">
        <v>41.8</v>
      </c>
      <c r="V24" s="447" t="s">
        <v>125</v>
      </c>
      <c r="W24" s="409" t="s">
        <v>125</v>
      </c>
      <c r="X24" s="409" t="s">
        <v>125</v>
      </c>
      <c r="Y24" s="366" t="s">
        <v>124</v>
      </c>
      <c r="Z24" s="366" t="s">
        <v>124</v>
      </c>
      <c r="AA24" s="366" t="s">
        <v>15</v>
      </c>
      <c r="AB24" s="366" t="s">
        <v>15</v>
      </c>
      <c r="AC24" s="366" t="s">
        <v>15</v>
      </c>
      <c r="AD24" s="353" t="s">
        <v>15</v>
      </c>
      <c r="AE24" s="353" t="s">
        <v>15</v>
      </c>
      <c r="AF24" s="353" t="s">
        <v>15</v>
      </c>
      <c r="AG24" s="353" t="s">
        <v>15</v>
      </c>
      <c r="AH24" s="353">
        <v>34.388729803219576</v>
      </c>
      <c r="AI24" s="353">
        <v>43.780063298521007</v>
      </c>
      <c r="AJ24" s="353">
        <v>46.502662907268167</v>
      </c>
      <c r="AK24" s="353">
        <v>59.664595225876646</v>
      </c>
      <c r="AL24" s="353">
        <v>67.276370614035088</v>
      </c>
      <c r="AM24" s="353">
        <v>43.510855768384559</v>
      </c>
      <c r="AN24" s="353" t="s">
        <v>15</v>
      </c>
      <c r="AO24" s="353" t="s">
        <v>15</v>
      </c>
      <c r="AP24" s="353" t="s">
        <v>160</v>
      </c>
      <c r="AQ24" s="353" t="s">
        <v>160</v>
      </c>
      <c r="AR24" s="353" t="s">
        <v>160</v>
      </c>
      <c r="AS24" s="471" t="s">
        <v>160</v>
      </c>
      <c r="AT24" s="353" t="s">
        <v>160</v>
      </c>
      <c r="AU24" s="353" t="s">
        <v>160</v>
      </c>
      <c r="AV24" s="353" t="s">
        <v>160</v>
      </c>
      <c r="AW24" s="471" t="s">
        <v>160</v>
      </c>
    </row>
    <row r="25" spans="1:49">
      <c r="A25" s="130" t="s">
        <v>34</v>
      </c>
      <c r="B25" s="409">
        <v>32.700000000000003</v>
      </c>
      <c r="C25" s="362">
        <v>29.9</v>
      </c>
      <c r="D25" s="362">
        <v>25.3</v>
      </c>
      <c r="E25" s="362">
        <v>27.5</v>
      </c>
      <c r="F25" s="362">
        <v>35.700000000000003</v>
      </c>
      <c r="G25" s="362">
        <v>27.8</v>
      </c>
      <c r="H25" s="362" t="s">
        <v>125</v>
      </c>
      <c r="I25" s="362">
        <v>33.299999999999997</v>
      </c>
      <c r="J25" s="362">
        <v>36.1</v>
      </c>
      <c r="K25" s="362">
        <v>33.799999999999997</v>
      </c>
      <c r="L25" s="362">
        <v>33.5</v>
      </c>
      <c r="M25" s="362">
        <v>43</v>
      </c>
      <c r="N25" s="362">
        <v>42.8</v>
      </c>
      <c r="O25" s="232">
        <v>47.5</v>
      </c>
      <c r="P25" s="232">
        <v>35.700000000000003</v>
      </c>
      <c r="Q25" s="232">
        <v>38.6</v>
      </c>
      <c r="R25" s="445">
        <v>36.700000000000003</v>
      </c>
      <c r="S25" s="413" t="s">
        <v>125</v>
      </c>
      <c r="T25" s="446" t="s">
        <v>125</v>
      </c>
      <c r="U25" s="447" t="s">
        <v>125</v>
      </c>
      <c r="V25" s="447" t="s">
        <v>125</v>
      </c>
      <c r="W25" s="409" t="s">
        <v>125</v>
      </c>
      <c r="X25" s="409" t="s">
        <v>125</v>
      </c>
      <c r="Y25" s="366" t="s">
        <v>124</v>
      </c>
      <c r="Z25" s="366" t="s">
        <v>124</v>
      </c>
      <c r="AA25" s="366" t="s">
        <v>15</v>
      </c>
      <c r="AB25" s="366" t="s">
        <v>15</v>
      </c>
      <c r="AC25" s="366" t="s">
        <v>15</v>
      </c>
      <c r="AD25" s="353" t="s">
        <v>15</v>
      </c>
      <c r="AE25" s="353" t="s">
        <v>15</v>
      </c>
      <c r="AF25" s="353" t="s">
        <v>15</v>
      </c>
      <c r="AG25" s="353" t="s">
        <v>15</v>
      </c>
      <c r="AH25" s="353">
        <v>32.73259070973824</v>
      </c>
      <c r="AI25" s="353">
        <v>43.087480112895804</v>
      </c>
      <c r="AJ25" s="353">
        <v>58.123537015686679</v>
      </c>
      <c r="AK25" s="353">
        <v>60.690971770705481</v>
      </c>
      <c r="AL25" s="353">
        <v>63.517739894865024</v>
      </c>
      <c r="AM25" s="353">
        <v>59.162255745257973</v>
      </c>
      <c r="AN25" s="353">
        <v>32.700000000000003</v>
      </c>
      <c r="AO25" s="353">
        <v>65.2</v>
      </c>
      <c r="AP25" s="353">
        <v>45.5</v>
      </c>
      <c r="AQ25" s="353" t="s">
        <v>160</v>
      </c>
      <c r="AR25" s="353">
        <v>47.9</v>
      </c>
      <c r="AS25" s="471">
        <v>53.6</v>
      </c>
      <c r="AT25" s="353">
        <v>48.9</v>
      </c>
      <c r="AU25" s="353" t="s">
        <v>160</v>
      </c>
      <c r="AV25" s="353">
        <v>46.8</v>
      </c>
      <c r="AW25" s="477">
        <v>44.6</v>
      </c>
    </row>
    <row r="26" spans="1:49">
      <c r="A26" s="130" t="s">
        <v>35</v>
      </c>
      <c r="B26" s="409">
        <v>36</v>
      </c>
      <c r="C26" s="362" t="s">
        <v>125</v>
      </c>
      <c r="D26" s="362" t="s">
        <v>125</v>
      </c>
      <c r="E26" s="362" t="s">
        <v>125</v>
      </c>
      <c r="F26" s="362">
        <v>26.5</v>
      </c>
      <c r="G26" s="362">
        <v>24.3</v>
      </c>
      <c r="H26" s="362" t="s">
        <v>125</v>
      </c>
      <c r="I26" s="362">
        <v>35.299999999999997</v>
      </c>
      <c r="J26" s="362">
        <v>31.9</v>
      </c>
      <c r="K26" s="362">
        <v>29</v>
      </c>
      <c r="L26" s="362">
        <v>32.799999999999997</v>
      </c>
      <c r="M26" s="362">
        <v>31.2</v>
      </c>
      <c r="N26" s="362">
        <v>35.299999999999997</v>
      </c>
      <c r="O26" s="232">
        <v>37.299999999999997</v>
      </c>
      <c r="P26" s="232">
        <v>27.4</v>
      </c>
      <c r="Q26" s="232" t="s">
        <v>125</v>
      </c>
      <c r="R26" s="445" t="s">
        <v>125</v>
      </c>
      <c r="S26" s="413" t="s">
        <v>125</v>
      </c>
      <c r="T26" s="446" t="s">
        <v>125</v>
      </c>
      <c r="U26" s="447" t="s">
        <v>125</v>
      </c>
      <c r="V26" s="447" t="s">
        <v>125</v>
      </c>
      <c r="W26" s="409" t="s">
        <v>125</v>
      </c>
      <c r="X26" s="409" t="s">
        <v>125</v>
      </c>
      <c r="Y26" s="366" t="s">
        <v>124</v>
      </c>
      <c r="Z26" s="366" t="s">
        <v>124</v>
      </c>
      <c r="AA26" s="366" t="s">
        <v>15</v>
      </c>
      <c r="AB26" s="366" t="s">
        <v>15</v>
      </c>
      <c r="AC26" s="366">
        <v>42.980344699184229</v>
      </c>
      <c r="AD26" s="353" t="s">
        <v>15</v>
      </c>
      <c r="AE26" s="353" t="s">
        <v>15</v>
      </c>
      <c r="AF26" s="353" t="s">
        <v>15</v>
      </c>
      <c r="AG26" s="353" t="s">
        <v>15</v>
      </c>
      <c r="AH26" s="353">
        <v>32.11719564557599</v>
      </c>
      <c r="AI26" s="353">
        <v>45.475195822454317</v>
      </c>
      <c r="AJ26" s="353">
        <v>21.904761904761902</v>
      </c>
      <c r="AK26" s="353">
        <v>51.032704470773766</v>
      </c>
      <c r="AL26" s="353">
        <v>62.953333333333326</v>
      </c>
      <c r="AM26" s="353">
        <v>44.985422740524776</v>
      </c>
      <c r="AN26" s="353" t="s">
        <v>15</v>
      </c>
      <c r="AO26" s="353" t="s">
        <v>15</v>
      </c>
      <c r="AP26" s="353" t="s">
        <v>160</v>
      </c>
      <c r="AQ26" s="353" t="s">
        <v>160</v>
      </c>
      <c r="AR26" s="353" t="s">
        <v>160</v>
      </c>
      <c r="AS26" s="471" t="s">
        <v>160</v>
      </c>
      <c r="AT26" s="353" t="s">
        <v>160</v>
      </c>
      <c r="AU26" s="353" t="s">
        <v>160</v>
      </c>
      <c r="AV26" s="353" t="s">
        <v>160</v>
      </c>
      <c r="AW26" s="471" t="s">
        <v>160</v>
      </c>
    </row>
    <row r="27" spans="1:49">
      <c r="A27" s="130" t="s">
        <v>213</v>
      </c>
      <c r="B27" s="409" t="s">
        <v>15</v>
      </c>
      <c r="C27" s="362" t="s">
        <v>125</v>
      </c>
      <c r="D27" s="362" t="s">
        <v>125</v>
      </c>
      <c r="E27" s="362" t="s">
        <v>125</v>
      </c>
      <c r="F27" s="362" t="s">
        <v>125</v>
      </c>
      <c r="G27" s="362" t="s">
        <v>125</v>
      </c>
      <c r="H27" s="362" t="s">
        <v>125</v>
      </c>
      <c r="I27" s="362">
        <v>36.6</v>
      </c>
      <c r="J27" s="362" t="s">
        <v>125</v>
      </c>
      <c r="K27" s="362">
        <v>38.4</v>
      </c>
      <c r="L27" s="362">
        <v>35.1</v>
      </c>
      <c r="M27" s="362">
        <v>27.7</v>
      </c>
      <c r="N27" s="362">
        <v>33.299999999999997</v>
      </c>
      <c r="O27" s="232">
        <v>37.299999999999997</v>
      </c>
      <c r="P27" s="232" t="s">
        <v>125</v>
      </c>
      <c r="Q27" s="232" t="s">
        <v>125</v>
      </c>
      <c r="R27" s="445">
        <v>32.799999999999997</v>
      </c>
      <c r="S27" s="413">
        <v>31.8</v>
      </c>
      <c r="T27" s="446">
        <v>34.299999999999997</v>
      </c>
      <c r="U27" s="447">
        <v>43.3</v>
      </c>
      <c r="V27" s="447">
        <v>31.1</v>
      </c>
      <c r="W27" s="409">
        <v>38.5</v>
      </c>
      <c r="X27" s="409">
        <v>42.2</v>
      </c>
      <c r="Y27" s="366">
        <v>41.467679212480746</v>
      </c>
      <c r="Z27" s="366" t="s">
        <v>124</v>
      </c>
      <c r="AA27" s="366">
        <v>33.61181796158106</v>
      </c>
      <c r="AB27" s="366">
        <v>43.924140980293075</v>
      </c>
      <c r="AC27" s="366" t="s">
        <v>15</v>
      </c>
      <c r="AD27" s="353">
        <v>32.338506400538996</v>
      </c>
      <c r="AE27" s="353" t="s">
        <v>15</v>
      </c>
      <c r="AF27" s="353">
        <v>31.583516169035583</v>
      </c>
      <c r="AG27" s="353" t="s">
        <v>15</v>
      </c>
      <c r="AH27" s="353">
        <v>16.322136571756925</v>
      </c>
      <c r="AI27" s="353">
        <v>50.1155831270965</v>
      </c>
      <c r="AJ27" s="353">
        <v>55.281133999901421</v>
      </c>
      <c r="AK27" s="353">
        <v>51.810139600168306</v>
      </c>
      <c r="AL27" s="353">
        <v>62.490393898626316</v>
      </c>
      <c r="AM27" s="353">
        <v>31.152639789597249</v>
      </c>
      <c r="AN27" s="353" t="s">
        <v>15</v>
      </c>
      <c r="AO27" s="353" t="s">
        <v>15</v>
      </c>
      <c r="AP27" s="353" t="s">
        <v>160</v>
      </c>
      <c r="AQ27" s="353" t="s">
        <v>160</v>
      </c>
      <c r="AR27" s="353" t="s">
        <v>160</v>
      </c>
      <c r="AS27" s="471" t="s">
        <v>160</v>
      </c>
      <c r="AT27" s="353" t="s">
        <v>160</v>
      </c>
      <c r="AU27" s="353" t="s">
        <v>160</v>
      </c>
      <c r="AV27" s="353" t="s">
        <v>160</v>
      </c>
      <c r="AW27" s="471" t="s">
        <v>160</v>
      </c>
    </row>
    <row r="28" spans="1:49">
      <c r="A28" s="130" t="s">
        <v>36</v>
      </c>
      <c r="B28" s="409" t="s">
        <v>15</v>
      </c>
      <c r="C28" s="362" t="s">
        <v>125</v>
      </c>
      <c r="D28" s="362" t="s">
        <v>125</v>
      </c>
      <c r="E28" s="362" t="s">
        <v>125</v>
      </c>
      <c r="F28" s="362" t="s">
        <v>125</v>
      </c>
      <c r="G28" s="362" t="s">
        <v>125</v>
      </c>
      <c r="H28" s="362" t="s">
        <v>125</v>
      </c>
      <c r="I28" s="362" t="s">
        <v>125</v>
      </c>
      <c r="J28" s="362">
        <v>33.700000000000003</v>
      </c>
      <c r="K28" s="362" t="s">
        <v>125</v>
      </c>
      <c r="L28" s="362" t="s">
        <v>125</v>
      </c>
      <c r="M28" s="362" t="s">
        <v>125</v>
      </c>
      <c r="N28" s="362" t="s">
        <v>125</v>
      </c>
      <c r="O28" s="232">
        <v>39.299999999999997</v>
      </c>
      <c r="P28" s="232" t="s">
        <v>125</v>
      </c>
      <c r="Q28" s="232" t="s">
        <v>125</v>
      </c>
      <c r="R28" s="445" t="s">
        <v>125</v>
      </c>
      <c r="S28" s="413" t="s">
        <v>125</v>
      </c>
      <c r="T28" s="446" t="s">
        <v>125</v>
      </c>
      <c r="U28" s="447" t="s">
        <v>125</v>
      </c>
      <c r="V28" s="447" t="s">
        <v>125</v>
      </c>
      <c r="W28" s="409" t="s">
        <v>125</v>
      </c>
      <c r="X28" s="409" t="s">
        <v>125</v>
      </c>
      <c r="Y28" s="366" t="s">
        <v>124</v>
      </c>
      <c r="Z28" s="366" t="s">
        <v>124</v>
      </c>
      <c r="AA28" s="366" t="s">
        <v>15</v>
      </c>
      <c r="AB28" s="366" t="s">
        <v>15</v>
      </c>
      <c r="AC28" s="366" t="s">
        <v>15</v>
      </c>
      <c r="AD28" s="353" t="s">
        <v>15</v>
      </c>
      <c r="AE28" s="353" t="s">
        <v>15</v>
      </c>
      <c r="AF28" s="353" t="s">
        <v>15</v>
      </c>
      <c r="AG28" s="353" t="s">
        <v>15</v>
      </c>
      <c r="AH28" s="353">
        <v>18.118325391333791</v>
      </c>
      <c r="AI28" s="353">
        <v>56.344458750234928</v>
      </c>
      <c r="AJ28" s="353">
        <v>57.295260295260277</v>
      </c>
      <c r="AK28" s="353">
        <v>42.484410814516444</v>
      </c>
      <c r="AL28" s="353">
        <v>57.037912116768261</v>
      </c>
      <c r="AM28" s="353">
        <v>20.337679716616403</v>
      </c>
      <c r="AN28" s="353" t="s">
        <v>15</v>
      </c>
      <c r="AO28" s="353" t="s">
        <v>15</v>
      </c>
      <c r="AP28" s="353" t="s">
        <v>160</v>
      </c>
      <c r="AQ28" s="353" t="s">
        <v>160</v>
      </c>
      <c r="AR28" s="353" t="s">
        <v>160</v>
      </c>
      <c r="AS28" s="471" t="s">
        <v>160</v>
      </c>
      <c r="AT28" s="353" t="s">
        <v>160</v>
      </c>
      <c r="AU28" s="353" t="s">
        <v>160</v>
      </c>
      <c r="AV28" s="353" t="s">
        <v>160</v>
      </c>
      <c r="AW28" s="471" t="s">
        <v>160</v>
      </c>
    </row>
    <row r="29" spans="1:49">
      <c r="A29" s="130" t="s">
        <v>37</v>
      </c>
      <c r="B29" s="409" t="s">
        <v>68</v>
      </c>
      <c r="C29" s="362" t="s">
        <v>69</v>
      </c>
      <c r="D29" s="362" t="s">
        <v>69</v>
      </c>
      <c r="E29" s="362" t="s">
        <v>69</v>
      </c>
      <c r="F29" s="362" t="s">
        <v>69</v>
      </c>
      <c r="G29" s="362" t="s">
        <v>69</v>
      </c>
      <c r="H29" s="362" t="s">
        <v>69</v>
      </c>
      <c r="I29" s="362" t="s">
        <v>69</v>
      </c>
      <c r="J29" s="362" t="s">
        <v>69</v>
      </c>
      <c r="K29" s="362" t="s">
        <v>125</v>
      </c>
      <c r="L29" s="362" t="s">
        <v>125</v>
      </c>
      <c r="M29" s="362" t="s">
        <v>125</v>
      </c>
      <c r="N29" s="362" t="s">
        <v>125</v>
      </c>
      <c r="O29" s="232" t="s">
        <v>69</v>
      </c>
      <c r="P29" s="232" t="s">
        <v>69</v>
      </c>
      <c r="Q29" s="232" t="s">
        <v>69</v>
      </c>
      <c r="R29" s="445" t="s">
        <v>69</v>
      </c>
      <c r="S29" s="413" t="s">
        <v>125</v>
      </c>
      <c r="T29" s="446" t="s">
        <v>125</v>
      </c>
      <c r="U29" s="447" t="s">
        <v>125</v>
      </c>
      <c r="V29" s="447" t="s">
        <v>125</v>
      </c>
      <c r="W29" s="409" t="s">
        <v>125</v>
      </c>
      <c r="X29" s="409" t="s">
        <v>125</v>
      </c>
      <c r="Y29" s="366" t="s">
        <v>124</v>
      </c>
      <c r="Z29" s="366" t="s">
        <v>124</v>
      </c>
      <c r="AA29" s="366" t="s">
        <v>15</v>
      </c>
      <c r="AB29" s="366" t="s">
        <v>15</v>
      </c>
      <c r="AC29" s="366" t="s">
        <v>15</v>
      </c>
      <c r="AD29" s="353" t="s">
        <v>15</v>
      </c>
      <c r="AE29" s="353" t="s">
        <v>15</v>
      </c>
      <c r="AF29" s="353" t="s">
        <v>15</v>
      </c>
      <c r="AG29" s="353" t="s">
        <v>15</v>
      </c>
      <c r="AH29" s="353" t="s">
        <v>16</v>
      </c>
      <c r="AI29" s="353" t="s">
        <v>16</v>
      </c>
      <c r="AJ29" s="353">
        <v>57.643892339544507</v>
      </c>
      <c r="AK29" s="353" t="s">
        <v>16</v>
      </c>
      <c r="AL29" s="353" t="s">
        <v>16</v>
      </c>
      <c r="AM29" s="353">
        <v>38.679514248883123</v>
      </c>
      <c r="AN29" s="353">
        <v>41.3</v>
      </c>
      <c r="AO29" s="353" t="s">
        <v>15</v>
      </c>
      <c r="AP29" s="353" t="s">
        <v>160</v>
      </c>
      <c r="AQ29" s="353" t="s">
        <v>160</v>
      </c>
      <c r="AR29" s="353" t="s">
        <v>68</v>
      </c>
      <c r="AS29" s="471" t="s">
        <v>68</v>
      </c>
      <c r="AT29" s="353" t="s">
        <v>68</v>
      </c>
      <c r="AU29" s="353" t="s">
        <v>68</v>
      </c>
      <c r="AV29" s="353" t="s">
        <v>160</v>
      </c>
      <c r="AW29" s="471" t="s">
        <v>160</v>
      </c>
    </row>
    <row r="30" spans="1:49">
      <c r="A30" s="130" t="s">
        <v>38</v>
      </c>
      <c r="B30" s="409" t="s">
        <v>15</v>
      </c>
      <c r="C30" s="362" t="s">
        <v>125</v>
      </c>
      <c r="D30" s="362" t="s">
        <v>125</v>
      </c>
      <c r="E30" s="362" t="s">
        <v>125</v>
      </c>
      <c r="F30" s="362" t="s">
        <v>125</v>
      </c>
      <c r="G30" s="362" t="s">
        <v>125</v>
      </c>
      <c r="H30" s="362" t="s">
        <v>125</v>
      </c>
      <c r="I30" s="362" t="s">
        <v>125</v>
      </c>
      <c r="J30" s="362" t="s">
        <v>125</v>
      </c>
      <c r="K30" s="362" t="s">
        <v>125</v>
      </c>
      <c r="L30" s="362" t="s">
        <v>125</v>
      </c>
      <c r="M30" s="362" t="s">
        <v>125</v>
      </c>
      <c r="N30" s="362">
        <v>46.7</v>
      </c>
      <c r="O30" s="232">
        <v>35.299999999999997</v>
      </c>
      <c r="P30" s="232" t="s">
        <v>125</v>
      </c>
      <c r="Q30" s="232" t="s">
        <v>125</v>
      </c>
      <c r="R30" s="445" t="s">
        <v>125</v>
      </c>
      <c r="S30" s="413" t="s">
        <v>125</v>
      </c>
      <c r="T30" s="446" t="s">
        <v>125</v>
      </c>
      <c r="U30" s="447" t="s">
        <v>125</v>
      </c>
      <c r="V30" s="447" t="s">
        <v>125</v>
      </c>
      <c r="W30" s="409" t="s">
        <v>125</v>
      </c>
      <c r="X30" s="409" t="s">
        <v>125</v>
      </c>
      <c r="Y30" s="366" t="s">
        <v>124</v>
      </c>
      <c r="Z30" s="366" t="s">
        <v>124</v>
      </c>
      <c r="AA30" s="366" t="s">
        <v>15</v>
      </c>
      <c r="AB30" s="366" t="s">
        <v>15</v>
      </c>
      <c r="AC30" s="366" t="s">
        <v>15</v>
      </c>
      <c r="AD30" s="353" t="s">
        <v>15</v>
      </c>
      <c r="AE30" s="353" t="s">
        <v>15</v>
      </c>
      <c r="AF30" s="353" t="s">
        <v>15</v>
      </c>
      <c r="AG30" s="353" t="s">
        <v>15</v>
      </c>
      <c r="AH30" s="353">
        <v>27.329026994178982</v>
      </c>
      <c r="AI30" s="353">
        <v>42.712084362530831</v>
      </c>
      <c r="AJ30" s="353" t="s">
        <v>16</v>
      </c>
      <c r="AK30" s="353" t="s">
        <v>16</v>
      </c>
      <c r="AL30" s="353">
        <v>70</v>
      </c>
      <c r="AM30" s="353">
        <v>42.581839043309628</v>
      </c>
      <c r="AN30" s="353" t="s">
        <v>15</v>
      </c>
      <c r="AO30" s="353" t="s">
        <v>15</v>
      </c>
      <c r="AP30" s="353" t="s">
        <v>160</v>
      </c>
      <c r="AQ30" s="353" t="s">
        <v>68</v>
      </c>
      <c r="AR30" s="353" t="s">
        <v>160</v>
      </c>
      <c r="AS30" s="471" t="s">
        <v>160</v>
      </c>
      <c r="AT30" s="353" t="s">
        <v>160</v>
      </c>
      <c r="AU30" s="353" t="s">
        <v>160</v>
      </c>
      <c r="AV30" s="353" t="s">
        <v>160</v>
      </c>
      <c r="AW30" s="471" t="s">
        <v>160</v>
      </c>
    </row>
    <row r="31" spans="1:49">
      <c r="A31" s="130" t="s">
        <v>208</v>
      </c>
      <c r="B31" s="409" t="s">
        <v>15</v>
      </c>
      <c r="C31" s="362" t="s">
        <v>125</v>
      </c>
      <c r="D31" s="362" t="s">
        <v>125</v>
      </c>
      <c r="E31" s="362" t="s">
        <v>125</v>
      </c>
      <c r="F31" s="362" t="s">
        <v>125</v>
      </c>
      <c r="G31" s="362" t="s">
        <v>125</v>
      </c>
      <c r="H31" s="362">
        <v>32.700000000000003</v>
      </c>
      <c r="I31" s="362">
        <v>37.4</v>
      </c>
      <c r="J31" s="362">
        <v>32.6</v>
      </c>
      <c r="K31" s="362">
        <v>32.5</v>
      </c>
      <c r="L31" s="362">
        <v>24.9</v>
      </c>
      <c r="M31" s="362">
        <v>20.7</v>
      </c>
      <c r="N31" s="362">
        <v>31.2</v>
      </c>
      <c r="O31" s="232">
        <v>29.1</v>
      </c>
      <c r="P31" s="232" t="s">
        <v>125</v>
      </c>
      <c r="Q31" s="232">
        <v>29.7</v>
      </c>
      <c r="R31" s="445">
        <v>32.700000000000003</v>
      </c>
      <c r="S31" s="413">
        <v>33.299999999999997</v>
      </c>
      <c r="T31" s="446" t="s">
        <v>125</v>
      </c>
      <c r="U31" s="447" t="s">
        <v>125</v>
      </c>
      <c r="V31" s="447" t="s">
        <v>125</v>
      </c>
      <c r="W31" s="409" t="s">
        <v>125</v>
      </c>
      <c r="X31" s="409">
        <v>38.9</v>
      </c>
      <c r="Y31" s="366">
        <v>36.459402601446477</v>
      </c>
      <c r="Z31" s="366" t="s">
        <v>124</v>
      </c>
      <c r="AA31" s="366" t="s">
        <v>15</v>
      </c>
      <c r="AB31" s="366" t="s">
        <v>15</v>
      </c>
      <c r="AC31" s="366" t="s">
        <v>15</v>
      </c>
      <c r="AD31" s="353" t="s">
        <v>15</v>
      </c>
      <c r="AE31" s="353" t="s">
        <v>15</v>
      </c>
      <c r="AF31" s="353" t="s">
        <v>15</v>
      </c>
      <c r="AG31" s="353" t="s">
        <v>15</v>
      </c>
      <c r="AH31" s="353">
        <v>13.664513497089489</v>
      </c>
      <c r="AI31" s="353">
        <v>42.712084362530888</v>
      </c>
      <c r="AJ31" s="353">
        <v>62</v>
      </c>
      <c r="AK31" s="353">
        <v>65.102917819574159</v>
      </c>
      <c r="AL31" s="353">
        <v>70</v>
      </c>
      <c r="AM31" s="353">
        <v>42.581839043309635</v>
      </c>
      <c r="AN31" s="353" t="s">
        <v>15</v>
      </c>
      <c r="AO31" s="353" t="s">
        <v>15</v>
      </c>
      <c r="AP31" s="353" t="s">
        <v>160</v>
      </c>
      <c r="AQ31" s="353" t="s">
        <v>160</v>
      </c>
      <c r="AR31" s="353" t="s">
        <v>160</v>
      </c>
      <c r="AS31" s="471" t="s">
        <v>160</v>
      </c>
      <c r="AT31" s="353" t="s">
        <v>160</v>
      </c>
      <c r="AU31" s="353" t="s">
        <v>160</v>
      </c>
      <c r="AV31" s="353" t="s">
        <v>160</v>
      </c>
      <c r="AW31" s="471" t="s">
        <v>160</v>
      </c>
    </row>
    <row r="32" spans="1:49">
      <c r="A32" s="130" t="s">
        <v>39</v>
      </c>
      <c r="B32" s="409">
        <v>30.5</v>
      </c>
      <c r="C32" s="362">
        <v>30.3</v>
      </c>
      <c r="D32" s="362">
        <v>34.299999999999997</v>
      </c>
      <c r="E32" s="362">
        <v>37.799999999999997</v>
      </c>
      <c r="F32" s="362" t="s">
        <v>125</v>
      </c>
      <c r="G32" s="362" t="s">
        <v>125</v>
      </c>
      <c r="H32" s="362" t="s">
        <v>125</v>
      </c>
      <c r="I32" s="362" t="s">
        <v>125</v>
      </c>
      <c r="J32" s="362">
        <v>50.7</v>
      </c>
      <c r="K32" s="362">
        <v>31.7</v>
      </c>
      <c r="L32" s="362">
        <v>33</v>
      </c>
      <c r="M32" s="362" t="s">
        <v>125</v>
      </c>
      <c r="N32" s="362" t="s">
        <v>125</v>
      </c>
      <c r="O32" s="232" t="s">
        <v>125</v>
      </c>
      <c r="P32" s="232" t="s">
        <v>125</v>
      </c>
      <c r="Q32" s="232" t="s">
        <v>125</v>
      </c>
      <c r="R32" s="445" t="s">
        <v>125</v>
      </c>
      <c r="S32" s="413" t="s">
        <v>125</v>
      </c>
      <c r="T32" s="446" t="s">
        <v>125</v>
      </c>
      <c r="U32" s="447" t="s">
        <v>125</v>
      </c>
      <c r="V32" s="447" t="s">
        <v>125</v>
      </c>
      <c r="W32" s="409" t="s">
        <v>125</v>
      </c>
      <c r="X32" s="409" t="s">
        <v>125</v>
      </c>
      <c r="Y32" s="366" t="s">
        <v>124</v>
      </c>
      <c r="Z32" s="366" t="s">
        <v>124</v>
      </c>
      <c r="AA32" s="366" t="s">
        <v>15</v>
      </c>
      <c r="AB32" s="366" t="s">
        <v>15</v>
      </c>
      <c r="AC32" s="366" t="s">
        <v>15</v>
      </c>
      <c r="AD32" s="353" t="s">
        <v>15</v>
      </c>
      <c r="AE32" s="353" t="s">
        <v>15</v>
      </c>
      <c r="AF32" s="353" t="s">
        <v>15</v>
      </c>
      <c r="AG32" s="353" t="s">
        <v>15</v>
      </c>
      <c r="AH32" s="353">
        <v>36.500565570843307</v>
      </c>
      <c r="AI32" s="353">
        <v>44.282476502740984</v>
      </c>
      <c r="AJ32" s="353">
        <v>39.212194412758052</v>
      </c>
      <c r="AK32" s="353">
        <v>57.106225404332989</v>
      </c>
      <c r="AL32" s="353">
        <v>65.995083763895408</v>
      </c>
      <c r="AM32" s="353">
        <v>43.947896475733465</v>
      </c>
      <c r="AN32" s="353">
        <v>40.799999999999997</v>
      </c>
      <c r="AO32" s="353" t="s">
        <v>15</v>
      </c>
      <c r="AP32" s="353" t="s">
        <v>160</v>
      </c>
      <c r="AQ32" s="353" t="s">
        <v>160</v>
      </c>
      <c r="AR32" s="353" t="s">
        <v>160</v>
      </c>
      <c r="AS32" s="471" t="s">
        <v>160</v>
      </c>
      <c r="AT32" s="353" t="s">
        <v>160</v>
      </c>
      <c r="AU32" s="353">
        <v>28.2</v>
      </c>
      <c r="AV32" s="353" t="s">
        <v>160</v>
      </c>
      <c r="AW32" s="471" t="s">
        <v>160</v>
      </c>
    </row>
    <row r="33" spans="1:49">
      <c r="A33" s="130" t="s">
        <v>40</v>
      </c>
      <c r="B33" s="409" t="s">
        <v>15</v>
      </c>
      <c r="C33" s="362" t="s">
        <v>125</v>
      </c>
      <c r="D33" s="362" t="s">
        <v>125</v>
      </c>
      <c r="E33" s="362" t="s">
        <v>125</v>
      </c>
      <c r="F33" s="362" t="s">
        <v>125</v>
      </c>
      <c r="G33" s="362">
        <v>46.3</v>
      </c>
      <c r="H33" s="362">
        <v>42.8</v>
      </c>
      <c r="I33" s="362">
        <v>42.2</v>
      </c>
      <c r="J33" s="362">
        <v>40.1</v>
      </c>
      <c r="K33" s="362">
        <v>37.4</v>
      </c>
      <c r="L33" s="362">
        <v>34.9</v>
      </c>
      <c r="M33" s="362">
        <v>37.799999999999997</v>
      </c>
      <c r="N33" s="362">
        <v>36.700000000000003</v>
      </c>
      <c r="O33" s="232">
        <v>36.9</v>
      </c>
      <c r="P33" s="232">
        <v>32</v>
      </c>
      <c r="Q33" s="232">
        <v>32.299999999999997</v>
      </c>
      <c r="R33" s="445" t="s">
        <v>125</v>
      </c>
      <c r="S33" s="413" t="s">
        <v>125</v>
      </c>
      <c r="T33" s="446" t="s">
        <v>125</v>
      </c>
      <c r="U33" s="447" t="s">
        <v>125</v>
      </c>
      <c r="V33" s="447" t="s">
        <v>125</v>
      </c>
      <c r="W33" s="409">
        <v>42.6</v>
      </c>
      <c r="X33" s="409">
        <v>45.7</v>
      </c>
      <c r="Y33" s="366" t="s">
        <v>124</v>
      </c>
      <c r="Z33" s="366" t="s">
        <v>124</v>
      </c>
      <c r="AA33" s="366">
        <v>31.737567837048633</v>
      </c>
      <c r="AB33" s="366" t="s">
        <v>15</v>
      </c>
      <c r="AC33" s="366" t="s">
        <v>15</v>
      </c>
      <c r="AD33" s="353">
        <v>32.443720937076932</v>
      </c>
      <c r="AE33" s="353">
        <v>37.822565569530937</v>
      </c>
      <c r="AF33" s="353" t="s">
        <v>15</v>
      </c>
      <c r="AG33" s="353" t="s">
        <v>15</v>
      </c>
      <c r="AH33" s="353">
        <v>34.836142573861579</v>
      </c>
      <c r="AI33" s="353">
        <v>42.165796344647525</v>
      </c>
      <c r="AJ33" s="353">
        <v>21.666666666666664</v>
      </c>
      <c r="AK33" s="353">
        <v>51.032704470773773</v>
      </c>
      <c r="AL33" s="353">
        <v>59.834166666666661</v>
      </c>
      <c r="AM33" s="353">
        <v>41.862244897959179</v>
      </c>
      <c r="AN33" s="353" t="s">
        <v>15</v>
      </c>
      <c r="AO33" s="353" t="s">
        <v>15</v>
      </c>
      <c r="AP33" s="353" t="s">
        <v>160</v>
      </c>
      <c r="AQ33" s="353" t="s">
        <v>160</v>
      </c>
      <c r="AR33" s="353">
        <v>33.5</v>
      </c>
      <c r="AS33" s="471" t="s">
        <v>180</v>
      </c>
      <c r="AT33" s="353" t="s">
        <v>160</v>
      </c>
      <c r="AU33" s="353" t="s">
        <v>160</v>
      </c>
      <c r="AV33" s="353" t="s">
        <v>160</v>
      </c>
      <c r="AW33" s="471" t="s">
        <v>160</v>
      </c>
    </row>
    <row r="34" spans="1:49">
      <c r="A34" s="130" t="s">
        <v>41</v>
      </c>
      <c r="B34" s="409" t="s">
        <v>15</v>
      </c>
      <c r="C34" s="362" t="s">
        <v>125</v>
      </c>
      <c r="D34" s="362" t="s">
        <v>125</v>
      </c>
      <c r="E34" s="362" t="s">
        <v>125</v>
      </c>
      <c r="F34" s="362" t="s">
        <v>125</v>
      </c>
      <c r="G34" s="362">
        <v>26.7</v>
      </c>
      <c r="H34" s="362">
        <v>38.299999999999997</v>
      </c>
      <c r="I34" s="362">
        <v>38.700000000000003</v>
      </c>
      <c r="J34" s="362">
        <v>29.9</v>
      </c>
      <c r="K34" s="362">
        <v>36</v>
      </c>
      <c r="L34" s="362">
        <v>30.4</v>
      </c>
      <c r="M34" s="362">
        <v>28.7</v>
      </c>
      <c r="N34" s="362">
        <v>30.5</v>
      </c>
      <c r="O34" s="232">
        <v>30.7</v>
      </c>
      <c r="P34" s="232">
        <v>29.9</v>
      </c>
      <c r="Q34" s="232">
        <v>33.9</v>
      </c>
      <c r="R34" s="445" t="s">
        <v>125</v>
      </c>
      <c r="S34" s="413" t="s">
        <v>125</v>
      </c>
      <c r="T34" s="446" t="s">
        <v>125</v>
      </c>
      <c r="U34" s="447" t="s">
        <v>125</v>
      </c>
      <c r="V34" s="447" t="s">
        <v>125</v>
      </c>
      <c r="W34" s="409" t="s">
        <v>125</v>
      </c>
      <c r="X34" s="409" t="s">
        <v>125</v>
      </c>
      <c r="Y34" s="366" t="s">
        <v>124</v>
      </c>
      <c r="Z34" s="366" t="s">
        <v>124</v>
      </c>
      <c r="AA34" s="366" t="s">
        <v>15</v>
      </c>
      <c r="AB34" s="366">
        <v>46.067998710924911</v>
      </c>
      <c r="AC34" s="366" t="s">
        <v>15</v>
      </c>
      <c r="AD34" s="353">
        <v>35.293710387796757</v>
      </c>
      <c r="AE34" s="353" t="s">
        <v>15</v>
      </c>
      <c r="AF34" s="353" t="s">
        <v>15</v>
      </c>
      <c r="AG34" s="353" t="s">
        <v>15</v>
      </c>
      <c r="AH34" s="353">
        <v>36.299002328018787</v>
      </c>
      <c r="AI34" s="353">
        <v>42.712084362530859</v>
      </c>
      <c r="AJ34" s="353">
        <v>62</v>
      </c>
      <c r="AK34" s="353">
        <v>65.102917819574159</v>
      </c>
      <c r="AL34" s="353">
        <v>70</v>
      </c>
      <c r="AM34" s="353">
        <v>42.581839043309628</v>
      </c>
      <c r="AN34" s="353" t="s">
        <v>15</v>
      </c>
      <c r="AO34" s="353" t="s">
        <v>15</v>
      </c>
      <c r="AP34" s="353" t="s">
        <v>160</v>
      </c>
      <c r="AQ34" s="353" t="s">
        <v>160</v>
      </c>
      <c r="AR34" s="353" t="s">
        <v>160</v>
      </c>
      <c r="AS34" s="471" t="s">
        <v>160</v>
      </c>
      <c r="AT34" s="353" t="s">
        <v>160</v>
      </c>
      <c r="AU34" s="353" t="s">
        <v>160</v>
      </c>
      <c r="AV34" s="353" t="s">
        <v>160</v>
      </c>
      <c r="AW34" s="471" t="s">
        <v>160</v>
      </c>
    </row>
    <row r="35" spans="1:49">
      <c r="A35" s="130" t="s">
        <v>42</v>
      </c>
      <c r="B35" s="409" t="s">
        <v>68</v>
      </c>
      <c r="C35" s="362" t="s">
        <v>69</v>
      </c>
      <c r="D35" s="362" t="s">
        <v>69</v>
      </c>
      <c r="E35" s="362" t="s">
        <v>69</v>
      </c>
      <c r="F35" s="362" t="s">
        <v>69</v>
      </c>
      <c r="G35" s="362" t="s">
        <v>69</v>
      </c>
      <c r="H35" s="362" t="s">
        <v>69</v>
      </c>
      <c r="I35" s="362" t="s">
        <v>69</v>
      </c>
      <c r="J35" s="362" t="s">
        <v>69</v>
      </c>
      <c r="K35" s="362" t="s">
        <v>69</v>
      </c>
      <c r="L35" s="362" t="s">
        <v>69</v>
      </c>
      <c r="M35" s="362" t="s">
        <v>69</v>
      </c>
      <c r="N35" s="362" t="s">
        <v>69</v>
      </c>
      <c r="O35" s="232" t="s">
        <v>69</v>
      </c>
      <c r="P35" s="232" t="s">
        <v>69</v>
      </c>
      <c r="Q35" s="232" t="s">
        <v>69</v>
      </c>
      <c r="R35" s="445" t="s">
        <v>69</v>
      </c>
      <c r="S35" s="413" t="s">
        <v>69</v>
      </c>
      <c r="T35" s="446" t="s">
        <v>69</v>
      </c>
      <c r="U35" s="447" t="s">
        <v>69</v>
      </c>
      <c r="V35" s="447" t="s">
        <v>69</v>
      </c>
      <c r="W35" s="409" t="s">
        <v>69</v>
      </c>
      <c r="X35" s="409" t="s">
        <v>69</v>
      </c>
      <c r="Y35" s="366" t="s">
        <v>16</v>
      </c>
      <c r="Z35" s="366" t="s">
        <v>16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353" t="s">
        <v>16</v>
      </c>
      <c r="AF35" s="353" t="s">
        <v>16</v>
      </c>
      <c r="AG35" s="353" t="s">
        <v>16</v>
      </c>
      <c r="AH35" s="353" t="s">
        <v>16</v>
      </c>
      <c r="AI35" s="353" t="s">
        <v>16</v>
      </c>
      <c r="AJ35" s="353" t="s">
        <v>16</v>
      </c>
      <c r="AK35" s="353" t="s">
        <v>16</v>
      </c>
      <c r="AL35" s="353" t="s">
        <v>16</v>
      </c>
      <c r="AM35" s="353" t="s">
        <v>16</v>
      </c>
      <c r="AN35" s="353" t="s">
        <v>16</v>
      </c>
      <c r="AO35" s="353" t="s">
        <v>16</v>
      </c>
      <c r="AP35" s="353" t="s">
        <v>68</v>
      </c>
      <c r="AQ35" s="353" t="s">
        <v>160</v>
      </c>
      <c r="AR35" s="353" t="s">
        <v>68</v>
      </c>
      <c r="AS35" s="471" t="s">
        <v>68</v>
      </c>
      <c r="AT35" s="353" t="s">
        <v>68</v>
      </c>
      <c r="AU35" s="353" t="s">
        <v>68</v>
      </c>
      <c r="AV35" s="353" t="s">
        <v>68</v>
      </c>
      <c r="AW35" s="471" t="s">
        <v>68</v>
      </c>
    </row>
    <row r="36" spans="1:49">
      <c r="A36" s="130" t="s">
        <v>43</v>
      </c>
      <c r="B36" s="409">
        <v>31.9</v>
      </c>
      <c r="C36" s="362" t="s">
        <v>125</v>
      </c>
      <c r="D36" s="362" t="s">
        <v>125</v>
      </c>
      <c r="E36" s="362" t="s">
        <v>125</v>
      </c>
      <c r="F36" s="362" t="s">
        <v>125</v>
      </c>
      <c r="G36" s="362" t="s">
        <v>125</v>
      </c>
      <c r="H36" s="362" t="s">
        <v>125</v>
      </c>
      <c r="I36" s="362" t="s">
        <v>125</v>
      </c>
      <c r="J36" s="362" t="s">
        <v>125</v>
      </c>
      <c r="K36" s="362">
        <v>34.4</v>
      </c>
      <c r="L36" s="362">
        <v>27.4</v>
      </c>
      <c r="M36" s="362">
        <v>28.6</v>
      </c>
      <c r="N36" s="362">
        <v>30.5</v>
      </c>
      <c r="O36" s="232" t="s">
        <v>125</v>
      </c>
      <c r="P36" s="232" t="s">
        <v>125</v>
      </c>
      <c r="Q36" s="232" t="s">
        <v>125</v>
      </c>
      <c r="R36" s="445" t="s">
        <v>125</v>
      </c>
      <c r="S36" s="413" t="s">
        <v>69</v>
      </c>
      <c r="T36" s="446" t="s">
        <v>69</v>
      </c>
      <c r="U36" s="447" t="s">
        <v>69</v>
      </c>
      <c r="V36" s="447" t="s">
        <v>69</v>
      </c>
      <c r="W36" s="409" t="s">
        <v>125</v>
      </c>
      <c r="X36" s="409" t="s">
        <v>125</v>
      </c>
      <c r="Y36" s="366" t="s">
        <v>124</v>
      </c>
      <c r="Z36" s="366" t="s">
        <v>124</v>
      </c>
      <c r="AA36" s="366" t="s">
        <v>15</v>
      </c>
      <c r="AB36" s="366" t="s">
        <v>15</v>
      </c>
      <c r="AC36" s="366" t="s">
        <v>15</v>
      </c>
      <c r="AD36" s="353" t="s">
        <v>15</v>
      </c>
      <c r="AE36" s="353" t="s">
        <v>16</v>
      </c>
      <c r="AF36" s="353" t="s">
        <v>16</v>
      </c>
      <c r="AG36" s="353" t="s">
        <v>16</v>
      </c>
      <c r="AH36" s="353" t="s">
        <v>15</v>
      </c>
      <c r="AI36" s="353">
        <v>32.571428571428569</v>
      </c>
      <c r="AJ36" s="353" t="s">
        <v>16</v>
      </c>
      <c r="AK36" s="353" t="s">
        <v>16</v>
      </c>
      <c r="AL36" s="353" t="s">
        <v>16</v>
      </c>
      <c r="AM36" s="353">
        <v>55.275329071079362</v>
      </c>
      <c r="AN36" s="353" t="s">
        <v>15</v>
      </c>
      <c r="AO36" s="353" t="s">
        <v>15</v>
      </c>
      <c r="AP36" s="353" t="s">
        <v>68</v>
      </c>
      <c r="AQ36" s="353" t="s">
        <v>68</v>
      </c>
      <c r="AR36" s="353" t="s">
        <v>160</v>
      </c>
      <c r="AS36" s="471" t="s">
        <v>68</v>
      </c>
      <c r="AT36" s="353" t="s">
        <v>160</v>
      </c>
      <c r="AU36" s="353" t="s">
        <v>160</v>
      </c>
      <c r="AV36" s="353" t="s">
        <v>160</v>
      </c>
      <c r="AW36" s="471" t="s">
        <v>160</v>
      </c>
    </row>
    <row r="37" spans="1:49">
      <c r="A37" s="130" t="s">
        <v>44</v>
      </c>
      <c r="B37" s="409" t="s">
        <v>68</v>
      </c>
      <c r="C37" s="362" t="s">
        <v>69</v>
      </c>
      <c r="D37" s="362" t="s">
        <v>69</v>
      </c>
      <c r="E37" s="362" t="s">
        <v>69</v>
      </c>
      <c r="F37" s="362" t="s">
        <v>69</v>
      </c>
      <c r="G37" s="362" t="s">
        <v>69</v>
      </c>
      <c r="H37" s="362" t="s">
        <v>69</v>
      </c>
      <c r="I37" s="362" t="s">
        <v>69</v>
      </c>
      <c r="J37" s="362" t="s">
        <v>69</v>
      </c>
      <c r="K37" s="362" t="s">
        <v>125</v>
      </c>
      <c r="L37" s="362">
        <v>39.4</v>
      </c>
      <c r="M37" s="362">
        <v>37.6</v>
      </c>
      <c r="N37" s="362">
        <v>37.1</v>
      </c>
      <c r="O37" s="232" t="s">
        <v>125</v>
      </c>
      <c r="P37" s="232" t="s">
        <v>125</v>
      </c>
      <c r="Q37" s="232" t="s">
        <v>125</v>
      </c>
      <c r="R37" s="445" t="s">
        <v>125</v>
      </c>
      <c r="S37" s="413" t="s">
        <v>69</v>
      </c>
      <c r="T37" s="446" t="s">
        <v>69</v>
      </c>
      <c r="U37" s="447" t="s">
        <v>69</v>
      </c>
      <c r="V37" s="447" t="s">
        <v>69</v>
      </c>
      <c r="W37" s="409" t="s">
        <v>69</v>
      </c>
      <c r="X37" s="409" t="s">
        <v>69</v>
      </c>
      <c r="Y37" s="366" t="s">
        <v>16</v>
      </c>
      <c r="Z37" s="366" t="s">
        <v>16</v>
      </c>
      <c r="AA37" s="366" t="s">
        <v>16</v>
      </c>
      <c r="AB37" s="366" t="s">
        <v>16</v>
      </c>
      <c r="AC37" s="366" t="s">
        <v>16</v>
      </c>
      <c r="AD37" s="353" t="s">
        <v>16</v>
      </c>
      <c r="AE37" s="353" t="s">
        <v>16</v>
      </c>
      <c r="AF37" s="353" t="s">
        <v>16</v>
      </c>
      <c r="AG37" s="353" t="s">
        <v>16</v>
      </c>
      <c r="AH37" s="353" t="s">
        <v>16</v>
      </c>
      <c r="AI37" s="353" t="s">
        <v>16</v>
      </c>
      <c r="AJ37" s="353" t="s">
        <v>15</v>
      </c>
      <c r="AK37" s="353" t="s">
        <v>15</v>
      </c>
      <c r="AL37" s="353" t="s">
        <v>16</v>
      </c>
      <c r="AM37" s="353" t="s">
        <v>15</v>
      </c>
      <c r="AN37" s="353" t="s">
        <v>16</v>
      </c>
      <c r="AO37" s="353" t="s">
        <v>16</v>
      </c>
      <c r="AP37" s="353" t="s">
        <v>68</v>
      </c>
      <c r="AQ37" s="353" t="s">
        <v>68</v>
      </c>
      <c r="AR37" s="353" t="s">
        <v>68</v>
      </c>
      <c r="AS37" s="471" t="s">
        <v>68</v>
      </c>
      <c r="AT37" s="353" t="s">
        <v>68</v>
      </c>
      <c r="AU37" s="353" t="s">
        <v>68</v>
      </c>
      <c r="AV37" s="353" t="s">
        <v>68</v>
      </c>
      <c r="AW37" s="471" t="s">
        <v>68</v>
      </c>
    </row>
    <row r="38" spans="1:49">
      <c r="A38" s="130" t="s">
        <v>45</v>
      </c>
      <c r="B38" s="409" t="s">
        <v>68</v>
      </c>
      <c r="C38" s="362" t="s">
        <v>69</v>
      </c>
      <c r="D38" s="362" t="s">
        <v>69</v>
      </c>
      <c r="E38" s="362" t="s">
        <v>69</v>
      </c>
      <c r="F38" s="362" t="s">
        <v>69</v>
      </c>
      <c r="G38" s="362" t="s">
        <v>125</v>
      </c>
      <c r="H38" s="362" t="s">
        <v>125</v>
      </c>
      <c r="I38" s="362" t="s">
        <v>125</v>
      </c>
      <c r="J38" s="362" t="s">
        <v>125</v>
      </c>
      <c r="K38" s="362">
        <v>37.200000000000003</v>
      </c>
      <c r="L38" s="362" t="s">
        <v>125</v>
      </c>
      <c r="M38" s="362" t="s">
        <v>125</v>
      </c>
      <c r="N38" s="362" t="s">
        <v>125</v>
      </c>
      <c r="O38" s="232">
        <v>43.6</v>
      </c>
      <c r="P38" s="232" t="s">
        <v>125</v>
      </c>
      <c r="Q38" s="232" t="s">
        <v>125</v>
      </c>
      <c r="R38" s="445" t="s">
        <v>125</v>
      </c>
      <c r="S38" s="413" t="s">
        <v>125</v>
      </c>
      <c r="T38" s="446" t="s">
        <v>125</v>
      </c>
      <c r="U38" s="447" t="s">
        <v>125</v>
      </c>
      <c r="V38" s="447" t="s">
        <v>125</v>
      </c>
      <c r="W38" s="409" t="s">
        <v>125</v>
      </c>
      <c r="X38" s="409" t="s">
        <v>125</v>
      </c>
      <c r="Y38" s="366" t="s">
        <v>124</v>
      </c>
      <c r="Z38" s="366" t="s">
        <v>124</v>
      </c>
      <c r="AA38" s="366" t="s">
        <v>15</v>
      </c>
      <c r="AB38" s="366" t="s">
        <v>15</v>
      </c>
      <c r="AC38" s="366" t="s">
        <v>15</v>
      </c>
      <c r="AD38" s="353" t="s">
        <v>15</v>
      </c>
      <c r="AE38" s="353" t="s">
        <v>16</v>
      </c>
      <c r="AF38" s="353" t="s">
        <v>16</v>
      </c>
      <c r="AG38" s="353" t="s">
        <v>16</v>
      </c>
      <c r="AH38" s="353" t="s">
        <v>16</v>
      </c>
      <c r="AI38" s="353" t="s">
        <v>16</v>
      </c>
      <c r="AJ38" s="353" t="s">
        <v>16</v>
      </c>
      <c r="AK38" s="353" t="s">
        <v>16</v>
      </c>
      <c r="AL38" s="353" t="s">
        <v>16</v>
      </c>
      <c r="AM38" s="353" t="s">
        <v>16</v>
      </c>
      <c r="AN38" s="353" t="s">
        <v>16</v>
      </c>
      <c r="AO38" s="353" t="s">
        <v>16</v>
      </c>
      <c r="AP38" s="353" t="s">
        <v>68</v>
      </c>
      <c r="AQ38" s="353" t="s">
        <v>68</v>
      </c>
      <c r="AR38" s="353" t="s">
        <v>160</v>
      </c>
      <c r="AS38" s="471" t="s">
        <v>68</v>
      </c>
      <c r="AT38" s="353" t="s">
        <v>68</v>
      </c>
      <c r="AU38" s="353" t="s">
        <v>68</v>
      </c>
      <c r="AV38" s="353" t="s">
        <v>68</v>
      </c>
      <c r="AW38" s="471" t="s">
        <v>68</v>
      </c>
    </row>
    <row r="39" spans="1:49">
      <c r="A39" s="130" t="s">
        <v>46</v>
      </c>
      <c r="B39" s="409">
        <v>26.4</v>
      </c>
      <c r="C39" s="362">
        <v>29.3</v>
      </c>
      <c r="D39" s="362">
        <v>27.3</v>
      </c>
      <c r="E39" s="362">
        <v>27</v>
      </c>
      <c r="F39" s="362">
        <v>30.8</v>
      </c>
      <c r="G39" s="362">
        <v>29</v>
      </c>
      <c r="H39" s="362">
        <v>29.7</v>
      </c>
      <c r="I39" s="362">
        <v>33</v>
      </c>
      <c r="J39" s="362" t="s">
        <v>125</v>
      </c>
      <c r="K39" s="362">
        <v>26.7</v>
      </c>
      <c r="L39" s="362">
        <v>30</v>
      </c>
      <c r="M39" s="362">
        <v>33.700000000000003</v>
      </c>
      <c r="N39" s="362" t="s">
        <v>125</v>
      </c>
      <c r="O39" s="232" t="s">
        <v>69</v>
      </c>
      <c r="P39" s="232" t="s">
        <v>69</v>
      </c>
      <c r="Q39" s="232" t="s">
        <v>69</v>
      </c>
      <c r="R39" s="445" t="s">
        <v>69</v>
      </c>
      <c r="S39" s="413" t="s">
        <v>69</v>
      </c>
      <c r="T39" s="446" t="s">
        <v>69</v>
      </c>
      <c r="U39" s="447" t="s">
        <v>69</v>
      </c>
      <c r="V39" s="447" t="s">
        <v>69</v>
      </c>
      <c r="W39" s="409" t="s">
        <v>69</v>
      </c>
      <c r="X39" s="409" t="s">
        <v>69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366" t="s">
        <v>16</v>
      </c>
      <c r="AD39" s="353" t="s">
        <v>16</v>
      </c>
      <c r="AE39" s="353" t="s">
        <v>16</v>
      </c>
      <c r="AF39" s="353" t="s">
        <v>16</v>
      </c>
      <c r="AG39" s="353" t="s">
        <v>16</v>
      </c>
      <c r="AH39" s="353" t="s">
        <v>16</v>
      </c>
      <c r="AI39" s="353" t="s">
        <v>16</v>
      </c>
      <c r="AJ39" s="353" t="s">
        <v>16</v>
      </c>
      <c r="AK39" s="353" t="s">
        <v>16</v>
      </c>
      <c r="AL39" s="353" t="s">
        <v>16</v>
      </c>
      <c r="AM39" s="353" t="s">
        <v>16</v>
      </c>
      <c r="AN39" s="353" t="s">
        <v>16</v>
      </c>
      <c r="AO39" s="353" t="s">
        <v>16</v>
      </c>
      <c r="AP39" s="353" t="s">
        <v>68</v>
      </c>
      <c r="AQ39" s="353" t="s">
        <v>160</v>
      </c>
      <c r="AR39" s="353" t="s">
        <v>68</v>
      </c>
      <c r="AS39" s="471" t="s">
        <v>68</v>
      </c>
      <c r="AT39" s="353" t="s">
        <v>68</v>
      </c>
      <c r="AU39" s="353" t="s">
        <v>68</v>
      </c>
      <c r="AV39" s="353" t="s">
        <v>68</v>
      </c>
      <c r="AW39" s="471" t="s">
        <v>68</v>
      </c>
    </row>
    <row r="40" spans="1:49">
      <c r="A40" s="130" t="s">
        <v>47</v>
      </c>
      <c r="B40" s="409" t="s">
        <v>15</v>
      </c>
      <c r="C40" s="362" t="s">
        <v>125</v>
      </c>
      <c r="D40" s="362" t="s">
        <v>69</v>
      </c>
      <c r="E40" s="362" t="s">
        <v>69</v>
      </c>
      <c r="F40" s="362" t="s">
        <v>69</v>
      </c>
      <c r="G40" s="362" t="s">
        <v>125</v>
      </c>
      <c r="H40" s="362" t="s">
        <v>125</v>
      </c>
      <c r="I40" s="362" t="s">
        <v>125</v>
      </c>
      <c r="J40" s="362" t="s">
        <v>125</v>
      </c>
      <c r="K40" s="362">
        <v>35.4</v>
      </c>
      <c r="L40" s="362">
        <v>33.5</v>
      </c>
      <c r="M40" s="362">
        <v>42</v>
      </c>
      <c r="N40" s="362">
        <v>39</v>
      </c>
      <c r="O40" s="232">
        <v>41.5</v>
      </c>
      <c r="P40" s="232">
        <v>29.6</v>
      </c>
      <c r="Q40" s="232" t="s">
        <v>125</v>
      </c>
      <c r="R40" s="445" t="s">
        <v>125</v>
      </c>
      <c r="S40" s="413" t="s">
        <v>125</v>
      </c>
      <c r="T40" s="446" t="s">
        <v>125</v>
      </c>
      <c r="U40" s="447" t="s">
        <v>125</v>
      </c>
      <c r="V40" s="447" t="s">
        <v>125</v>
      </c>
      <c r="W40" s="409" t="s">
        <v>125</v>
      </c>
      <c r="X40" s="409" t="s">
        <v>125</v>
      </c>
      <c r="Y40" s="366" t="s">
        <v>124</v>
      </c>
      <c r="Z40" s="366" t="s">
        <v>124</v>
      </c>
      <c r="AA40" s="366" t="s">
        <v>15</v>
      </c>
      <c r="AB40" s="366" t="s">
        <v>15</v>
      </c>
      <c r="AC40" s="366" t="s">
        <v>15</v>
      </c>
      <c r="AD40" s="353" t="s">
        <v>15</v>
      </c>
      <c r="AE40" s="353" t="s">
        <v>15</v>
      </c>
      <c r="AF40" s="353" t="s">
        <v>15</v>
      </c>
      <c r="AG40" s="353" t="s">
        <v>15</v>
      </c>
      <c r="AH40" s="353">
        <v>27.329026994178978</v>
      </c>
      <c r="AI40" s="353">
        <v>42.712084362530867</v>
      </c>
      <c r="AJ40" s="353">
        <v>36.142719938532451</v>
      </c>
      <c r="AK40" s="353">
        <v>47.441108592836194</v>
      </c>
      <c r="AL40" s="353">
        <v>56.224436741767732</v>
      </c>
      <c r="AM40" s="353">
        <v>42.581839043309628</v>
      </c>
      <c r="AN40" s="353" t="s">
        <v>15</v>
      </c>
      <c r="AO40" s="353" t="s">
        <v>15</v>
      </c>
      <c r="AP40" s="353" t="s">
        <v>160</v>
      </c>
      <c r="AQ40" s="353" t="s">
        <v>68</v>
      </c>
      <c r="AR40" s="353" t="s">
        <v>160</v>
      </c>
      <c r="AS40" s="471" t="s">
        <v>160</v>
      </c>
      <c r="AT40" s="353" t="s">
        <v>160</v>
      </c>
      <c r="AU40" s="353" t="s">
        <v>160</v>
      </c>
      <c r="AV40" s="353" t="s">
        <v>160</v>
      </c>
      <c r="AW40" s="471" t="s">
        <v>160</v>
      </c>
    </row>
    <row r="41" spans="1:49">
      <c r="A41" s="130" t="s">
        <v>48</v>
      </c>
      <c r="B41" s="409">
        <v>31.9</v>
      </c>
      <c r="C41" s="362">
        <v>29.3</v>
      </c>
      <c r="D41" s="362">
        <v>39</v>
      </c>
      <c r="E41" s="362">
        <v>33.299999999999997</v>
      </c>
      <c r="F41" s="362" t="s">
        <v>125</v>
      </c>
      <c r="G41" s="362" t="s">
        <v>125</v>
      </c>
      <c r="H41" s="362">
        <v>37</v>
      </c>
      <c r="I41" s="362" t="s">
        <v>125</v>
      </c>
      <c r="J41" s="362">
        <v>39.200000000000003</v>
      </c>
      <c r="K41" s="362">
        <v>32.9</v>
      </c>
      <c r="L41" s="362">
        <v>27.4</v>
      </c>
      <c r="M41" s="362">
        <v>28.6</v>
      </c>
      <c r="N41" s="362">
        <v>30.5</v>
      </c>
      <c r="O41" s="232">
        <v>29.4</v>
      </c>
      <c r="P41" s="232" t="s">
        <v>125</v>
      </c>
      <c r="Q41" s="232" t="s">
        <v>125</v>
      </c>
      <c r="R41" s="445" t="s">
        <v>125</v>
      </c>
      <c r="S41" s="413" t="s">
        <v>125</v>
      </c>
      <c r="T41" s="446" t="s">
        <v>125</v>
      </c>
      <c r="U41" s="447" t="s">
        <v>125</v>
      </c>
      <c r="V41" s="447" t="s">
        <v>125</v>
      </c>
      <c r="W41" s="409" t="s">
        <v>125</v>
      </c>
      <c r="X41" s="409" t="s">
        <v>125</v>
      </c>
      <c r="Y41" s="366">
        <v>39.280402621267861</v>
      </c>
      <c r="Z41" s="366" t="s">
        <v>124</v>
      </c>
      <c r="AA41" s="366" t="s">
        <v>15</v>
      </c>
      <c r="AB41" s="366" t="s">
        <v>15</v>
      </c>
      <c r="AC41" s="366" t="s">
        <v>15</v>
      </c>
      <c r="AD41" s="353" t="s">
        <v>15</v>
      </c>
      <c r="AE41" s="353" t="s">
        <v>15</v>
      </c>
      <c r="AF41" s="353" t="s">
        <v>15</v>
      </c>
      <c r="AG41" s="353" t="s">
        <v>15</v>
      </c>
      <c r="AH41" s="353">
        <v>34.639318392582588</v>
      </c>
      <c r="AI41" s="353">
        <v>34.720054712136928</v>
      </c>
      <c r="AJ41" s="353">
        <v>36.410681024530753</v>
      </c>
      <c r="AK41" s="353">
        <v>36.021499765293932</v>
      </c>
      <c r="AL41" s="353">
        <v>55.311796207936339</v>
      </c>
      <c r="AM41" s="353">
        <v>52.832692343966194</v>
      </c>
      <c r="AN41" s="353">
        <v>47.5</v>
      </c>
      <c r="AO41" s="353">
        <v>61.3</v>
      </c>
      <c r="AP41" s="353">
        <v>42.9</v>
      </c>
      <c r="AQ41" s="353" t="s">
        <v>160</v>
      </c>
      <c r="AR41" s="353">
        <v>42.2</v>
      </c>
      <c r="AS41" s="471">
        <v>42.4</v>
      </c>
      <c r="AT41" s="353">
        <v>47.6</v>
      </c>
      <c r="AU41" s="353">
        <v>34.5</v>
      </c>
      <c r="AV41" s="353" t="s">
        <v>160</v>
      </c>
      <c r="AW41" s="471" t="s">
        <v>160</v>
      </c>
    </row>
    <row r="42" spans="1:49">
      <c r="A42" s="130" t="s">
        <v>49</v>
      </c>
      <c r="B42" s="409" t="s">
        <v>15</v>
      </c>
      <c r="C42" s="362" t="s">
        <v>69</v>
      </c>
      <c r="D42" s="362" t="s">
        <v>69</v>
      </c>
      <c r="E42" s="362" t="s">
        <v>69</v>
      </c>
      <c r="F42" s="362" t="s">
        <v>69</v>
      </c>
      <c r="G42" s="362" t="s">
        <v>125</v>
      </c>
      <c r="H42" s="362" t="s">
        <v>125</v>
      </c>
      <c r="I42" s="362" t="s">
        <v>125</v>
      </c>
      <c r="J42" s="362">
        <v>39.299999999999997</v>
      </c>
      <c r="K42" s="362">
        <v>36.9</v>
      </c>
      <c r="L42" s="362">
        <v>42</v>
      </c>
      <c r="M42" s="362">
        <v>34.9</v>
      </c>
      <c r="N42" s="362">
        <v>37.799999999999997</v>
      </c>
      <c r="O42" s="232">
        <v>32.6</v>
      </c>
      <c r="P42" s="232">
        <v>25.5</v>
      </c>
      <c r="Q42" s="232">
        <v>31.3</v>
      </c>
      <c r="R42" s="445">
        <v>32.6</v>
      </c>
      <c r="S42" s="413">
        <v>30.7</v>
      </c>
      <c r="T42" s="446">
        <v>33.1</v>
      </c>
      <c r="U42" s="447">
        <v>37.6</v>
      </c>
      <c r="V42" s="447">
        <v>36.5</v>
      </c>
      <c r="W42" s="409">
        <v>40.5</v>
      </c>
      <c r="X42" s="409" t="s">
        <v>125</v>
      </c>
      <c r="Y42" s="366" t="s">
        <v>124</v>
      </c>
      <c r="Z42" s="366" t="s">
        <v>124</v>
      </c>
      <c r="AA42" s="366" t="s">
        <v>15</v>
      </c>
      <c r="AB42" s="366" t="s">
        <v>15</v>
      </c>
      <c r="AC42" s="366" t="s">
        <v>15</v>
      </c>
      <c r="AD42" s="353" t="s">
        <v>15</v>
      </c>
      <c r="AE42" s="353" t="s">
        <v>16</v>
      </c>
      <c r="AF42" s="353" t="s">
        <v>16</v>
      </c>
      <c r="AG42" s="353" t="s">
        <v>16</v>
      </c>
      <c r="AH42" s="353">
        <v>26.782446454295421</v>
      </c>
      <c r="AI42" s="353">
        <v>42.712084362530888</v>
      </c>
      <c r="AJ42" s="353">
        <v>36.142719938532487</v>
      </c>
      <c r="AK42" s="353" t="s">
        <v>16</v>
      </c>
      <c r="AL42" s="353" t="s">
        <v>16</v>
      </c>
      <c r="AM42" s="353">
        <v>42.581839043309628</v>
      </c>
      <c r="AN42" s="353" t="s">
        <v>15</v>
      </c>
      <c r="AO42" s="353" t="s">
        <v>15</v>
      </c>
      <c r="AP42" s="353" t="s">
        <v>160</v>
      </c>
      <c r="AQ42" s="353" t="s">
        <v>160</v>
      </c>
      <c r="AR42" s="353" t="s">
        <v>160</v>
      </c>
      <c r="AS42" s="471" t="s">
        <v>160</v>
      </c>
      <c r="AT42" s="353" t="s">
        <v>160</v>
      </c>
      <c r="AU42" s="353" t="s">
        <v>160</v>
      </c>
      <c r="AV42" s="353" t="s">
        <v>160</v>
      </c>
      <c r="AW42" s="471" t="s">
        <v>160</v>
      </c>
    </row>
    <row r="43" spans="1:49">
      <c r="A43" s="130" t="s">
        <v>50</v>
      </c>
      <c r="B43" s="409" t="s">
        <v>15</v>
      </c>
      <c r="C43" s="362" t="s">
        <v>125</v>
      </c>
      <c r="D43" s="362" t="s">
        <v>125</v>
      </c>
      <c r="E43" s="362" t="s">
        <v>125</v>
      </c>
      <c r="F43" s="362" t="s">
        <v>125</v>
      </c>
      <c r="G43" s="362" t="s">
        <v>69</v>
      </c>
      <c r="H43" s="362" t="s">
        <v>69</v>
      </c>
      <c r="I43" s="362" t="s">
        <v>69</v>
      </c>
      <c r="J43" s="362" t="s">
        <v>69</v>
      </c>
      <c r="K43" s="362" t="s">
        <v>125</v>
      </c>
      <c r="L43" s="362">
        <v>34.9</v>
      </c>
      <c r="M43" s="362">
        <v>38.4</v>
      </c>
      <c r="N43" s="362">
        <v>39.299999999999997</v>
      </c>
      <c r="O43" s="232">
        <v>37</v>
      </c>
      <c r="P43" s="232">
        <v>28.3</v>
      </c>
      <c r="Q43" s="232">
        <v>32.9</v>
      </c>
      <c r="R43" s="445">
        <v>31</v>
      </c>
      <c r="S43" s="413">
        <v>31.4</v>
      </c>
      <c r="T43" s="446">
        <v>31.1</v>
      </c>
      <c r="U43" s="447">
        <v>34.9</v>
      </c>
      <c r="V43" s="447" t="s">
        <v>125</v>
      </c>
      <c r="W43" s="409">
        <v>40.5</v>
      </c>
      <c r="X43" s="409">
        <v>35.799999999999997</v>
      </c>
      <c r="Y43" s="366" t="s">
        <v>124</v>
      </c>
      <c r="Z43" s="366">
        <v>33.666666666666664</v>
      </c>
      <c r="AA43" s="366" t="s">
        <v>15</v>
      </c>
      <c r="AB43" s="366" t="s">
        <v>15</v>
      </c>
      <c r="AC43" s="366" t="s">
        <v>15</v>
      </c>
      <c r="AD43" s="353" t="s">
        <v>15</v>
      </c>
      <c r="AE43" s="353" t="s">
        <v>15</v>
      </c>
      <c r="AF43" s="353" t="s">
        <v>15</v>
      </c>
      <c r="AG43" s="353" t="s">
        <v>15</v>
      </c>
      <c r="AH43" s="353">
        <v>27.329026994178982</v>
      </c>
      <c r="AI43" s="353">
        <v>42.71208436253081</v>
      </c>
      <c r="AJ43" s="353">
        <v>36.142719938532508</v>
      </c>
      <c r="AK43" s="353">
        <v>47.441108592836187</v>
      </c>
      <c r="AL43" s="353" t="s">
        <v>16</v>
      </c>
      <c r="AM43" s="353">
        <v>42.581839043309628</v>
      </c>
      <c r="AN43" s="353">
        <v>41.3</v>
      </c>
      <c r="AO43" s="353" t="s">
        <v>15</v>
      </c>
      <c r="AP43" s="353" t="s">
        <v>160</v>
      </c>
      <c r="AQ43" s="353" t="s">
        <v>160</v>
      </c>
      <c r="AR43" s="353" t="s">
        <v>160</v>
      </c>
      <c r="AS43" s="471" t="s">
        <v>160</v>
      </c>
      <c r="AT43" s="353" t="s">
        <v>160</v>
      </c>
      <c r="AU43" s="353" t="s">
        <v>160</v>
      </c>
      <c r="AV43" s="353" t="s">
        <v>160</v>
      </c>
      <c r="AW43" s="471" t="s">
        <v>160</v>
      </c>
    </row>
    <row r="44" spans="1:49">
      <c r="A44" s="130" t="s">
        <v>122</v>
      </c>
      <c r="B44" s="409">
        <v>26.4</v>
      </c>
      <c r="C44" s="362">
        <v>29.3</v>
      </c>
      <c r="D44" s="362">
        <v>27.3</v>
      </c>
      <c r="E44" s="362">
        <v>27</v>
      </c>
      <c r="F44" s="362">
        <v>30.8</v>
      </c>
      <c r="G44" s="362" t="s">
        <v>69</v>
      </c>
      <c r="H44" s="362" t="s">
        <v>69</v>
      </c>
      <c r="I44" s="362" t="s">
        <v>69</v>
      </c>
      <c r="J44" s="362" t="s">
        <v>69</v>
      </c>
      <c r="K44" s="362" t="s">
        <v>125</v>
      </c>
      <c r="L44" s="362">
        <v>30</v>
      </c>
      <c r="M44" s="362">
        <v>33.700000000000003</v>
      </c>
      <c r="N44" s="362" t="s">
        <v>125</v>
      </c>
      <c r="O44" s="232" t="s">
        <v>125</v>
      </c>
      <c r="P44" s="232" t="s">
        <v>125</v>
      </c>
      <c r="Q44" s="232" t="s">
        <v>125</v>
      </c>
      <c r="R44" s="445" t="s">
        <v>125</v>
      </c>
      <c r="S44" s="413" t="s">
        <v>125</v>
      </c>
      <c r="T44" s="446" t="s">
        <v>125</v>
      </c>
      <c r="U44" s="447" t="s">
        <v>125</v>
      </c>
      <c r="V44" s="447" t="s">
        <v>125</v>
      </c>
      <c r="W44" s="409" t="s">
        <v>125</v>
      </c>
      <c r="X44" s="409" t="s">
        <v>125</v>
      </c>
      <c r="Y44" s="366" t="s">
        <v>124</v>
      </c>
      <c r="Z44" s="366" t="s">
        <v>124</v>
      </c>
      <c r="AA44" s="366" t="s">
        <v>15</v>
      </c>
      <c r="AB44" s="366" t="s">
        <v>15</v>
      </c>
      <c r="AC44" s="366" t="s">
        <v>15</v>
      </c>
      <c r="AD44" s="353" t="s">
        <v>15</v>
      </c>
      <c r="AE44" s="353" t="s">
        <v>15</v>
      </c>
      <c r="AF44" s="353" t="s">
        <v>15</v>
      </c>
      <c r="AG44" s="353" t="s">
        <v>15</v>
      </c>
      <c r="AH44" s="353">
        <v>36.323791195535371</v>
      </c>
      <c r="AI44" s="353">
        <v>38.451021374711694</v>
      </c>
      <c r="AJ44" s="353">
        <v>39.952999436898423</v>
      </c>
      <c r="AK44" s="353">
        <v>34.745959841796463</v>
      </c>
      <c r="AL44" s="353">
        <v>43.247121388381089</v>
      </c>
      <c r="AM44" s="353">
        <v>49.845304215938782</v>
      </c>
      <c r="AN44" s="353" t="s">
        <v>15</v>
      </c>
      <c r="AO44" s="353" t="s">
        <v>15</v>
      </c>
      <c r="AP44" s="353" t="s">
        <v>160</v>
      </c>
      <c r="AQ44" s="353" t="s">
        <v>160</v>
      </c>
      <c r="AR44" s="353" t="s">
        <v>160</v>
      </c>
      <c r="AS44" s="471" t="s">
        <v>160</v>
      </c>
      <c r="AT44" s="353" t="s">
        <v>160</v>
      </c>
      <c r="AU44" s="353" t="s">
        <v>160</v>
      </c>
      <c r="AV44" s="353" t="s">
        <v>160</v>
      </c>
      <c r="AW44" s="471" t="s">
        <v>160</v>
      </c>
    </row>
    <row r="45" spans="1:49">
      <c r="A45" s="130" t="s">
        <v>51</v>
      </c>
      <c r="B45" s="409" t="s">
        <v>68</v>
      </c>
      <c r="C45" s="362" t="s">
        <v>125</v>
      </c>
      <c r="D45" s="362" t="s">
        <v>125</v>
      </c>
      <c r="E45" s="362" t="s">
        <v>125</v>
      </c>
      <c r="F45" s="362" t="s">
        <v>125</v>
      </c>
      <c r="G45" s="362" t="s">
        <v>125</v>
      </c>
      <c r="H45" s="362">
        <v>38.299999999999997</v>
      </c>
      <c r="I45" s="362">
        <v>35</v>
      </c>
      <c r="J45" s="362" t="s">
        <v>125</v>
      </c>
      <c r="K45" s="362">
        <v>36.299999999999997</v>
      </c>
      <c r="L45" s="362">
        <v>37.4</v>
      </c>
      <c r="M45" s="362">
        <v>35.9</v>
      </c>
      <c r="N45" s="362">
        <v>32.9</v>
      </c>
      <c r="O45" s="232">
        <v>30.3</v>
      </c>
      <c r="P45" s="232" t="s">
        <v>125</v>
      </c>
      <c r="Q45" s="232" t="s">
        <v>125</v>
      </c>
      <c r="R45" s="445" t="s">
        <v>125</v>
      </c>
      <c r="S45" s="413" t="s">
        <v>125</v>
      </c>
      <c r="T45" s="446" t="s">
        <v>125</v>
      </c>
      <c r="U45" s="447" t="s">
        <v>125</v>
      </c>
      <c r="V45" s="447" t="s">
        <v>125</v>
      </c>
      <c r="W45" s="409" t="s">
        <v>125</v>
      </c>
      <c r="X45" s="409" t="s">
        <v>125</v>
      </c>
      <c r="Y45" s="366" t="s">
        <v>124</v>
      </c>
      <c r="Z45" s="366" t="s">
        <v>124</v>
      </c>
      <c r="AA45" s="366" t="s">
        <v>15</v>
      </c>
      <c r="AB45" s="366" t="s">
        <v>15</v>
      </c>
      <c r="AC45" s="366" t="s">
        <v>15</v>
      </c>
      <c r="AD45" s="353" t="s">
        <v>15</v>
      </c>
      <c r="AE45" s="353" t="s">
        <v>16</v>
      </c>
      <c r="AF45" s="353" t="s">
        <v>16</v>
      </c>
      <c r="AG45" s="353" t="s">
        <v>16</v>
      </c>
      <c r="AH45" s="353" t="s">
        <v>16</v>
      </c>
      <c r="AI45" s="353" t="s">
        <v>16</v>
      </c>
      <c r="AJ45" s="353" t="s">
        <v>16</v>
      </c>
      <c r="AK45" s="353" t="s">
        <v>16</v>
      </c>
      <c r="AL45" s="353" t="s">
        <v>16</v>
      </c>
      <c r="AM45" s="353">
        <v>42.564726130271097</v>
      </c>
      <c r="AN45" s="353">
        <v>41.3</v>
      </c>
      <c r="AO45" s="353" t="s">
        <v>15</v>
      </c>
      <c r="AP45" s="353" t="s">
        <v>68</v>
      </c>
      <c r="AQ45" s="353" t="s">
        <v>68</v>
      </c>
      <c r="AR45" s="353" t="s">
        <v>68</v>
      </c>
      <c r="AS45" s="471" t="s">
        <v>68</v>
      </c>
      <c r="AT45" s="353" t="s">
        <v>160</v>
      </c>
      <c r="AU45" s="353" t="s">
        <v>68</v>
      </c>
      <c r="AV45" s="353" t="s">
        <v>160</v>
      </c>
      <c r="AW45" s="471" t="s">
        <v>160</v>
      </c>
    </row>
    <row r="46" spans="1:49">
      <c r="A46" s="130" t="s">
        <v>52</v>
      </c>
      <c r="B46" s="409">
        <v>41.3</v>
      </c>
      <c r="C46" s="362" t="s">
        <v>125</v>
      </c>
      <c r="D46" s="362">
        <v>35</v>
      </c>
      <c r="E46" s="362">
        <v>36.799999999999997</v>
      </c>
      <c r="F46" s="362">
        <v>48</v>
      </c>
      <c r="G46" s="362">
        <v>43.3</v>
      </c>
      <c r="H46" s="362">
        <v>41.3</v>
      </c>
      <c r="I46" s="362">
        <v>38</v>
      </c>
      <c r="J46" s="362">
        <v>48.8</v>
      </c>
      <c r="K46" s="362">
        <v>35.799999999999997</v>
      </c>
      <c r="L46" s="362">
        <v>31.9</v>
      </c>
      <c r="M46" s="362">
        <v>39</v>
      </c>
      <c r="N46" s="362">
        <v>41.4</v>
      </c>
      <c r="O46" s="232">
        <v>33.9</v>
      </c>
      <c r="P46" s="232">
        <v>33.5</v>
      </c>
      <c r="Q46" s="232">
        <v>36.5</v>
      </c>
      <c r="R46" s="445">
        <v>32.9</v>
      </c>
      <c r="S46" s="413">
        <v>37.799999999999997</v>
      </c>
      <c r="T46" s="446">
        <v>32.5</v>
      </c>
      <c r="U46" s="447" t="s">
        <v>125</v>
      </c>
      <c r="V46" s="447" t="s">
        <v>125</v>
      </c>
      <c r="W46" s="409" t="s">
        <v>125</v>
      </c>
      <c r="X46" s="409" t="s">
        <v>125</v>
      </c>
      <c r="Y46" s="366" t="s">
        <v>124</v>
      </c>
      <c r="Z46" s="366" t="s">
        <v>124</v>
      </c>
      <c r="AA46" s="366" t="s">
        <v>15</v>
      </c>
      <c r="AB46" s="366" t="s">
        <v>15</v>
      </c>
      <c r="AC46" s="366" t="s">
        <v>15</v>
      </c>
      <c r="AD46" s="353" t="s">
        <v>15</v>
      </c>
      <c r="AE46" s="353" t="s">
        <v>15</v>
      </c>
      <c r="AF46" s="353" t="s">
        <v>15</v>
      </c>
      <c r="AG46" s="353" t="s">
        <v>15</v>
      </c>
      <c r="AH46" s="353">
        <v>36.74235851439618</v>
      </c>
      <c r="AI46" s="353">
        <v>33.275751941292029</v>
      </c>
      <c r="AJ46" s="353">
        <v>36.142719938532458</v>
      </c>
      <c r="AK46" s="353">
        <v>35.531278918416149</v>
      </c>
      <c r="AL46" s="353">
        <v>56.224436741767761</v>
      </c>
      <c r="AM46" s="353">
        <v>54.39369756165258</v>
      </c>
      <c r="AN46" s="353" t="s">
        <v>15</v>
      </c>
      <c r="AO46" s="353" t="s">
        <v>15</v>
      </c>
      <c r="AP46" s="353" t="s">
        <v>160</v>
      </c>
      <c r="AQ46" s="353" t="s">
        <v>160</v>
      </c>
      <c r="AR46" s="353" t="s">
        <v>160</v>
      </c>
      <c r="AS46" s="471" t="s">
        <v>68</v>
      </c>
      <c r="AT46" s="353" t="s">
        <v>160</v>
      </c>
      <c r="AU46" s="353" t="s">
        <v>160</v>
      </c>
      <c r="AV46" s="353" t="s">
        <v>160</v>
      </c>
      <c r="AW46" s="471" t="s">
        <v>160</v>
      </c>
    </row>
    <row r="47" spans="1:49">
      <c r="A47" s="130" t="s">
        <v>53</v>
      </c>
      <c r="B47" s="409" t="s">
        <v>15</v>
      </c>
      <c r="C47" s="362" t="s">
        <v>125</v>
      </c>
      <c r="D47" s="362" t="s">
        <v>125</v>
      </c>
      <c r="E47" s="362" t="s">
        <v>125</v>
      </c>
      <c r="F47" s="362" t="s">
        <v>125</v>
      </c>
      <c r="G47" s="362" t="s">
        <v>125</v>
      </c>
      <c r="H47" s="362" t="s">
        <v>125</v>
      </c>
      <c r="I47" s="362" t="s">
        <v>125</v>
      </c>
      <c r="J47" s="362">
        <v>35.5</v>
      </c>
      <c r="K47" s="362">
        <v>37.799999999999997</v>
      </c>
      <c r="L47" s="362">
        <v>39.4</v>
      </c>
      <c r="M47" s="362">
        <v>37.6</v>
      </c>
      <c r="N47" s="362">
        <v>37.1</v>
      </c>
      <c r="O47" s="232">
        <v>35</v>
      </c>
      <c r="P47" s="232">
        <v>29.2</v>
      </c>
      <c r="Q47" s="232">
        <v>34.700000000000003</v>
      </c>
      <c r="R47" s="445">
        <v>33.9</v>
      </c>
      <c r="S47" s="413" t="s">
        <v>125</v>
      </c>
      <c r="T47" s="446" t="s">
        <v>125</v>
      </c>
      <c r="U47" s="447" t="s">
        <v>125</v>
      </c>
      <c r="V47" s="447" t="s">
        <v>125</v>
      </c>
      <c r="W47" s="409" t="s">
        <v>125</v>
      </c>
      <c r="X47" s="409" t="s">
        <v>125</v>
      </c>
      <c r="Y47" s="366" t="s">
        <v>124</v>
      </c>
      <c r="Z47" s="366" t="s">
        <v>124</v>
      </c>
      <c r="AA47" s="366" t="s">
        <v>15</v>
      </c>
      <c r="AB47" s="366" t="s">
        <v>15</v>
      </c>
      <c r="AC47" s="366" t="s">
        <v>15</v>
      </c>
      <c r="AD47" s="353" t="s">
        <v>15</v>
      </c>
      <c r="AE47" s="353" t="s">
        <v>15</v>
      </c>
      <c r="AF47" s="353" t="s">
        <v>15</v>
      </c>
      <c r="AG47" s="353" t="s">
        <v>15</v>
      </c>
      <c r="AH47" s="353">
        <v>27.329026994178975</v>
      </c>
      <c r="AI47" s="353">
        <v>42.712084362530881</v>
      </c>
      <c r="AJ47" s="353">
        <v>36.142719938532458</v>
      </c>
      <c r="AK47" s="353">
        <v>47.441108592836208</v>
      </c>
      <c r="AL47" s="353">
        <v>56.22443674176774</v>
      </c>
      <c r="AM47" s="353">
        <v>42.581839043309621</v>
      </c>
      <c r="AN47" s="353" t="s">
        <v>15</v>
      </c>
      <c r="AO47" s="353" t="s">
        <v>15</v>
      </c>
      <c r="AP47" s="353" t="s">
        <v>160</v>
      </c>
      <c r="AQ47" s="353" t="s">
        <v>160</v>
      </c>
      <c r="AR47" s="353" t="s">
        <v>160</v>
      </c>
      <c r="AS47" s="471" t="s">
        <v>68</v>
      </c>
      <c r="AT47" s="353" t="s">
        <v>160</v>
      </c>
      <c r="AU47" s="353" t="s">
        <v>160</v>
      </c>
      <c r="AV47" s="353" t="s">
        <v>160</v>
      </c>
      <c r="AW47" s="471" t="s">
        <v>160</v>
      </c>
    </row>
    <row r="48" spans="1:49">
      <c r="A48" s="130" t="s">
        <v>54</v>
      </c>
      <c r="B48" s="409">
        <v>40.299999999999997</v>
      </c>
      <c r="C48" s="362">
        <v>39</v>
      </c>
      <c r="D48" s="362" t="s">
        <v>125</v>
      </c>
      <c r="E48" s="362" t="s">
        <v>125</v>
      </c>
      <c r="F48" s="362" t="s">
        <v>125</v>
      </c>
      <c r="G48" s="362" t="s">
        <v>125</v>
      </c>
      <c r="H48" s="362" t="s">
        <v>125</v>
      </c>
      <c r="I48" s="362">
        <v>43.3</v>
      </c>
      <c r="J48" s="362">
        <v>44.5</v>
      </c>
      <c r="K48" s="362">
        <v>38.799999999999997</v>
      </c>
      <c r="L48" s="362">
        <v>33.6</v>
      </c>
      <c r="M48" s="362">
        <v>38.700000000000003</v>
      </c>
      <c r="N48" s="362">
        <v>38</v>
      </c>
      <c r="O48" s="232">
        <v>38.5</v>
      </c>
      <c r="P48" s="232">
        <v>32.1</v>
      </c>
      <c r="Q48" s="232">
        <v>38.200000000000003</v>
      </c>
      <c r="R48" s="445">
        <v>33.9</v>
      </c>
      <c r="S48" s="413">
        <v>33.9</v>
      </c>
      <c r="T48" s="446">
        <v>41</v>
      </c>
      <c r="U48" s="447">
        <v>44.1</v>
      </c>
      <c r="V48" s="447">
        <v>42.8</v>
      </c>
      <c r="W48" s="409">
        <v>47.4</v>
      </c>
      <c r="X48" s="409">
        <v>51.2</v>
      </c>
      <c r="Y48" s="366">
        <v>50.010311960630411</v>
      </c>
      <c r="Z48" s="366">
        <v>44.126088679900974</v>
      </c>
      <c r="AA48" s="366">
        <v>56.277087705552681</v>
      </c>
      <c r="AB48" s="366">
        <v>52.523392127087938</v>
      </c>
      <c r="AC48" s="366">
        <v>50.311590008713011</v>
      </c>
      <c r="AD48" s="353">
        <v>47.135306623058064</v>
      </c>
      <c r="AE48" s="353">
        <v>42.863110608333074</v>
      </c>
      <c r="AF48" s="353">
        <v>41.37248690142561</v>
      </c>
      <c r="AG48" s="353" t="s">
        <v>15</v>
      </c>
      <c r="AH48" s="353">
        <v>34.372127822913754</v>
      </c>
      <c r="AI48" s="353">
        <v>39.76668041514192</v>
      </c>
      <c r="AJ48" s="353">
        <v>41.002464646103839</v>
      </c>
      <c r="AK48" s="353">
        <v>34.494476591202542</v>
      </c>
      <c r="AL48" s="353">
        <v>39.566942990883121</v>
      </c>
      <c r="AM48" s="353">
        <v>48.425646583171677</v>
      </c>
      <c r="AN48" s="353" t="s">
        <v>15</v>
      </c>
      <c r="AO48" s="353">
        <v>57.3</v>
      </c>
      <c r="AP48" s="353" t="s">
        <v>160</v>
      </c>
      <c r="AQ48" s="353" t="s">
        <v>160</v>
      </c>
      <c r="AR48" s="353" t="s">
        <v>160</v>
      </c>
      <c r="AS48" s="471" t="s">
        <v>160</v>
      </c>
      <c r="AT48" s="353" t="s">
        <v>160</v>
      </c>
      <c r="AU48" s="353" t="s">
        <v>160</v>
      </c>
      <c r="AV48" s="353">
        <v>43.9</v>
      </c>
      <c r="AW48" s="477">
        <v>30.5</v>
      </c>
    </row>
    <row r="49" spans="1:49">
      <c r="A49" s="130" t="s">
        <v>55</v>
      </c>
      <c r="B49" s="409" t="s">
        <v>15</v>
      </c>
      <c r="C49" s="362" t="s">
        <v>125</v>
      </c>
      <c r="D49" s="362" t="s">
        <v>125</v>
      </c>
      <c r="E49" s="362" t="s">
        <v>125</v>
      </c>
      <c r="F49" s="362" t="s">
        <v>125</v>
      </c>
      <c r="G49" s="362" t="s">
        <v>125</v>
      </c>
      <c r="H49" s="362" t="s">
        <v>125</v>
      </c>
      <c r="I49" s="362">
        <v>41.5</v>
      </c>
      <c r="J49" s="362">
        <v>38.4</v>
      </c>
      <c r="K49" s="362">
        <v>38.5</v>
      </c>
      <c r="L49" s="362">
        <v>38.299999999999997</v>
      </c>
      <c r="M49" s="362">
        <v>36.4</v>
      </c>
      <c r="N49" s="362">
        <v>34.299999999999997</v>
      </c>
      <c r="O49" s="232">
        <v>33.799999999999997</v>
      </c>
      <c r="P49" s="232" t="s">
        <v>125</v>
      </c>
      <c r="Q49" s="232" t="s">
        <v>125</v>
      </c>
      <c r="R49" s="445" t="s">
        <v>125</v>
      </c>
      <c r="S49" s="413" t="s">
        <v>125</v>
      </c>
      <c r="T49" s="446">
        <v>33.6</v>
      </c>
      <c r="U49" s="447" t="s">
        <v>125</v>
      </c>
      <c r="V49" s="447">
        <v>34.700000000000003</v>
      </c>
      <c r="W49" s="409" t="s">
        <v>69</v>
      </c>
      <c r="X49" s="409" t="s">
        <v>69</v>
      </c>
      <c r="Y49" s="366" t="s">
        <v>16</v>
      </c>
      <c r="Z49" s="366" t="s">
        <v>16</v>
      </c>
      <c r="AA49" s="366" t="s">
        <v>15</v>
      </c>
      <c r="AB49" s="366" t="s">
        <v>15</v>
      </c>
      <c r="AC49" s="366" t="s">
        <v>15</v>
      </c>
      <c r="AD49" s="353" t="s">
        <v>15</v>
      </c>
      <c r="AE49" s="353" t="s">
        <v>15</v>
      </c>
      <c r="AF49" s="353" t="s">
        <v>15</v>
      </c>
      <c r="AG49" s="353" t="s">
        <v>15</v>
      </c>
      <c r="AH49" s="353">
        <v>13.664513497089489</v>
      </c>
      <c r="AI49" s="353">
        <v>42.712084362530859</v>
      </c>
      <c r="AJ49" s="353">
        <v>36.142719938532473</v>
      </c>
      <c r="AK49" s="353">
        <v>47.441108592836187</v>
      </c>
      <c r="AL49" s="353">
        <v>56.224436741767747</v>
      </c>
      <c r="AM49" s="353">
        <v>42</v>
      </c>
      <c r="AN49" s="353" t="s">
        <v>15</v>
      </c>
      <c r="AO49" s="353" t="s">
        <v>15</v>
      </c>
      <c r="AP49" s="353" t="s">
        <v>160</v>
      </c>
      <c r="AQ49" s="353" t="s">
        <v>160</v>
      </c>
      <c r="AR49" s="353" t="s">
        <v>160</v>
      </c>
      <c r="AS49" s="471" t="s">
        <v>160</v>
      </c>
      <c r="AT49" s="353" t="s">
        <v>160</v>
      </c>
      <c r="AU49" s="353" t="s">
        <v>160</v>
      </c>
      <c r="AV49" s="353" t="s">
        <v>160</v>
      </c>
      <c r="AW49" s="471" t="s">
        <v>160</v>
      </c>
    </row>
    <row r="50" spans="1:49">
      <c r="A50" s="130" t="s">
        <v>56</v>
      </c>
      <c r="B50" s="409" t="s">
        <v>15</v>
      </c>
      <c r="C50" s="362" t="s">
        <v>69</v>
      </c>
      <c r="D50" s="362" t="s">
        <v>69</v>
      </c>
      <c r="E50" s="362" t="s">
        <v>69</v>
      </c>
      <c r="F50" s="362" t="s">
        <v>69</v>
      </c>
      <c r="G50" s="362" t="s">
        <v>125</v>
      </c>
      <c r="H50" s="362" t="s">
        <v>125</v>
      </c>
      <c r="I50" s="362" t="s">
        <v>125</v>
      </c>
      <c r="J50" s="362" t="s">
        <v>125</v>
      </c>
      <c r="K50" s="362" t="s">
        <v>69</v>
      </c>
      <c r="L50" s="362" t="s">
        <v>69</v>
      </c>
      <c r="M50" s="362" t="s">
        <v>69</v>
      </c>
      <c r="N50" s="362" t="s">
        <v>69</v>
      </c>
      <c r="O50" s="232" t="s">
        <v>125</v>
      </c>
      <c r="P50" s="232" t="s">
        <v>125</v>
      </c>
      <c r="Q50" s="232" t="s">
        <v>125</v>
      </c>
      <c r="R50" s="445" t="s">
        <v>125</v>
      </c>
      <c r="S50" s="413" t="s">
        <v>125</v>
      </c>
      <c r="T50" s="446" t="s">
        <v>125</v>
      </c>
      <c r="U50" s="447" t="s">
        <v>125</v>
      </c>
      <c r="V50" s="447" t="s">
        <v>125</v>
      </c>
      <c r="W50" s="409" t="s">
        <v>125</v>
      </c>
      <c r="X50" s="409" t="s">
        <v>125</v>
      </c>
      <c r="Y50" s="366" t="s">
        <v>124</v>
      </c>
      <c r="Z50" s="366" t="s">
        <v>124</v>
      </c>
      <c r="AA50" s="366" t="s">
        <v>16</v>
      </c>
      <c r="AB50" s="366" t="s">
        <v>16</v>
      </c>
      <c r="AC50" s="366" t="s">
        <v>16</v>
      </c>
      <c r="AD50" s="353" t="s">
        <v>16</v>
      </c>
      <c r="AE50" s="353" t="s">
        <v>16</v>
      </c>
      <c r="AF50" s="353" t="s">
        <v>16</v>
      </c>
      <c r="AG50" s="353" t="s">
        <v>16</v>
      </c>
      <c r="AH50" s="353" t="s">
        <v>16</v>
      </c>
      <c r="AI50" s="353" t="s">
        <v>16</v>
      </c>
      <c r="AJ50" s="353" t="s">
        <v>16</v>
      </c>
      <c r="AK50" s="353" t="s">
        <v>16</v>
      </c>
      <c r="AL50" s="353" t="s">
        <v>16</v>
      </c>
      <c r="AM50" s="353">
        <v>50.581474026801715</v>
      </c>
      <c r="AN50" s="353">
        <v>41.3</v>
      </c>
      <c r="AO50" s="353" t="s">
        <v>15</v>
      </c>
      <c r="AP50" s="353" t="s">
        <v>160</v>
      </c>
      <c r="AQ50" s="353" t="s">
        <v>160</v>
      </c>
      <c r="AR50" s="353" t="s">
        <v>160</v>
      </c>
      <c r="AS50" s="471" t="s">
        <v>160</v>
      </c>
      <c r="AT50" s="353" t="s">
        <v>160</v>
      </c>
      <c r="AU50" s="353" t="s">
        <v>68</v>
      </c>
      <c r="AV50" s="353" t="s">
        <v>68</v>
      </c>
      <c r="AW50" s="471" t="s">
        <v>160</v>
      </c>
    </row>
    <row r="51" spans="1:49">
      <c r="A51" s="130" t="s">
        <v>123</v>
      </c>
      <c r="B51" s="409" t="s">
        <v>68</v>
      </c>
      <c r="C51" s="362" t="s">
        <v>68</v>
      </c>
      <c r="D51" s="362">
        <v>30</v>
      </c>
      <c r="E51" s="362" t="s">
        <v>125</v>
      </c>
      <c r="F51" s="362" t="s">
        <v>125</v>
      </c>
      <c r="G51" s="362" t="s">
        <v>69</v>
      </c>
      <c r="H51" s="362" t="s">
        <v>69</v>
      </c>
      <c r="I51" s="362" t="s">
        <v>69</v>
      </c>
      <c r="J51" s="362" t="s">
        <v>69</v>
      </c>
      <c r="K51" s="362" t="s">
        <v>125</v>
      </c>
      <c r="L51" s="362" t="s">
        <v>125</v>
      </c>
      <c r="M51" s="362" t="s">
        <v>125</v>
      </c>
      <c r="N51" s="362" t="s">
        <v>125</v>
      </c>
      <c r="O51" s="232" t="s">
        <v>125</v>
      </c>
      <c r="P51" s="232" t="s">
        <v>125</v>
      </c>
      <c r="Q51" s="232" t="s">
        <v>125</v>
      </c>
      <c r="R51" s="445" t="s">
        <v>125</v>
      </c>
      <c r="S51" s="413" t="s">
        <v>125</v>
      </c>
      <c r="T51" s="446" t="s">
        <v>125</v>
      </c>
      <c r="U51" s="447" t="s">
        <v>125</v>
      </c>
      <c r="V51" s="447" t="s">
        <v>125</v>
      </c>
      <c r="W51" s="409" t="s">
        <v>125</v>
      </c>
      <c r="X51" s="409" t="s">
        <v>125</v>
      </c>
      <c r="Y51" s="366" t="s">
        <v>124</v>
      </c>
      <c r="Z51" s="366" t="s">
        <v>124</v>
      </c>
      <c r="AA51" s="366" t="s">
        <v>15</v>
      </c>
      <c r="AB51" s="366" t="s">
        <v>15</v>
      </c>
      <c r="AC51" s="366" t="s">
        <v>15</v>
      </c>
      <c r="AD51" s="353" t="s">
        <v>15</v>
      </c>
      <c r="AE51" s="353" t="s">
        <v>15</v>
      </c>
      <c r="AF51" s="353" t="s">
        <v>15</v>
      </c>
      <c r="AG51" s="353" t="s">
        <v>15</v>
      </c>
      <c r="AH51" s="353">
        <v>31.963973322478974</v>
      </c>
      <c r="AI51" s="353">
        <v>31.928571428571431</v>
      </c>
      <c r="AJ51" s="353">
        <v>36.142719938532466</v>
      </c>
      <c r="AK51" s="353">
        <v>32.492042948282908</v>
      </c>
      <c r="AL51" s="353">
        <v>56.224436741767761</v>
      </c>
      <c r="AM51" s="353">
        <v>55.275329071079369</v>
      </c>
      <c r="AN51" s="353">
        <v>41.3</v>
      </c>
      <c r="AO51" s="353" t="s">
        <v>15</v>
      </c>
      <c r="AP51" s="353" t="s">
        <v>160</v>
      </c>
      <c r="AQ51" s="353" t="s">
        <v>160</v>
      </c>
      <c r="AR51" s="353" t="s">
        <v>160</v>
      </c>
      <c r="AS51" s="471" t="s">
        <v>160</v>
      </c>
      <c r="AT51" s="353" t="s">
        <v>160</v>
      </c>
      <c r="AU51" s="353" t="s">
        <v>160</v>
      </c>
      <c r="AV51" s="353" t="s">
        <v>160</v>
      </c>
      <c r="AW51" s="471" t="s">
        <v>160</v>
      </c>
    </row>
    <row r="52" spans="1:49">
      <c r="A52" s="130"/>
      <c r="B52" s="354"/>
      <c r="C52" s="36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54"/>
      <c r="P52" s="354"/>
      <c r="Q52" s="354"/>
      <c r="R52" s="354"/>
      <c r="S52" s="354"/>
      <c r="T52" s="354"/>
      <c r="U52" s="354"/>
      <c r="V52" s="354"/>
      <c r="W52" s="354"/>
      <c r="X52" s="354"/>
      <c r="Y52" s="362"/>
      <c r="Z52" s="362"/>
      <c r="AA52" s="362"/>
      <c r="AB52" s="362"/>
      <c r="AC52" s="362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353"/>
      <c r="AO52" s="353"/>
      <c r="AP52" s="353"/>
      <c r="AQ52" s="353"/>
      <c r="AR52" s="353"/>
      <c r="AS52" s="471"/>
      <c r="AT52" s="353"/>
      <c r="AU52" s="353"/>
      <c r="AV52" s="353"/>
      <c r="AW52" s="471"/>
    </row>
    <row r="53" spans="1:49">
      <c r="A53" s="163" t="s">
        <v>209</v>
      </c>
      <c r="B53" s="448">
        <v>33.4</v>
      </c>
      <c r="C53" s="385">
        <v>38.200000000000003</v>
      </c>
      <c r="D53" s="385">
        <v>35.700000000000003</v>
      </c>
      <c r="E53" s="385">
        <v>29.1</v>
      </c>
      <c r="F53" s="385">
        <v>36.200000000000003</v>
      </c>
      <c r="G53" s="385">
        <v>28.8</v>
      </c>
      <c r="H53" s="385">
        <v>36.1</v>
      </c>
      <c r="I53" s="385">
        <v>38.9</v>
      </c>
      <c r="J53" s="385">
        <v>37.299999999999997</v>
      </c>
      <c r="K53" s="385">
        <v>38.299999999999997</v>
      </c>
      <c r="L53" s="385">
        <v>27.4</v>
      </c>
      <c r="M53" s="385">
        <v>28.1</v>
      </c>
      <c r="N53" s="385">
        <v>33.799999999999997</v>
      </c>
      <c r="O53" s="386">
        <v>35.299999999999997</v>
      </c>
      <c r="P53" s="386">
        <v>40.200000000000003</v>
      </c>
      <c r="Q53" s="386">
        <v>46.2</v>
      </c>
      <c r="R53" s="449">
        <v>37.200000000000003</v>
      </c>
      <c r="S53" s="423">
        <v>37</v>
      </c>
      <c r="T53" s="450">
        <v>42.6</v>
      </c>
      <c r="U53" s="451">
        <v>42.8</v>
      </c>
      <c r="V53" s="451">
        <v>39.200000000000003</v>
      </c>
      <c r="W53" s="448">
        <v>47.3</v>
      </c>
      <c r="X53" s="448">
        <v>42.3</v>
      </c>
      <c r="Y53" s="391">
        <v>43.243172032145807</v>
      </c>
      <c r="Z53" s="391">
        <v>38.01559728452159</v>
      </c>
      <c r="AA53" s="391">
        <v>33.394295073712613</v>
      </c>
      <c r="AB53" s="391">
        <v>41.7989817535707</v>
      </c>
      <c r="AC53" s="391">
        <v>41.159031238490947</v>
      </c>
      <c r="AD53" s="478">
        <v>39.224942999322813</v>
      </c>
      <c r="AE53" s="478">
        <v>44.06255444561252</v>
      </c>
      <c r="AF53" s="478">
        <v>42.42008440770077</v>
      </c>
      <c r="AG53" s="478" t="s">
        <v>15</v>
      </c>
      <c r="AH53" s="478">
        <v>35.356568970981378</v>
      </c>
      <c r="AI53" s="478">
        <v>42.118216132368268</v>
      </c>
      <c r="AJ53" s="478">
        <v>28.571646632642821</v>
      </c>
      <c r="AK53" s="478">
        <v>38.631731018670209</v>
      </c>
      <c r="AL53" s="478">
        <v>47.773629129430397</v>
      </c>
      <c r="AM53" s="478">
        <v>39.641665241318222</v>
      </c>
      <c r="AN53" s="478">
        <v>46.4</v>
      </c>
      <c r="AO53" s="478">
        <v>45.5</v>
      </c>
      <c r="AP53" s="478">
        <v>30.3</v>
      </c>
      <c r="AQ53" s="478">
        <v>31.5</v>
      </c>
      <c r="AR53" s="478">
        <v>43</v>
      </c>
      <c r="AS53" s="479">
        <v>45.1</v>
      </c>
      <c r="AT53" s="478">
        <v>36</v>
      </c>
      <c r="AU53" s="478">
        <v>31.3</v>
      </c>
      <c r="AV53" s="478">
        <v>40.9</v>
      </c>
      <c r="AW53" s="479">
        <v>30</v>
      </c>
    </row>
    <row r="54" spans="1:49">
      <c r="A54" s="163" t="s">
        <v>210</v>
      </c>
      <c r="B54" s="448">
        <v>34</v>
      </c>
      <c r="C54" s="385">
        <v>37.700000000000003</v>
      </c>
      <c r="D54" s="385">
        <v>40</v>
      </c>
      <c r="E54" s="385">
        <v>36.299999999999997</v>
      </c>
      <c r="F54" s="385">
        <v>38</v>
      </c>
      <c r="G54" s="385">
        <v>31.8</v>
      </c>
      <c r="H54" s="385">
        <v>38.200000000000003</v>
      </c>
      <c r="I54" s="385">
        <v>39.5</v>
      </c>
      <c r="J54" s="385">
        <v>41.9</v>
      </c>
      <c r="K54" s="385">
        <v>38.4</v>
      </c>
      <c r="L54" s="385">
        <v>31</v>
      </c>
      <c r="M54" s="385">
        <v>36.200000000000003</v>
      </c>
      <c r="N54" s="385">
        <v>39.200000000000003</v>
      </c>
      <c r="O54" s="386">
        <v>38.9</v>
      </c>
      <c r="P54" s="386">
        <v>33.5</v>
      </c>
      <c r="Q54" s="386">
        <v>37.700000000000003</v>
      </c>
      <c r="R54" s="449">
        <v>35.299999999999997</v>
      </c>
      <c r="S54" s="423">
        <v>37.299999999999997</v>
      </c>
      <c r="T54" s="450">
        <v>41.4</v>
      </c>
      <c r="U54" s="451">
        <v>42.5</v>
      </c>
      <c r="V54" s="451">
        <v>39.799999999999997</v>
      </c>
      <c r="W54" s="448">
        <v>42</v>
      </c>
      <c r="X54" s="448">
        <v>40.700000000000003</v>
      </c>
      <c r="Y54" s="391">
        <v>41.83742197334881</v>
      </c>
      <c r="Z54" s="391">
        <v>38.868938612543687</v>
      </c>
      <c r="AA54" s="391">
        <v>38.596196568488686</v>
      </c>
      <c r="AB54" s="391">
        <v>39.581468275938377</v>
      </c>
      <c r="AC54" s="391">
        <v>40.20127272405005</v>
      </c>
      <c r="AD54" s="478">
        <v>36.606077813425721</v>
      </c>
      <c r="AE54" s="478">
        <v>38.242374273266989</v>
      </c>
      <c r="AF54" s="478">
        <v>38.831367652515759</v>
      </c>
      <c r="AG54" s="478">
        <v>32.067621446545651</v>
      </c>
      <c r="AH54" s="478">
        <v>31.690638681178815</v>
      </c>
      <c r="AI54" s="478">
        <v>40.838288559498793</v>
      </c>
      <c r="AJ54" s="478">
        <v>35.980119647086674</v>
      </c>
      <c r="AK54" s="478">
        <v>43.873286834389383</v>
      </c>
      <c r="AL54" s="478">
        <v>51.646096462120468</v>
      </c>
      <c r="AM54" s="478">
        <v>40.748163788640944</v>
      </c>
      <c r="AN54" s="478">
        <v>46.7</v>
      </c>
      <c r="AO54" s="478">
        <v>49.1</v>
      </c>
      <c r="AP54" s="478">
        <v>40.700000000000003</v>
      </c>
      <c r="AQ54" s="478">
        <v>43</v>
      </c>
      <c r="AR54" s="478">
        <v>44.7</v>
      </c>
      <c r="AS54" s="479">
        <v>47.8</v>
      </c>
      <c r="AT54" s="478">
        <v>35.5</v>
      </c>
      <c r="AU54" s="478">
        <v>31</v>
      </c>
      <c r="AV54" s="478">
        <v>44.3</v>
      </c>
      <c r="AW54" s="480">
        <v>29.4</v>
      </c>
    </row>
    <row r="55" spans="1:49">
      <c r="A55" s="163" t="s">
        <v>211</v>
      </c>
      <c r="B55" s="448">
        <v>33.9</v>
      </c>
      <c r="C55" s="385">
        <v>30</v>
      </c>
      <c r="D55" s="385">
        <v>34.1</v>
      </c>
      <c r="E55" s="385">
        <v>33.5</v>
      </c>
      <c r="F55" s="385">
        <v>39.299999999999997</v>
      </c>
      <c r="G55" s="385">
        <v>34</v>
      </c>
      <c r="H55" s="385">
        <v>38.4</v>
      </c>
      <c r="I55" s="385">
        <v>38.200000000000003</v>
      </c>
      <c r="J55" s="385">
        <v>35.700000000000003</v>
      </c>
      <c r="K55" s="385">
        <v>34.799999999999997</v>
      </c>
      <c r="L55" s="385">
        <v>31.2</v>
      </c>
      <c r="M55" s="385">
        <v>30.2</v>
      </c>
      <c r="N55" s="385">
        <v>34.299999999999997</v>
      </c>
      <c r="O55" s="386">
        <v>37.4</v>
      </c>
      <c r="P55" s="386">
        <v>31.3</v>
      </c>
      <c r="Q55" s="386">
        <v>34.1</v>
      </c>
      <c r="R55" s="449">
        <v>33.799999999999997</v>
      </c>
      <c r="S55" s="423">
        <v>34.6</v>
      </c>
      <c r="T55" s="450">
        <v>37.700000000000003</v>
      </c>
      <c r="U55" s="451">
        <v>43.6</v>
      </c>
      <c r="V55" s="451">
        <v>35.9</v>
      </c>
      <c r="W55" s="448">
        <v>41.1</v>
      </c>
      <c r="X55" s="448">
        <v>41.7</v>
      </c>
      <c r="Y55" s="391">
        <v>41.470266040202411</v>
      </c>
      <c r="Z55" s="391">
        <v>38.078964970257758</v>
      </c>
      <c r="AA55" s="391">
        <v>36.214409549130714</v>
      </c>
      <c r="AB55" s="391">
        <v>43.203731764797048</v>
      </c>
      <c r="AC55" s="391">
        <v>43.823086706056777</v>
      </c>
      <c r="AD55" s="478">
        <v>36.719696969696976</v>
      </c>
      <c r="AE55" s="478">
        <v>39.402603785360043</v>
      </c>
      <c r="AF55" s="478">
        <v>38.940845491956608</v>
      </c>
      <c r="AG55" s="478" t="s">
        <v>15</v>
      </c>
      <c r="AH55" s="478">
        <v>28.559839157075142</v>
      </c>
      <c r="AI55" s="478">
        <v>45.22172763539006</v>
      </c>
      <c r="AJ55" s="478">
        <v>51.127610566513717</v>
      </c>
      <c r="AK55" s="478">
        <v>56.927319687503612</v>
      </c>
      <c r="AL55" s="478">
        <v>64.536112488573252</v>
      </c>
      <c r="AM55" s="478">
        <v>47.239239082828156</v>
      </c>
      <c r="AN55" s="478">
        <v>36.1</v>
      </c>
      <c r="AO55" s="478">
        <v>58.4</v>
      </c>
      <c r="AP55" s="478">
        <v>41.5</v>
      </c>
      <c r="AQ55" s="478">
        <v>44.5</v>
      </c>
      <c r="AR55" s="478">
        <v>48.9</v>
      </c>
      <c r="AS55" s="479">
        <v>48.8</v>
      </c>
      <c r="AT55" s="478">
        <v>47.5</v>
      </c>
      <c r="AU55" s="478">
        <v>36.1</v>
      </c>
      <c r="AV55" s="478">
        <v>34.6</v>
      </c>
      <c r="AW55" s="480">
        <v>41.4</v>
      </c>
    </row>
    <row r="56" spans="1:49">
      <c r="A56" s="163" t="s">
        <v>212</v>
      </c>
      <c r="B56" s="448">
        <v>35.700000000000003</v>
      </c>
      <c r="C56" s="385">
        <v>34.1</v>
      </c>
      <c r="D56" s="385">
        <v>33</v>
      </c>
      <c r="E56" s="385">
        <v>35.700000000000003</v>
      </c>
      <c r="F56" s="385">
        <v>35.200000000000003</v>
      </c>
      <c r="G56" s="385">
        <v>36.9</v>
      </c>
      <c r="H56" s="385">
        <v>39.9</v>
      </c>
      <c r="I56" s="385">
        <v>38.299999999999997</v>
      </c>
      <c r="J56" s="385">
        <v>44.7</v>
      </c>
      <c r="K56" s="385">
        <v>37.700000000000003</v>
      </c>
      <c r="L56" s="385">
        <v>36.4</v>
      </c>
      <c r="M56" s="385">
        <v>37.200000000000003</v>
      </c>
      <c r="N56" s="385">
        <v>36.9</v>
      </c>
      <c r="O56" s="386">
        <v>36.200000000000003</v>
      </c>
      <c r="P56" s="386">
        <v>29.5</v>
      </c>
      <c r="Q56" s="386">
        <v>35.1</v>
      </c>
      <c r="R56" s="449">
        <v>33</v>
      </c>
      <c r="S56" s="423">
        <v>33.9</v>
      </c>
      <c r="T56" s="450">
        <v>36.700000000000003</v>
      </c>
      <c r="U56" s="451">
        <v>41.1</v>
      </c>
      <c r="V56" s="451">
        <v>39.299999999999997</v>
      </c>
      <c r="W56" s="448">
        <v>46.1</v>
      </c>
      <c r="X56" s="448">
        <v>47</v>
      </c>
      <c r="Y56" s="391">
        <v>47.261470549132035</v>
      </c>
      <c r="Z56" s="391">
        <v>41.371711549053039</v>
      </c>
      <c r="AA56" s="391">
        <v>50.90371187504531</v>
      </c>
      <c r="AB56" s="391">
        <v>47.454699567688344</v>
      </c>
      <c r="AC56" s="391">
        <v>46.728354317285969</v>
      </c>
      <c r="AD56" s="478">
        <v>44.971376354009806</v>
      </c>
      <c r="AE56" s="478">
        <v>38.756327758279383</v>
      </c>
      <c r="AF56" s="478">
        <v>40.375613788082823</v>
      </c>
      <c r="AG56" s="478" t="s">
        <v>15</v>
      </c>
      <c r="AH56" s="478">
        <v>31.907728789236611</v>
      </c>
      <c r="AI56" s="478">
        <v>38.266040175518675</v>
      </c>
      <c r="AJ56" s="478">
        <v>37.099002755139487</v>
      </c>
      <c r="AK56" s="478">
        <v>37.929801348579645</v>
      </c>
      <c r="AL56" s="478">
        <v>52.63645420200487</v>
      </c>
      <c r="AM56" s="478">
        <v>51.166858408556507</v>
      </c>
      <c r="AN56" s="478">
        <v>44.9</v>
      </c>
      <c r="AO56" s="478">
        <v>54.8</v>
      </c>
      <c r="AP56" s="478">
        <v>41.2</v>
      </c>
      <c r="AQ56" s="478">
        <v>40.799999999999997</v>
      </c>
      <c r="AR56" s="478">
        <v>42.1</v>
      </c>
      <c r="AS56" s="479">
        <v>44.2</v>
      </c>
      <c r="AT56" s="478">
        <v>49</v>
      </c>
      <c r="AU56" s="478">
        <v>33</v>
      </c>
      <c r="AV56" s="478">
        <v>32.200000000000003</v>
      </c>
      <c r="AW56" s="480">
        <v>35.6</v>
      </c>
    </row>
    <row r="57" spans="1:49">
      <c r="A57" s="130"/>
      <c r="B57" s="354"/>
      <c r="C57" s="36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232"/>
      <c r="P57" s="354"/>
      <c r="Q57" s="354"/>
      <c r="R57" s="354"/>
      <c r="S57" s="354"/>
      <c r="T57" s="354"/>
      <c r="U57" s="354"/>
      <c r="V57" s="447"/>
      <c r="W57" s="354"/>
      <c r="X57" s="354"/>
      <c r="Y57" s="362"/>
      <c r="Z57" s="362"/>
      <c r="AA57" s="362"/>
      <c r="AB57" s="362"/>
      <c r="AC57" s="362"/>
      <c r="AD57" s="353"/>
      <c r="AE57" s="353"/>
      <c r="AF57" s="353"/>
      <c r="AG57" s="353"/>
      <c r="AH57" s="353"/>
      <c r="AI57" s="353"/>
      <c r="AJ57" s="353"/>
      <c r="AK57" s="353"/>
      <c r="AL57" s="353"/>
      <c r="AM57" s="353"/>
      <c r="AN57" s="353"/>
      <c r="AO57" s="353"/>
      <c r="AP57" s="353"/>
      <c r="AQ57" s="353"/>
      <c r="AR57" s="310"/>
      <c r="AS57" s="310"/>
      <c r="AT57" s="353"/>
      <c r="AU57" s="353"/>
      <c r="AV57" s="310"/>
      <c r="AW57" s="310"/>
    </row>
    <row r="58" spans="1:49">
      <c r="A58" s="163" t="s">
        <v>59</v>
      </c>
      <c r="B58" s="395">
        <v>34.299999999999997</v>
      </c>
      <c r="C58" s="385">
        <v>35.799999999999997</v>
      </c>
      <c r="D58" s="385">
        <v>35.799999999999997</v>
      </c>
      <c r="E58" s="385">
        <v>32.9</v>
      </c>
      <c r="F58" s="385">
        <v>36.9</v>
      </c>
      <c r="G58" s="385">
        <v>32.5</v>
      </c>
      <c r="H58" s="385">
        <v>37.9</v>
      </c>
      <c r="I58" s="385">
        <v>38.700000000000003</v>
      </c>
      <c r="J58" s="385">
        <v>40.6</v>
      </c>
      <c r="K58" s="385">
        <v>37.799999999999997</v>
      </c>
      <c r="L58" s="385">
        <v>33.6</v>
      </c>
      <c r="M58" s="385">
        <v>35.799999999999997</v>
      </c>
      <c r="N58" s="385">
        <v>37.1</v>
      </c>
      <c r="O58" s="386">
        <v>37</v>
      </c>
      <c r="P58" s="395">
        <v>30.8</v>
      </c>
      <c r="Q58" s="395">
        <v>36.700000000000003</v>
      </c>
      <c r="R58" s="395">
        <v>34.200000000000003</v>
      </c>
      <c r="S58" s="423">
        <v>35.5</v>
      </c>
      <c r="T58" s="395">
        <v>39.299999999999997</v>
      </c>
      <c r="U58" s="395">
        <v>42.3</v>
      </c>
      <c r="V58" s="395">
        <v>39</v>
      </c>
      <c r="W58" s="395">
        <v>43.6</v>
      </c>
      <c r="X58" s="395">
        <v>43.7</v>
      </c>
      <c r="Y58" s="385">
        <v>45.12</v>
      </c>
      <c r="Z58" s="385">
        <v>39.902523819120489</v>
      </c>
      <c r="AA58" s="385">
        <v>42.036602670272615</v>
      </c>
      <c r="AB58" s="385">
        <v>43.894412599817642</v>
      </c>
      <c r="AC58" s="385">
        <v>42.936328892929744</v>
      </c>
      <c r="AD58" s="478">
        <v>39.913878770479862</v>
      </c>
      <c r="AE58" s="478">
        <v>39.592608700851201</v>
      </c>
      <c r="AF58" s="478">
        <v>39.866040769995436</v>
      </c>
      <c r="AG58" s="478">
        <v>32.507795275550421</v>
      </c>
      <c r="AH58" s="478">
        <v>32.129011563363854</v>
      </c>
      <c r="AI58" s="478">
        <v>41.931297835509042</v>
      </c>
      <c r="AJ58" s="478">
        <v>40.849856818129986</v>
      </c>
      <c r="AK58" s="478">
        <v>47.130731290359442</v>
      </c>
      <c r="AL58" s="478">
        <v>57.266552665327836</v>
      </c>
      <c r="AM58" s="478">
        <v>44.520517223838155</v>
      </c>
      <c r="AN58" s="478">
        <v>42.4</v>
      </c>
      <c r="AO58" s="478">
        <v>52.7</v>
      </c>
      <c r="AP58" s="478">
        <v>39</v>
      </c>
      <c r="AQ58" s="478">
        <v>40.799999999999997</v>
      </c>
      <c r="AR58" s="478">
        <v>45.5</v>
      </c>
      <c r="AS58" s="479">
        <v>46.7</v>
      </c>
      <c r="AT58" s="478">
        <v>42.1</v>
      </c>
      <c r="AU58" s="478">
        <v>33.4</v>
      </c>
      <c r="AV58" s="478">
        <v>37.4</v>
      </c>
      <c r="AW58" s="480">
        <v>34.5</v>
      </c>
    </row>
    <row r="59" spans="1:49">
      <c r="A59" s="169" t="s">
        <v>131</v>
      </c>
      <c r="B59" s="357"/>
      <c r="C59" s="357"/>
      <c r="D59" s="357"/>
      <c r="E59" s="357"/>
      <c r="F59" s="357"/>
      <c r="G59" s="357"/>
      <c r="H59" s="357"/>
      <c r="I59" s="357"/>
      <c r="J59" s="357"/>
      <c r="K59" s="357"/>
      <c r="L59" s="357"/>
      <c r="M59" s="357"/>
      <c r="N59" s="357"/>
      <c r="O59" s="357"/>
      <c r="P59" s="357"/>
      <c r="Q59" s="357"/>
      <c r="R59" s="357"/>
      <c r="S59" s="357"/>
      <c r="T59" s="357"/>
      <c r="U59" s="357"/>
      <c r="V59" s="357"/>
      <c r="W59" s="357"/>
      <c r="X59" s="357"/>
      <c r="Y59" s="357"/>
      <c r="Z59" s="357"/>
      <c r="AA59" s="357"/>
      <c r="AB59" s="357"/>
      <c r="AC59" s="357"/>
      <c r="AD59" s="357"/>
      <c r="AE59" s="357"/>
      <c r="AF59" s="357"/>
      <c r="AG59" s="357"/>
      <c r="AH59" s="357"/>
      <c r="AI59" s="357"/>
      <c r="AJ59" s="357"/>
      <c r="AK59" s="357"/>
      <c r="AL59" s="357"/>
      <c r="AM59" s="357"/>
      <c r="AN59" s="353"/>
      <c r="AO59" s="353"/>
      <c r="AP59" s="357"/>
      <c r="AQ59" s="357"/>
      <c r="AR59" s="357"/>
      <c r="AS59" s="357"/>
      <c r="AT59" s="357"/>
      <c r="AU59" s="357"/>
      <c r="AV59" s="357"/>
      <c r="AW59" s="357"/>
    </row>
    <row r="60" spans="1:49">
      <c r="A60" s="130" t="s">
        <v>70</v>
      </c>
      <c r="B60" s="362" t="s">
        <v>125</v>
      </c>
      <c r="C60" s="362" t="s">
        <v>125</v>
      </c>
      <c r="D60" s="362" t="s">
        <v>125</v>
      </c>
      <c r="E60" s="362" t="s">
        <v>125</v>
      </c>
      <c r="F60" s="362" t="s">
        <v>125</v>
      </c>
      <c r="G60" s="362" t="s">
        <v>125</v>
      </c>
      <c r="H60" s="362" t="s">
        <v>125</v>
      </c>
      <c r="I60" s="362" t="s">
        <v>125</v>
      </c>
      <c r="J60" s="362" t="s">
        <v>125</v>
      </c>
      <c r="K60" s="354" t="s">
        <v>69</v>
      </c>
      <c r="L60" s="354" t="s">
        <v>69</v>
      </c>
      <c r="M60" s="354" t="s">
        <v>69</v>
      </c>
      <c r="N60" s="472" t="s">
        <v>69</v>
      </c>
      <c r="O60" s="419" t="s">
        <v>125</v>
      </c>
      <c r="P60" s="473" t="s">
        <v>125</v>
      </c>
      <c r="Q60" s="433" t="s">
        <v>125</v>
      </c>
      <c r="R60" s="433" t="s">
        <v>125</v>
      </c>
      <c r="S60" s="434" t="s">
        <v>69</v>
      </c>
      <c r="T60" s="434" t="s">
        <v>69</v>
      </c>
      <c r="U60" s="380" t="s">
        <v>16</v>
      </c>
      <c r="V60" s="380" t="s">
        <v>16</v>
      </c>
      <c r="W60" s="380" t="s">
        <v>68</v>
      </c>
      <c r="X60" s="380" t="s">
        <v>68</v>
      </c>
      <c r="Y60" s="380" t="s">
        <v>68</v>
      </c>
      <c r="Z60" s="380" t="s">
        <v>68</v>
      </c>
      <c r="AA60" s="380" t="s">
        <v>68</v>
      </c>
      <c r="AB60" s="380" t="s">
        <v>68</v>
      </c>
      <c r="AC60" s="380" t="s">
        <v>68</v>
      </c>
      <c r="AD60" s="380" t="s">
        <v>68</v>
      </c>
      <c r="AE60" s="380" t="s">
        <v>68</v>
      </c>
      <c r="AF60" s="380" t="s">
        <v>68</v>
      </c>
      <c r="AG60" s="380" t="s">
        <v>68</v>
      </c>
      <c r="AH60" s="380" t="s">
        <v>68</v>
      </c>
      <c r="AI60" s="380" t="s">
        <v>68</v>
      </c>
      <c r="AJ60" s="380" t="s">
        <v>68</v>
      </c>
      <c r="AK60" s="380" t="s">
        <v>68</v>
      </c>
      <c r="AL60" s="380" t="s">
        <v>68</v>
      </c>
      <c r="AM60" s="380" t="s">
        <v>68</v>
      </c>
      <c r="AN60" s="353" t="s">
        <v>68</v>
      </c>
      <c r="AO60" s="353" t="s">
        <v>68</v>
      </c>
      <c r="AP60" s="380" t="s">
        <v>68</v>
      </c>
      <c r="AQ60" s="380" t="s">
        <v>68</v>
      </c>
      <c r="AR60" s="380" t="s">
        <v>68</v>
      </c>
      <c r="AS60" s="380" t="s">
        <v>68</v>
      </c>
      <c r="AT60" s="380" t="s">
        <v>68</v>
      </c>
      <c r="AU60" s="380" t="s">
        <v>68</v>
      </c>
      <c r="AV60" s="380" t="s">
        <v>68</v>
      </c>
      <c r="AW60" s="380" t="s">
        <v>68</v>
      </c>
    </row>
    <row r="61" spans="1:49">
      <c r="A61" s="120"/>
      <c r="B61" s="144"/>
      <c r="C61" s="144"/>
      <c r="D61" s="144"/>
      <c r="E61" s="144"/>
      <c r="F61" s="144"/>
      <c r="G61" s="144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4"/>
      <c r="AI61" s="144"/>
      <c r="AJ61" s="144"/>
      <c r="AK61" s="144"/>
      <c r="AL61" s="144"/>
      <c r="AM61" s="144"/>
      <c r="AN61" s="144"/>
      <c r="AO61" s="144"/>
      <c r="AP61" s="144"/>
      <c r="AQ61" s="144"/>
      <c r="AR61" s="144"/>
      <c r="AS61" s="144"/>
      <c r="AT61" s="144"/>
      <c r="AU61" s="144"/>
      <c r="AV61" s="144"/>
      <c r="AW61" s="144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A94A9-2E9B-4691-9158-23E35B7E4FB3}">
  <dimension ref="A1:AX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50" ht="14.25">
      <c r="A1" s="345" t="str">
        <f>HYPERLINK("#'Verzeichnis_der_Fruchtarten'!A1", "Gehe zum Verzeichnis_der_Fruchtarten")</f>
        <v>Gehe zum Verzeichnis_der_Fruchtarten</v>
      </c>
    </row>
    <row r="3" spans="1:50">
      <c r="A3" s="301" t="s">
        <v>81</v>
      </c>
      <c r="B3" s="349" t="s">
        <v>5</v>
      </c>
      <c r="C3" s="349" t="s">
        <v>5</v>
      </c>
      <c r="D3" s="349" t="s">
        <v>5</v>
      </c>
      <c r="E3" s="349" t="s">
        <v>5</v>
      </c>
      <c r="F3" s="349" t="s">
        <v>5</v>
      </c>
      <c r="G3" s="349" t="s">
        <v>5</v>
      </c>
      <c r="H3" s="349" t="s">
        <v>5</v>
      </c>
      <c r="I3" s="349" t="s">
        <v>5</v>
      </c>
      <c r="J3" s="349" t="s">
        <v>5</v>
      </c>
      <c r="K3" s="349" t="s">
        <v>5</v>
      </c>
      <c r="L3" s="349" t="s">
        <v>5</v>
      </c>
      <c r="M3" s="349" t="s">
        <v>5</v>
      </c>
      <c r="N3" s="349" t="s">
        <v>5</v>
      </c>
      <c r="O3" s="349" t="s">
        <v>5</v>
      </c>
      <c r="P3" s="349" t="s">
        <v>5</v>
      </c>
      <c r="Q3" s="349" t="s">
        <v>5</v>
      </c>
      <c r="R3" s="349" t="s">
        <v>5</v>
      </c>
      <c r="S3" s="349" t="s">
        <v>5</v>
      </c>
      <c r="T3" s="349" t="s">
        <v>5</v>
      </c>
      <c r="U3" s="349" t="s">
        <v>5</v>
      </c>
      <c r="V3" s="349" t="s">
        <v>5</v>
      </c>
      <c r="W3" s="349" t="s">
        <v>5</v>
      </c>
      <c r="X3" s="349" t="s">
        <v>5</v>
      </c>
      <c r="Y3" s="349" t="s">
        <v>5</v>
      </c>
      <c r="Z3" s="349" t="s">
        <v>5</v>
      </c>
      <c r="AA3" s="349" t="s">
        <v>5</v>
      </c>
      <c r="AB3" s="349" t="s">
        <v>5</v>
      </c>
      <c r="AC3" s="349" t="s">
        <v>5</v>
      </c>
      <c r="AD3" s="349" t="s">
        <v>5</v>
      </c>
      <c r="AE3" s="349" t="s">
        <v>5</v>
      </c>
      <c r="AF3" s="349" t="s">
        <v>5</v>
      </c>
      <c r="AG3" s="349" t="s">
        <v>5</v>
      </c>
      <c r="AH3" s="349" t="s">
        <v>5</v>
      </c>
      <c r="AI3" s="349" t="s">
        <v>5</v>
      </c>
      <c r="AJ3" s="349" t="s">
        <v>5</v>
      </c>
      <c r="AK3" s="349" t="s">
        <v>5</v>
      </c>
      <c r="AL3" s="349" t="s">
        <v>5</v>
      </c>
      <c r="AM3" s="349" t="s">
        <v>5</v>
      </c>
      <c r="AN3" s="349" t="s">
        <v>5</v>
      </c>
      <c r="AO3" s="349" t="s">
        <v>5</v>
      </c>
      <c r="AP3" s="349" t="s">
        <v>5</v>
      </c>
      <c r="AQ3" s="349" t="s">
        <v>5</v>
      </c>
      <c r="AR3" s="349" t="s">
        <v>5</v>
      </c>
      <c r="AS3" s="349" t="s">
        <v>5</v>
      </c>
      <c r="AT3" s="351" t="s">
        <v>5</v>
      </c>
      <c r="AU3" s="349" t="s">
        <v>5</v>
      </c>
      <c r="AV3" s="349" t="s">
        <v>5</v>
      </c>
      <c r="AW3" s="351" t="s">
        <v>5</v>
      </c>
      <c r="AX3" s="349" t="s">
        <v>5</v>
      </c>
    </row>
    <row r="4" spans="1:50">
      <c r="A4" s="552" t="s">
        <v>205</v>
      </c>
      <c r="B4" s="200">
        <v>1978</v>
      </c>
      <c r="C4" s="200">
        <v>1979</v>
      </c>
      <c r="D4" s="200">
        <v>1980</v>
      </c>
      <c r="E4" s="200">
        <v>1981</v>
      </c>
      <c r="F4" s="200">
        <v>1982</v>
      </c>
      <c r="G4" s="200">
        <v>1983</v>
      </c>
      <c r="H4" s="200">
        <v>1984</v>
      </c>
      <c r="I4" s="200">
        <v>1985</v>
      </c>
      <c r="J4" s="200">
        <v>1986</v>
      </c>
      <c r="K4" s="200">
        <v>1987</v>
      </c>
      <c r="L4" s="200">
        <v>1988</v>
      </c>
      <c r="M4" s="200">
        <v>1989</v>
      </c>
      <c r="N4" s="200">
        <v>1990</v>
      </c>
      <c r="O4" s="200">
        <v>1991</v>
      </c>
      <c r="P4" s="200">
        <v>1992</v>
      </c>
      <c r="Q4" s="200">
        <v>1993</v>
      </c>
      <c r="R4" s="200">
        <v>1994</v>
      </c>
      <c r="S4" s="200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0">
        <v>2010</v>
      </c>
      <c r="AI4" s="200">
        <v>2011</v>
      </c>
      <c r="AJ4" s="200">
        <v>2012</v>
      </c>
      <c r="AK4" s="200">
        <v>2013</v>
      </c>
      <c r="AL4" s="200">
        <v>2014</v>
      </c>
      <c r="AM4" s="200">
        <v>2015</v>
      </c>
      <c r="AN4" s="200">
        <v>2016</v>
      </c>
      <c r="AO4" s="200">
        <v>2017</v>
      </c>
      <c r="AP4" s="200">
        <v>2018</v>
      </c>
      <c r="AQ4" s="200">
        <v>2019</v>
      </c>
      <c r="AR4" s="200">
        <v>2020</v>
      </c>
      <c r="AS4" s="200">
        <v>2021</v>
      </c>
      <c r="AT4" s="311">
        <v>2022</v>
      </c>
      <c r="AU4" s="200">
        <v>2022</v>
      </c>
      <c r="AV4" s="200">
        <v>2023</v>
      </c>
      <c r="AW4" s="311">
        <v>2024</v>
      </c>
      <c r="AX4" s="200">
        <v>2025</v>
      </c>
    </row>
    <row r="5" spans="1:50" ht="12.75" thickBot="1">
      <c r="A5" s="553"/>
      <c r="B5" s="201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01" t="s">
        <v>77</v>
      </c>
      <c r="AI5" s="201" t="s">
        <v>77</v>
      </c>
      <c r="AJ5" s="201" t="s">
        <v>77</v>
      </c>
      <c r="AK5" s="201" t="s">
        <v>77</v>
      </c>
      <c r="AL5" s="201" t="s">
        <v>77</v>
      </c>
      <c r="AM5" s="201" t="s">
        <v>77</v>
      </c>
      <c r="AN5" s="201" t="s">
        <v>77</v>
      </c>
      <c r="AO5" s="201" t="s">
        <v>77</v>
      </c>
      <c r="AP5" s="201" t="s">
        <v>77</v>
      </c>
      <c r="AQ5" s="201" t="s">
        <v>77</v>
      </c>
      <c r="AR5" s="201" t="s">
        <v>77</v>
      </c>
      <c r="AS5" s="201" t="s">
        <v>77</v>
      </c>
      <c r="AT5" s="312" t="s">
        <v>77</v>
      </c>
      <c r="AU5" s="201" t="s">
        <v>77</v>
      </c>
      <c r="AV5" s="201" t="s">
        <v>77</v>
      </c>
      <c r="AW5" s="312" t="s">
        <v>77</v>
      </c>
      <c r="AX5" s="201" t="s">
        <v>77</v>
      </c>
    </row>
    <row r="6" spans="1:50" ht="12.75" thickTop="1">
      <c r="A6" s="130" t="s">
        <v>14</v>
      </c>
      <c r="B6" s="409" t="s">
        <v>15</v>
      </c>
      <c r="C6" s="362" t="s">
        <v>125</v>
      </c>
      <c r="D6" s="362" t="s">
        <v>125</v>
      </c>
      <c r="E6" s="362" t="s">
        <v>125</v>
      </c>
      <c r="F6" s="362" t="s">
        <v>125</v>
      </c>
      <c r="G6" s="362" t="s">
        <v>125</v>
      </c>
      <c r="H6" s="362" t="s">
        <v>125</v>
      </c>
      <c r="I6" s="362" t="s">
        <v>125</v>
      </c>
      <c r="J6" s="356" t="s">
        <v>15</v>
      </c>
      <c r="K6" s="356">
        <v>30.912437769273545</v>
      </c>
      <c r="L6" s="356">
        <v>21.996056586993049</v>
      </c>
      <c r="M6" s="356">
        <v>21.978884248736566</v>
      </c>
      <c r="N6" s="356" t="s">
        <v>15</v>
      </c>
      <c r="O6" s="232">
        <v>31.724348355975003</v>
      </c>
      <c r="P6" s="363" t="s">
        <v>125</v>
      </c>
      <c r="Q6" s="363">
        <v>31.88358587125472</v>
      </c>
      <c r="R6" s="382" t="s">
        <v>125</v>
      </c>
      <c r="S6" s="467" t="s">
        <v>125</v>
      </c>
      <c r="T6" s="364" t="s">
        <v>125</v>
      </c>
      <c r="U6" s="357">
        <v>32.131634206939886</v>
      </c>
      <c r="V6" s="357">
        <v>31.368494927079659</v>
      </c>
      <c r="W6" s="357">
        <v>36.779152197073195</v>
      </c>
      <c r="X6" s="357">
        <v>34.432224956098985</v>
      </c>
      <c r="Y6" s="357">
        <v>38.964280471693492</v>
      </c>
      <c r="Z6" s="357">
        <v>25.532202630084257</v>
      </c>
      <c r="AA6" s="357">
        <v>29.082375197590018</v>
      </c>
      <c r="AB6" s="357">
        <v>39.68628491990939</v>
      </c>
      <c r="AC6" s="357">
        <v>37.8154795981756</v>
      </c>
      <c r="AD6" s="357">
        <v>37.357835070615238</v>
      </c>
      <c r="AE6" s="357">
        <v>31.897922654971399</v>
      </c>
      <c r="AF6" s="357">
        <v>37.777809035679141</v>
      </c>
      <c r="AG6" s="357">
        <v>42.618340584054685</v>
      </c>
      <c r="AH6" s="357">
        <v>39.702234666555505</v>
      </c>
      <c r="AI6" s="357">
        <v>34.810777324229754</v>
      </c>
      <c r="AJ6" s="357">
        <v>40.243991188900765</v>
      </c>
      <c r="AK6" s="357">
        <v>39.6</v>
      </c>
      <c r="AL6" s="357">
        <v>42.390994795271148</v>
      </c>
      <c r="AM6" s="357">
        <v>37.938045023957159</v>
      </c>
      <c r="AN6" s="357">
        <v>38.799999999999997</v>
      </c>
      <c r="AO6" s="357">
        <v>31.6</v>
      </c>
      <c r="AP6" s="357">
        <v>29.9</v>
      </c>
      <c r="AQ6" s="357">
        <v>34</v>
      </c>
      <c r="AR6" s="357">
        <v>35.6</v>
      </c>
      <c r="AS6" s="357" t="s">
        <v>16</v>
      </c>
      <c r="AT6" s="357">
        <v>44</v>
      </c>
      <c r="AU6" s="357">
        <v>44</v>
      </c>
      <c r="AV6" s="357">
        <v>35.700000000000003</v>
      </c>
      <c r="AW6" s="357">
        <v>30.1</v>
      </c>
      <c r="AX6" s="357" t="s">
        <v>160</v>
      </c>
    </row>
    <row r="7" spans="1:50">
      <c r="A7" s="130" t="s">
        <v>17</v>
      </c>
      <c r="B7" s="409" t="s">
        <v>15</v>
      </c>
      <c r="C7" s="362">
        <v>22.7</v>
      </c>
      <c r="D7" s="362">
        <v>21</v>
      </c>
      <c r="E7" s="362">
        <v>29.3</v>
      </c>
      <c r="F7" s="362">
        <v>21</v>
      </c>
      <c r="G7" s="362" t="s">
        <v>125</v>
      </c>
      <c r="H7" s="362" t="s">
        <v>125</v>
      </c>
      <c r="I7" s="362" t="s">
        <v>125</v>
      </c>
      <c r="J7" s="356" t="s">
        <v>15</v>
      </c>
      <c r="K7" s="356" t="s">
        <v>15</v>
      </c>
      <c r="L7" s="356" t="s">
        <v>15</v>
      </c>
      <c r="M7" s="356">
        <v>32.268998237917764</v>
      </c>
      <c r="N7" s="356" t="s">
        <v>15</v>
      </c>
      <c r="O7" s="232">
        <v>32.715734242099209</v>
      </c>
      <c r="P7" s="363" t="s">
        <v>125</v>
      </c>
      <c r="Q7" s="363" t="s">
        <v>125</v>
      </c>
      <c r="R7" s="382" t="s">
        <v>125</v>
      </c>
      <c r="S7" s="467" t="s">
        <v>125</v>
      </c>
      <c r="T7" s="364" t="s">
        <v>68</v>
      </c>
      <c r="U7" s="357" t="s">
        <v>15</v>
      </c>
      <c r="V7" s="357" t="s">
        <v>15</v>
      </c>
      <c r="W7" s="357" t="s">
        <v>15</v>
      </c>
      <c r="X7" s="357" t="s">
        <v>15</v>
      </c>
      <c r="Y7" s="357" t="s">
        <v>15</v>
      </c>
      <c r="Z7" s="357" t="s">
        <v>15</v>
      </c>
      <c r="AA7" s="357" t="s">
        <v>15</v>
      </c>
      <c r="AB7" s="357" t="s">
        <v>15</v>
      </c>
      <c r="AC7" s="357" t="s">
        <v>15</v>
      </c>
      <c r="AD7" s="357" t="s">
        <v>15</v>
      </c>
      <c r="AE7" s="357">
        <v>32.511524484289062</v>
      </c>
      <c r="AF7" s="357">
        <v>42.035363919604599</v>
      </c>
      <c r="AG7" s="357" t="s">
        <v>15</v>
      </c>
      <c r="AH7" s="357">
        <v>44.300282481808495</v>
      </c>
      <c r="AI7" s="357">
        <v>37.982202083069943</v>
      </c>
      <c r="AJ7" s="357">
        <v>40.124696819464823</v>
      </c>
      <c r="AK7" s="357">
        <v>43.1</v>
      </c>
      <c r="AL7" s="357">
        <v>45.165030891696766</v>
      </c>
      <c r="AM7" s="357">
        <v>41.412779408233597</v>
      </c>
      <c r="AN7" s="357">
        <v>43.3</v>
      </c>
      <c r="AO7" s="357">
        <v>32.299999999999997</v>
      </c>
      <c r="AP7" s="357">
        <v>25.7</v>
      </c>
      <c r="AQ7" s="357" t="s">
        <v>160</v>
      </c>
      <c r="AR7" s="357">
        <v>37.5</v>
      </c>
      <c r="AS7" s="357" t="s">
        <v>16</v>
      </c>
      <c r="AT7" s="357">
        <v>43.5</v>
      </c>
      <c r="AU7" s="357">
        <v>43.5</v>
      </c>
      <c r="AV7" s="357">
        <v>37.4</v>
      </c>
      <c r="AW7" s="357">
        <v>34.5</v>
      </c>
      <c r="AX7" s="357">
        <v>44.3</v>
      </c>
    </row>
    <row r="8" spans="1:50">
      <c r="A8" s="130" t="s">
        <v>18</v>
      </c>
      <c r="B8" s="409">
        <v>24.3</v>
      </c>
      <c r="C8" s="362" t="s">
        <v>125</v>
      </c>
      <c r="D8" s="362">
        <v>25.5</v>
      </c>
      <c r="E8" s="362">
        <v>19.3</v>
      </c>
      <c r="F8" s="362" t="s">
        <v>125</v>
      </c>
      <c r="G8" s="362">
        <v>20</v>
      </c>
      <c r="H8" s="362">
        <v>26.3</v>
      </c>
      <c r="I8" s="362">
        <v>26.3</v>
      </c>
      <c r="J8" s="356">
        <v>28.3</v>
      </c>
      <c r="K8" s="356" t="s">
        <v>15</v>
      </c>
      <c r="L8" s="356">
        <v>29.794658467836033</v>
      </c>
      <c r="M8" s="356">
        <v>28.772357561982417</v>
      </c>
      <c r="N8" s="356">
        <v>35.451722058128269</v>
      </c>
      <c r="O8" s="232">
        <v>33.216832951688978</v>
      </c>
      <c r="P8" s="363">
        <v>25.708564415782643</v>
      </c>
      <c r="Q8" s="363">
        <v>29.196099834624341</v>
      </c>
      <c r="R8" s="382">
        <v>26.451653002938215</v>
      </c>
      <c r="S8" s="467">
        <v>34.171035265133249</v>
      </c>
      <c r="T8" s="364">
        <v>27.314919853257749</v>
      </c>
      <c r="U8" s="357">
        <v>33.649543922427867</v>
      </c>
      <c r="V8" s="357">
        <v>33.097257206175549</v>
      </c>
      <c r="W8" s="357">
        <v>38.138938723326326</v>
      </c>
      <c r="X8" s="357">
        <v>30.407396620985232</v>
      </c>
      <c r="Y8" s="357">
        <v>32.48516053534923</v>
      </c>
      <c r="Z8" s="357">
        <v>23.56453708865897</v>
      </c>
      <c r="AA8" s="357">
        <v>23.571890206843143</v>
      </c>
      <c r="AB8" s="357">
        <v>39.875529042239997</v>
      </c>
      <c r="AC8" s="357">
        <v>35.431005169395654</v>
      </c>
      <c r="AD8" s="357">
        <v>36.502105104008166</v>
      </c>
      <c r="AE8" s="357">
        <v>30.169636545673033</v>
      </c>
      <c r="AF8" s="357">
        <v>35.620748569670916</v>
      </c>
      <c r="AG8" s="357" t="s">
        <v>15</v>
      </c>
      <c r="AH8" s="357">
        <v>37.759896608095552</v>
      </c>
      <c r="AI8" s="357">
        <v>31.726672001288701</v>
      </c>
      <c r="AJ8" s="357">
        <v>38.210246292473514</v>
      </c>
      <c r="AK8" s="357">
        <v>38.700000000000003</v>
      </c>
      <c r="AL8" s="357">
        <v>40.300315870776494</v>
      </c>
      <c r="AM8" s="357">
        <v>39.023270698417285</v>
      </c>
      <c r="AN8" s="357">
        <v>37.1</v>
      </c>
      <c r="AO8" s="357">
        <v>32.5</v>
      </c>
      <c r="AP8" s="357">
        <v>26.6</v>
      </c>
      <c r="AQ8" s="357">
        <v>33.9</v>
      </c>
      <c r="AR8" s="357">
        <v>34.200000000000003</v>
      </c>
      <c r="AS8" s="357" t="s">
        <v>16</v>
      </c>
      <c r="AT8" s="357">
        <v>38.4</v>
      </c>
      <c r="AU8" s="357">
        <v>38.4</v>
      </c>
      <c r="AV8" s="357">
        <v>31.7</v>
      </c>
      <c r="AW8" s="357">
        <v>29.4</v>
      </c>
      <c r="AX8" s="357">
        <v>35.4</v>
      </c>
    </row>
    <row r="9" spans="1:50">
      <c r="A9" s="130" t="s">
        <v>19</v>
      </c>
      <c r="B9" s="409">
        <v>24.3</v>
      </c>
      <c r="C9" s="362">
        <v>22.6</v>
      </c>
      <c r="D9" s="362">
        <v>22</v>
      </c>
      <c r="E9" s="362">
        <v>20.3</v>
      </c>
      <c r="F9" s="362" t="s">
        <v>125</v>
      </c>
      <c r="G9" s="362">
        <v>22.3</v>
      </c>
      <c r="H9" s="362">
        <v>27</v>
      </c>
      <c r="I9" s="362">
        <v>29</v>
      </c>
      <c r="J9" s="356">
        <v>25.5</v>
      </c>
      <c r="K9" s="356">
        <v>30.612317014232055</v>
      </c>
      <c r="L9" s="356">
        <v>28.994801864672645</v>
      </c>
      <c r="M9" s="356">
        <v>28.572549523357544</v>
      </c>
      <c r="N9" s="356">
        <v>30.957841797238775</v>
      </c>
      <c r="O9" s="232">
        <v>31.011102906922929</v>
      </c>
      <c r="P9" s="363">
        <v>24.972095846647029</v>
      </c>
      <c r="Q9" s="363">
        <v>25.451745471042234</v>
      </c>
      <c r="R9" s="382">
        <v>23.316241051109404</v>
      </c>
      <c r="S9" s="467">
        <v>29.200455766735828</v>
      </c>
      <c r="T9" s="364">
        <v>23.658329106914554</v>
      </c>
      <c r="U9" s="357">
        <v>27.829382121704551</v>
      </c>
      <c r="V9" s="357">
        <v>31.252907445851413</v>
      </c>
      <c r="W9" s="357">
        <v>34.196763528998666</v>
      </c>
      <c r="X9" s="357">
        <v>30.059554563023021</v>
      </c>
      <c r="Y9" s="357">
        <v>33.981860348683298</v>
      </c>
      <c r="Z9" s="357">
        <v>24.612749818158402</v>
      </c>
      <c r="AA9" s="357">
        <v>27.188621741724972</v>
      </c>
      <c r="AB9" s="357">
        <v>40.345331074938613</v>
      </c>
      <c r="AC9" s="357">
        <v>34.484026536010013</v>
      </c>
      <c r="AD9" s="357">
        <v>35.381010739378361</v>
      </c>
      <c r="AE9" s="357">
        <v>28.207222608770049</v>
      </c>
      <c r="AF9" s="357">
        <v>35.913290376156418</v>
      </c>
      <c r="AG9" s="357">
        <v>43.558343968574242</v>
      </c>
      <c r="AH9" s="357">
        <v>38.408317696110373</v>
      </c>
      <c r="AI9" s="357">
        <v>30.281446908486917</v>
      </c>
      <c r="AJ9" s="357">
        <v>38.696638400751006</v>
      </c>
      <c r="AK9" s="357">
        <v>39.5</v>
      </c>
      <c r="AL9" s="357">
        <v>40.919999780847569</v>
      </c>
      <c r="AM9" s="357">
        <v>37.785178124800439</v>
      </c>
      <c r="AN9" s="357">
        <v>36.299999999999997</v>
      </c>
      <c r="AO9" s="357">
        <v>28.9</v>
      </c>
      <c r="AP9" s="357">
        <v>27.5</v>
      </c>
      <c r="AQ9" s="357">
        <v>34.200000000000003</v>
      </c>
      <c r="AR9" s="357">
        <v>33.299999999999997</v>
      </c>
      <c r="AS9" s="357">
        <v>38.200000000000003</v>
      </c>
      <c r="AT9" s="357">
        <v>40.5</v>
      </c>
      <c r="AU9" s="357">
        <v>40.5</v>
      </c>
      <c r="AV9" s="357">
        <v>31.1</v>
      </c>
      <c r="AW9" s="357">
        <v>33.1</v>
      </c>
      <c r="AX9" s="357">
        <v>36.1</v>
      </c>
    </row>
    <row r="10" spans="1:50">
      <c r="A10" s="150" t="s">
        <v>225</v>
      </c>
      <c r="B10" s="409">
        <v>23.4</v>
      </c>
      <c r="C10" s="362">
        <v>21.9</v>
      </c>
      <c r="D10" s="362">
        <v>22.2</v>
      </c>
      <c r="E10" s="362">
        <v>23.8</v>
      </c>
      <c r="F10" s="362">
        <v>24</v>
      </c>
      <c r="G10" s="362">
        <v>26.7</v>
      </c>
      <c r="H10" s="362">
        <v>25.4</v>
      </c>
      <c r="I10" s="362">
        <v>26.7</v>
      </c>
      <c r="J10" s="356">
        <v>30.7</v>
      </c>
      <c r="K10" s="356">
        <v>28.611511980622122</v>
      </c>
      <c r="L10" s="356">
        <v>31.79429997574449</v>
      </c>
      <c r="M10" s="356">
        <v>33.967366566229217</v>
      </c>
      <c r="N10" s="356">
        <v>34.752674017545473</v>
      </c>
      <c r="O10" s="232">
        <v>31.792053470331048</v>
      </c>
      <c r="P10" s="363">
        <v>28.318551042650203</v>
      </c>
      <c r="Q10" s="363">
        <v>30.519154315905435</v>
      </c>
      <c r="R10" s="382">
        <v>26.713735857866912</v>
      </c>
      <c r="S10" s="467">
        <v>33.08565557076809</v>
      </c>
      <c r="T10" s="364">
        <v>24.855002105932559</v>
      </c>
      <c r="U10" s="357">
        <v>31.677026921567585</v>
      </c>
      <c r="V10" s="357">
        <v>33.643418473340105</v>
      </c>
      <c r="W10" s="357">
        <v>36.167486043718185</v>
      </c>
      <c r="X10" s="357">
        <v>34.681737588513897</v>
      </c>
      <c r="Y10" s="357">
        <v>37.430884275844299</v>
      </c>
      <c r="Z10" s="357">
        <v>30.610060457590802</v>
      </c>
      <c r="AA10" s="357">
        <v>31.961869446483767</v>
      </c>
      <c r="AB10" s="357">
        <v>39.487493408262708</v>
      </c>
      <c r="AC10" s="357">
        <v>37.535532555985569</v>
      </c>
      <c r="AD10" s="357">
        <v>38.029398782231787</v>
      </c>
      <c r="AE10" s="357">
        <v>32.12743228386902</v>
      </c>
      <c r="AF10" s="357">
        <v>34.576483285958503</v>
      </c>
      <c r="AG10" s="357">
        <v>45.143733068878582</v>
      </c>
      <c r="AH10" s="357">
        <v>41.318772002423465</v>
      </c>
      <c r="AI10" s="357">
        <v>37.106728940740517</v>
      </c>
      <c r="AJ10" s="357">
        <v>33.492438277040137</v>
      </c>
      <c r="AK10" s="357">
        <v>40.6</v>
      </c>
      <c r="AL10" s="357">
        <v>43.625886207300312</v>
      </c>
      <c r="AM10" s="357">
        <v>39.185673712131383</v>
      </c>
      <c r="AN10" s="357">
        <v>39.1</v>
      </c>
      <c r="AO10" s="357">
        <v>31.1</v>
      </c>
      <c r="AP10" s="357">
        <v>27.9</v>
      </c>
      <c r="AQ10" s="357">
        <v>35.4</v>
      </c>
      <c r="AR10" s="357">
        <v>33.6</v>
      </c>
      <c r="AS10" s="357">
        <v>35.9</v>
      </c>
      <c r="AT10" s="357">
        <v>41.4</v>
      </c>
      <c r="AU10" s="357">
        <v>41.4</v>
      </c>
      <c r="AV10" s="357">
        <v>35.6</v>
      </c>
      <c r="AW10" s="357">
        <v>31.5</v>
      </c>
      <c r="AX10" s="357">
        <v>41.1</v>
      </c>
    </row>
    <row r="11" spans="1:50">
      <c r="A11" s="130" t="s">
        <v>21</v>
      </c>
      <c r="B11" s="409">
        <v>24.4</v>
      </c>
      <c r="C11" s="362">
        <v>23.2</v>
      </c>
      <c r="D11" s="362">
        <v>25.3</v>
      </c>
      <c r="E11" s="362">
        <v>25.6</v>
      </c>
      <c r="F11" s="362">
        <v>25.2</v>
      </c>
      <c r="G11" s="362">
        <v>24</v>
      </c>
      <c r="H11" s="362">
        <v>23.5</v>
      </c>
      <c r="I11" s="362">
        <v>25.8</v>
      </c>
      <c r="J11" s="356">
        <v>30.4</v>
      </c>
      <c r="K11" s="356">
        <v>28.211350973900128</v>
      </c>
      <c r="L11" s="356">
        <v>26.595232055182503</v>
      </c>
      <c r="M11" s="356">
        <v>28.972165600607287</v>
      </c>
      <c r="N11" s="356">
        <v>34.453082000152826</v>
      </c>
      <c r="O11" s="232">
        <v>31.643126228296211</v>
      </c>
      <c r="P11" s="363">
        <v>27.534551683827612</v>
      </c>
      <c r="Q11" s="363">
        <v>32.880831162281808</v>
      </c>
      <c r="R11" s="382">
        <v>28.457428297183892</v>
      </c>
      <c r="S11" s="467">
        <v>33.91194418658386</v>
      </c>
      <c r="T11" s="364">
        <v>29.505115537733843</v>
      </c>
      <c r="U11" s="357">
        <v>32.523283210185092</v>
      </c>
      <c r="V11" s="357">
        <v>35.288348262256775</v>
      </c>
      <c r="W11" s="357">
        <v>37.959509347491384</v>
      </c>
      <c r="X11" s="357">
        <v>33.363341776829991</v>
      </c>
      <c r="Y11" s="357">
        <v>37.859131573745366</v>
      </c>
      <c r="Z11" s="357">
        <v>28.341871096297226</v>
      </c>
      <c r="AA11" s="357">
        <v>30.765953852972309</v>
      </c>
      <c r="AB11" s="357">
        <v>41.152123376205886</v>
      </c>
      <c r="AC11" s="357">
        <v>39.374433875956008</v>
      </c>
      <c r="AD11" s="357">
        <v>38.791262240042592</v>
      </c>
      <c r="AE11" s="357">
        <v>30.400172725195677</v>
      </c>
      <c r="AF11" s="357">
        <v>37.815695688530489</v>
      </c>
      <c r="AG11" s="357">
        <v>44.635909216501389</v>
      </c>
      <c r="AH11" s="357">
        <v>42.776476579343424</v>
      </c>
      <c r="AI11" s="357">
        <v>35.021379503856473</v>
      </c>
      <c r="AJ11" s="357">
        <v>38.141440443517155</v>
      </c>
      <c r="AK11" s="357">
        <v>39.299999999999997</v>
      </c>
      <c r="AL11" s="357">
        <v>44.448147893677245</v>
      </c>
      <c r="AM11" s="357">
        <v>37.513589589764905</v>
      </c>
      <c r="AN11" s="357">
        <v>40.9</v>
      </c>
      <c r="AO11" s="357">
        <v>31.3</v>
      </c>
      <c r="AP11" s="357">
        <v>28.8</v>
      </c>
      <c r="AQ11" s="357">
        <v>30.2</v>
      </c>
      <c r="AR11" s="357">
        <v>34.700000000000003</v>
      </c>
      <c r="AS11" s="357">
        <v>36.9</v>
      </c>
      <c r="AT11" s="357">
        <v>41.8</v>
      </c>
      <c r="AU11" s="357">
        <v>41.8</v>
      </c>
      <c r="AV11" s="357">
        <v>33.9</v>
      </c>
      <c r="AW11" s="357">
        <v>35.700000000000003</v>
      </c>
      <c r="AX11" s="357">
        <v>35</v>
      </c>
    </row>
    <row r="12" spans="1:50">
      <c r="A12" s="130" t="s">
        <v>22</v>
      </c>
      <c r="B12" s="409">
        <v>25.1</v>
      </c>
      <c r="C12" s="362">
        <v>23.8</v>
      </c>
      <c r="D12" s="362">
        <v>25.1</v>
      </c>
      <c r="E12" s="362">
        <v>25.2</v>
      </c>
      <c r="F12" s="362">
        <v>22.8</v>
      </c>
      <c r="G12" s="362">
        <v>24.4</v>
      </c>
      <c r="H12" s="362">
        <v>27.4</v>
      </c>
      <c r="I12" s="362">
        <v>28.6</v>
      </c>
      <c r="J12" s="356">
        <v>30.7</v>
      </c>
      <c r="K12" s="356">
        <v>31.712759782717512</v>
      </c>
      <c r="L12" s="356">
        <v>23.195841491738122</v>
      </c>
      <c r="M12" s="356">
        <v>25.475524924671916</v>
      </c>
      <c r="N12" s="356">
        <v>31.756753843619133</v>
      </c>
      <c r="O12" s="232">
        <v>35.173982804217758</v>
      </c>
      <c r="P12" s="363">
        <v>26.663478088111866</v>
      </c>
      <c r="Q12" s="363">
        <v>31.332063818883523</v>
      </c>
      <c r="R12" s="382">
        <v>27.793864063495352</v>
      </c>
      <c r="S12" s="467">
        <v>35.910887575748653</v>
      </c>
      <c r="T12" s="364">
        <v>29.181276911176585</v>
      </c>
      <c r="U12" s="357">
        <v>32.111268583382639</v>
      </c>
      <c r="V12" s="357">
        <v>34.04052982020481</v>
      </c>
      <c r="W12" s="357">
        <v>38.298167218676198</v>
      </c>
      <c r="X12" s="357">
        <v>32.559246189083794</v>
      </c>
      <c r="Y12" s="357">
        <v>37.593110748939885</v>
      </c>
      <c r="Z12" s="357">
        <v>29.017818014162259</v>
      </c>
      <c r="AA12" s="357">
        <v>29.412481764191483</v>
      </c>
      <c r="AB12" s="357">
        <v>41.97614959564315</v>
      </c>
      <c r="AC12" s="357">
        <v>38.09755461785813</v>
      </c>
      <c r="AD12" s="357">
        <v>38.363510913583646</v>
      </c>
      <c r="AE12" s="357">
        <v>29.396972122403611</v>
      </c>
      <c r="AF12" s="357">
        <v>38.234743214239209</v>
      </c>
      <c r="AG12" s="357">
        <v>44.783368637057116</v>
      </c>
      <c r="AH12" s="357">
        <v>40.967031410656276</v>
      </c>
      <c r="AI12" s="357">
        <v>32.922118147374313</v>
      </c>
      <c r="AJ12" s="357">
        <v>38.467068543107423</v>
      </c>
      <c r="AK12" s="357">
        <v>40.1</v>
      </c>
      <c r="AL12" s="357">
        <v>42.415960141811546</v>
      </c>
      <c r="AM12" s="357">
        <v>36.956142312303406</v>
      </c>
      <c r="AN12" s="357">
        <v>38.4</v>
      </c>
      <c r="AO12" s="357">
        <v>32.9</v>
      </c>
      <c r="AP12" s="357">
        <v>25.5</v>
      </c>
      <c r="AQ12" s="357">
        <v>33.6</v>
      </c>
      <c r="AR12" s="357">
        <v>35.4</v>
      </c>
      <c r="AS12" s="357">
        <v>34.6</v>
      </c>
      <c r="AT12" s="357">
        <v>37.9</v>
      </c>
      <c r="AU12" s="357">
        <v>37.9</v>
      </c>
      <c r="AV12" s="357">
        <v>33</v>
      </c>
      <c r="AW12" s="357">
        <v>31.3</v>
      </c>
      <c r="AX12" s="357">
        <v>39.700000000000003</v>
      </c>
    </row>
    <row r="13" spans="1:50">
      <c r="A13" s="130" t="s">
        <v>23</v>
      </c>
      <c r="B13" s="409">
        <v>23.1</v>
      </c>
      <c r="C13" s="362">
        <v>24.8</v>
      </c>
      <c r="D13" s="362">
        <v>24.6</v>
      </c>
      <c r="E13" s="362">
        <v>25.4</v>
      </c>
      <c r="F13" s="362">
        <v>26.4</v>
      </c>
      <c r="G13" s="362">
        <v>26.8</v>
      </c>
      <c r="H13" s="362">
        <v>23.8</v>
      </c>
      <c r="I13" s="362">
        <v>26.8</v>
      </c>
      <c r="J13" s="356">
        <v>30.8</v>
      </c>
      <c r="K13" s="356">
        <v>27.411028960456154</v>
      </c>
      <c r="L13" s="356">
        <v>31.594335824953657</v>
      </c>
      <c r="M13" s="356">
        <v>34.067270585541671</v>
      </c>
      <c r="N13" s="356">
        <v>35.152130040735656</v>
      </c>
      <c r="O13" s="232">
        <v>33.264583391405289</v>
      </c>
      <c r="P13" s="363">
        <v>28.773118539590492</v>
      </c>
      <c r="Q13" s="363">
        <v>32.289277087519373</v>
      </c>
      <c r="R13" s="382">
        <v>27.534660538968822</v>
      </c>
      <c r="S13" s="467">
        <v>33.310202849921012</v>
      </c>
      <c r="T13" s="364">
        <v>28.484129034790996</v>
      </c>
      <c r="U13" s="357">
        <v>33.302367855272166</v>
      </c>
      <c r="V13" s="357">
        <v>34.547235741063417</v>
      </c>
      <c r="W13" s="357">
        <v>37.93814559012241</v>
      </c>
      <c r="X13" s="357">
        <v>34.74618180593459</v>
      </c>
      <c r="Y13" s="357">
        <v>37.752321832100421</v>
      </c>
      <c r="Z13" s="357">
        <v>30.930541103812622</v>
      </c>
      <c r="AA13" s="357">
        <v>33.104937605213692</v>
      </c>
      <c r="AB13" s="357">
        <v>40.559589967504564</v>
      </c>
      <c r="AC13" s="357">
        <v>39.645118048010517</v>
      </c>
      <c r="AD13" s="357">
        <v>40.341636617243118</v>
      </c>
      <c r="AE13" s="357">
        <v>33.028697174108565</v>
      </c>
      <c r="AF13" s="357">
        <v>36.429549244032529</v>
      </c>
      <c r="AG13" s="357">
        <v>44.18370208075585</v>
      </c>
      <c r="AH13" s="357">
        <v>42.363256367858995</v>
      </c>
      <c r="AI13" s="357">
        <v>37.9179867406122</v>
      </c>
      <c r="AJ13" s="357">
        <v>36.37776053718963</v>
      </c>
      <c r="AK13" s="357">
        <v>41.9</v>
      </c>
      <c r="AL13" s="357">
        <v>43.380162510289409</v>
      </c>
      <c r="AM13" s="357">
        <v>39.752100574771546</v>
      </c>
      <c r="AN13" s="357">
        <v>40.200000000000003</v>
      </c>
      <c r="AO13" s="357">
        <v>32.9</v>
      </c>
      <c r="AP13" s="357">
        <v>30</v>
      </c>
      <c r="AQ13" s="357">
        <v>34.5</v>
      </c>
      <c r="AR13" s="357">
        <v>35.799999999999997</v>
      </c>
      <c r="AS13" s="357">
        <v>35.4</v>
      </c>
      <c r="AT13" s="357">
        <v>45.6</v>
      </c>
      <c r="AU13" s="357">
        <v>45.6</v>
      </c>
      <c r="AV13" s="357">
        <v>36.299999999999997</v>
      </c>
      <c r="AW13" s="357">
        <v>32.5</v>
      </c>
      <c r="AX13" s="357">
        <v>44.7</v>
      </c>
    </row>
    <row r="14" spans="1:50">
      <c r="A14" s="130" t="s">
        <v>224</v>
      </c>
      <c r="B14" s="409">
        <v>23.6</v>
      </c>
      <c r="C14" s="362">
        <v>16.100000000000001</v>
      </c>
      <c r="D14" s="362">
        <v>19.2</v>
      </c>
      <c r="E14" s="362">
        <v>24.4</v>
      </c>
      <c r="F14" s="362">
        <v>25.8</v>
      </c>
      <c r="G14" s="362">
        <v>28.6</v>
      </c>
      <c r="H14" s="362">
        <v>24.5</v>
      </c>
      <c r="I14" s="362">
        <v>26.2</v>
      </c>
      <c r="J14" s="356">
        <v>30.5</v>
      </c>
      <c r="K14" s="356">
        <v>30.112115755829556</v>
      </c>
      <c r="L14" s="356">
        <v>30.994443372581113</v>
      </c>
      <c r="M14" s="356">
        <v>37.364103222852158</v>
      </c>
      <c r="N14" s="356">
        <v>36.150770098711092</v>
      </c>
      <c r="O14" s="232">
        <v>31.495739342936773</v>
      </c>
      <c r="P14" s="363">
        <v>29.449226480611014</v>
      </c>
      <c r="Q14" s="363">
        <v>32.187339469428437</v>
      </c>
      <c r="R14" s="382">
        <v>26.789121328790927</v>
      </c>
      <c r="S14" s="467">
        <v>31.22426001064451</v>
      </c>
      <c r="T14" s="364">
        <v>26.158499485324707</v>
      </c>
      <c r="U14" s="357">
        <v>30.498272387360995</v>
      </c>
      <c r="V14" s="357">
        <v>30.41965180545467</v>
      </c>
      <c r="W14" s="357">
        <v>34.897683777017768</v>
      </c>
      <c r="X14" s="357">
        <v>33.831233573673309</v>
      </c>
      <c r="Y14" s="357">
        <v>35.545878954254924</v>
      </c>
      <c r="Z14" s="357">
        <v>28.654424272765787</v>
      </c>
      <c r="AA14" s="357">
        <v>31.999866658766276</v>
      </c>
      <c r="AB14" s="357">
        <v>39.199869606202519</v>
      </c>
      <c r="AC14" s="357">
        <v>38.903934986014271</v>
      </c>
      <c r="AD14" s="357">
        <v>39.264142830736269</v>
      </c>
      <c r="AE14" s="357">
        <v>31.859131986266611</v>
      </c>
      <c r="AF14" s="357">
        <v>33.523591400184394</v>
      </c>
      <c r="AG14" s="357">
        <v>44.63253080976007</v>
      </c>
      <c r="AH14" s="357">
        <v>42.372483574100194</v>
      </c>
      <c r="AI14" s="357">
        <v>35.908782723075099</v>
      </c>
      <c r="AJ14" s="357">
        <v>35.660324805206592</v>
      </c>
      <c r="AK14" s="357">
        <v>41.8</v>
      </c>
      <c r="AL14" s="357">
        <v>44.691265137331492</v>
      </c>
      <c r="AM14" s="357">
        <v>40.602595831945038</v>
      </c>
      <c r="AN14" s="357">
        <v>39.299999999999997</v>
      </c>
      <c r="AO14" s="357" t="s">
        <v>68</v>
      </c>
      <c r="AP14" s="357" t="s">
        <v>68</v>
      </c>
      <c r="AQ14" s="357" t="s">
        <v>68</v>
      </c>
      <c r="AR14" s="357" t="s">
        <v>68</v>
      </c>
      <c r="AS14" s="357" t="s">
        <v>68</v>
      </c>
      <c r="AT14" s="357" t="s">
        <v>68</v>
      </c>
      <c r="AU14" s="357" t="s">
        <v>68</v>
      </c>
      <c r="AV14" s="357" t="s">
        <v>68</v>
      </c>
      <c r="AW14" s="357" t="s">
        <v>68</v>
      </c>
      <c r="AX14" s="357" t="s">
        <v>68</v>
      </c>
    </row>
    <row r="15" spans="1:50">
      <c r="A15" s="130" t="s">
        <v>25</v>
      </c>
      <c r="B15" s="409" t="s">
        <v>15</v>
      </c>
      <c r="C15" s="362">
        <v>22.3</v>
      </c>
      <c r="D15" s="362" t="s">
        <v>125</v>
      </c>
      <c r="E15" s="362" t="s">
        <v>125</v>
      </c>
      <c r="F15" s="362" t="s">
        <v>125</v>
      </c>
      <c r="G15" s="362" t="s">
        <v>125</v>
      </c>
      <c r="H15" s="362">
        <v>25.3</v>
      </c>
      <c r="I15" s="362">
        <v>19</v>
      </c>
      <c r="J15" s="356">
        <v>27.3</v>
      </c>
      <c r="K15" s="356">
        <v>26.110505688609688</v>
      </c>
      <c r="L15" s="356">
        <v>28.394909412300109</v>
      </c>
      <c r="M15" s="356">
        <v>28.672453542669977</v>
      </c>
      <c r="N15" s="356">
        <v>30.957841797238789</v>
      </c>
      <c r="O15" s="232">
        <v>31.423042413686062</v>
      </c>
      <c r="P15" s="363">
        <v>29.42205736419983</v>
      </c>
      <c r="Q15" s="363">
        <v>32.191454665824267</v>
      </c>
      <c r="R15" s="382">
        <v>27.379775204359678</v>
      </c>
      <c r="S15" s="467">
        <v>33.66143492847781</v>
      </c>
      <c r="T15" s="364">
        <v>28.249947379605359</v>
      </c>
      <c r="U15" s="357">
        <v>32.149095822796774</v>
      </c>
      <c r="V15" s="357">
        <v>34.259934725055153</v>
      </c>
      <c r="W15" s="357">
        <v>36.528398115803661</v>
      </c>
      <c r="X15" s="357">
        <v>33.446613995869029</v>
      </c>
      <c r="Y15" s="357">
        <v>36.997707203368172</v>
      </c>
      <c r="Z15" s="357">
        <v>28.575440689452844</v>
      </c>
      <c r="AA15" s="357">
        <v>31.516194117373161</v>
      </c>
      <c r="AB15" s="357">
        <v>41.66879034464278</v>
      </c>
      <c r="AC15" s="357">
        <v>39.260010461582624</v>
      </c>
      <c r="AD15" s="357">
        <v>37.64563533742804</v>
      </c>
      <c r="AE15" s="357">
        <v>31.994704131536071</v>
      </c>
      <c r="AF15" s="357">
        <v>40.943440754262575</v>
      </c>
      <c r="AG15" s="357">
        <v>46.142087323531683</v>
      </c>
      <c r="AH15" s="357">
        <v>43.967462732504124</v>
      </c>
      <c r="AI15" s="357">
        <v>36.551095676307611</v>
      </c>
      <c r="AJ15" s="357">
        <v>41.18448295186699</v>
      </c>
      <c r="AK15" s="357">
        <v>40.5</v>
      </c>
      <c r="AL15" s="357">
        <v>42.490908449002092</v>
      </c>
      <c r="AM15" s="357">
        <v>38.870888126853458</v>
      </c>
      <c r="AN15" s="357">
        <v>37.1</v>
      </c>
      <c r="AO15" s="357">
        <v>31.7</v>
      </c>
      <c r="AP15" s="357">
        <v>28.8</v>
      </c>
      <c r="AQ15" s="357">
        <v>35.299999999999997</v>
      </c>
      <c r="AR15" s="357">
        <v>34</v>
      </c>
      <c r="AS15" s="357" t="s">
        <v>16</v>
      </c>
      <c r="AT15" s="357">
        <v>41.5</v>
      </c>
      <c r="AU15" s="357">
        <v>41.5</v>
      </c>
      <c r="AV15" s="357">
        <v>39.1</v>
      </c>
      <c r="AW15" s="357">
        <v>36.9</v>
      </c>
      <c r="AX15" s="357">
        <v>41.3</v>
      </c>
    </row>
    <row r="16" spans="1:50">
      <c r="A16" s="130" t="s">
        <v>26</v>
      </c>
      <c r="B16" s="409">
        <v>22.8</v>
      </c>
      <c r="C16" s="362">
        <v>21.4</v>
      </c>
      <c r="D16" s="362">
        <v>25.5</v>
      </c>
      <c r="E16" s="362">
        <v>27.5</v>
      </c>
      <c r="F16" s="362">
        <v>21.5</v>
      </c>
      <c r="G16" s="362">
        <v>27.1</v>
      </c>
      <c r="H16" s="362">
        <v>25.7</v>
      </c>
      <c r="I16" s="362">
        <v>28.1</v>
      </c>
      <c r="J16" s="356">
        <v>29.7</v>
      </c>
      <c r="K16" s="356">
        <v>30.512276762551544</v>
      </c>
      <c r="L16" s="356">
        <v>27.395088658345895</v>
      </c>
      <c r="M16" s="356">
        <v>33.46784646966703</v>
      </c>
      <c r="N16" s="356">
        <v>33.654169953772488</v>
      </c>
      <c r="O16" s="232">
        <v>34.608973175637345</v>
      </c>
      <c r="P16" s="363">
        <v>27.41838693063896</v>
      </c>
      <c r="Q16" s="363">
        <v>30.044238381799069</v>
      </c>
      <c r="R16" s="382">
        <v>25.923272849530139</v>
      </c>
      <c r="S16" s="467">
        <v>33.759663386570537</v>
      </c>
      <c r="T16" s="364">
        <v>27.124501841521862</v>
      </c>
      <c r="U16" s="357">
        <v>34.253184808695579</v>
      </c>
      <c r="V16" s="357">
        <v>36.056971721333476</v>
      </c>
      <c r="W16" s="357">
        <v>36.706547177976809</v>
      </c>
      <c r="X16" s="357">
        <v>33.470892334873589</v>
      </c>
      <c r="Y16" s="357">
        <v>37.001130664082872</v>
      </c>
      <c r="Z16" s="357">
        <v>29.104449485175238</v>
      </c>
      <c r="AA16" s="357">
        <v>30.490391609346478</v>
      </c>
      <c r="AB16" s="357">
        <v>42.347283770165582</v>
      </c>
      <c r="AC16" s="357">
        <v>39.104903124711591</v>
      </c>
      <c r="AD16" s="357">
        <v>40.24066137110399</v>
      </c>
      <c r="AE16" s="357">
        <v>30.995873824249347</v>
      </c>
      <c r="AF16" s="357">
        <v>38.970546413957123</v>
      </c>
      <c r="AG16" s="357">
        <v>46.698922830843792</v>
      </c>
      <c r="AH16" s="357">
        <v>41.724755016452313</v>
      </c>
      <c r="AI16" s="357">
        <v>35.121147996381701</v>
      </c>
      <c r="AJ16" s="357">
        <v>39.24559356843627</v>
      </c>
      <c r="AK16" s="357">
        <v>41.9</v>
      </c>
      <c r="AL16" s="357">
        <v>43.939483745811266</v>
      </c>
      <c r="AM16" s="357">
        <v>40.666274839039438</v>
      </c>
      <c r="AN16" s="357">
        <v>39.1</v>
      </c>
      <c r="AO16" s="357">
        <v>31.5</v>
      </c>
      <c r="AP16" s="357">
        <v>30</v>
      </c>
      <c r="AQ16" s="357">
        <v>35.299999999999997</v>
      </c>
      <c r="AR16" s="357">
        <v>34.5</v>
      </c>
      <c r="AS16" s="357">
        <v>37</v>
      </c>
      <c r="AT16" s="357">
        <v>44.9</v>
      </c>
      <c r="AU16" s="357">
        <v>44.9</v>
      </c>
      <c r="AV16" s="357">
        <v>37.700000000000003</v>
      </c>
      <c r="AW16" s="357">
        <v>33.799999999999997</v>
      </c>
      <c r="AX16" s="357">
        <v>43.5</v>
      </c>
    </row>
    <row r="17" spans="1:50">
      <c r="A17" s="130" t="s">
        <v>207</v>
      </c>
      <c r="B17" s="409">
        <v>26.9</v>
      </c>
      <c r="C17" s="362">
        <v>24.5</v>
      </c>
      <c r="D17" s="362">
        <v>23.5</v>
      </c>
      <c r="E17" s="362">
        <v>25.2</v>
      </c>
      <c r="F17" s="362">
        <v>22.4</v>
      </c>
      <c r="G17" s="362">
        <v>25.3</v>
      </c>
      <c r="H17" s="362">
        <v>24.6</v>
      </c>
      <c r="I17" s="362">
        <v>26.2</v>
      </c>
      <c r="J17" s="356">
        <v>28.4</v>
      </c>
      <c r="K17" s="356">
        <v>29.3117937423856</v>
      </c>
      <c r="L17" s="356">
        <v>25.795375452019115</v>
      </c>
      <c r="M17" s="356">
        <v>29.072069619919734</v>
      </c>
      <c r="N17" s="356">
        <v>29.060425687085417</v>
      </c>
      <c r="O17" s="232">
        <v>31.485192797812708</v>
      </c>
      <c r="P17" s="363">
        <v>28.204263114031132</v>
      </c>
      <c r="Q17" s="363">
        <v>27.739237845524947</v>
      </c>
      <c r="R17" s="382">
        <v>24.95516426685947</v>
      </c>
      <c r="S17" s="467">
        <v>32.356302292768078</v>
      </c>
      <c r="T17" s="364">
        <v>27.054369369323997</v>
      </c>
      <c r="U17" s="357">
        <v>30.67</v>
      </c>
      <c r="V17" s="357">
        <v>32.22</v>
      </c>
      <c r="W17" s="357">
        <v>35.87512693563059</v>
      </c>
      <c r="X17" s="357">
        <v>28.710229519881533</v>
      </c>
      <c r="Y17" s="357">
        <v>35.562424311863154</v>
      </c>
      <c r="Z17" s="357">
        <v>25.450114915728339</v>
      </c>
      <c r="AA17" s="357">
        <v>30.874832210724815</v>
      </c>
      <c r="AB17" s="357">
        <v>40.458588002845758</v>
      </c>
      <c r="AC17" s="357">
        <v>36.846529478954281</v>
      </c>
      <c r="AD17" s="357">
        <v>38.999861885667336</v>
      </c>
      <c r="AE17" s="357">
        <v>32.112035047312581</v>
      </c>
      <c r="AF17" s="357">
        <v>37.734309649368356</v>
      </c>
      <c r="AG17" s="357">
        <v>44.244444654938292</v>
      </c>
      <c r="AH17" s="357">
        <v>39.785617988998986</v>
      </c>
      <c r="AI17" s="357">
        <v>34.380715463139147</v>
      </c>
      <c r="AJ17" s="357">
        <v>39.582101878389388</v>
      </c>
      <c r="AK17" s="357">
        <v>39</v>
      </c>
      <c r="AL17" s="357">
        <v>42.773594444616876</v>
      </c>
      <c r="AM17" s="357">
        <v>38.669668700493858</v>
      </c>
      <c r="AN17" s="357">
        <v>38.200000000000003</v>
      </c>
      <c r="AO17" s="357">
        <v>30.8</v>
      </c>
      <c r="AP17" s="357">
        <v>28.3</v>
      </c>
      <c r="AQ17" s="357">
        <v>34.700000000000003</v>
      </c>
      <c r="AR17" s="357">
        <v>33.799999999999997</v>
      </c>
      <c r="AS17" s="357">
        <v>37.700000000000003</v>
      </c>
      <c r="AT17" s="357">
        <v>45.9</v>
      </c>
      <c r="AU17" s="357">
        <v>45.9</v>
      </c>
      <c r="AV17" s="357">
        <v>35.1</v>
      </c>
      <c r="AW17" s="357">
        <v>34.299999999999997</v>
      </c>
      <c r="AX17" s="357">
        <v>38.1</v>
      </c>
    </row>
    <row r="18" spans="1:50">
      <c r="A18" s="130" t="s">
        <v>27</v>
      </c>
      <c r="B18" s="409">
        <v>20</v>
      </c>
      <c r="C18" s="362">
        <v>21.6</v>
      </c>
      <c r="D18" s="362">
        <v>26</v>
      </c>
      <c r="E18" s="362">
        <v>27</v>
      </c>
      <c r="F18" s="362">
        <v>24.6</v>
      </c>
      <c r="G18" s="362">
        <v>29.4</v>
      </c>
      <c r="H18" s="362">
        <v>25.8</v>
      </c>
      <c r="I18" s="362">
        <v>32.799999999999997</v>
      </c>
      <c r="J18" s="356">
        <v>32.6</v>
      </c>
      <c r="K18" s="356">
        <v>31.912840286078506</v>
      </c>
      <c r="L18" s="356">
        <v>32.29421035272162</v>
      </c>
      <c r="M18" s="356">
        <v>34.267078624166537</v>
      </c>
      <c r="N18" s="356">
        <v>30.758113785643687</v>
      </c>
      <c r="O18" s="232">
        <v>34.113933757202126</v>
      </c>
      <c r="P18" s="363">
        <v>28.916511540176064</v>
      </c>
      <c r="Q18" s="363">
        <v>25.500785504910713</v>
      </c>
      <c r="R18" s="382">
        <v>21.314454594401397</v>
      </c>
      <c r="S18" s="467">
        <v>32.286092856242128</v>
      </c>
      <c r="T18" s="364">
        <v>28.211477542770407</v>
      </c>
      <c r="U18" s="357">
        <v>31.994567881711667</v>
      </c>
      <c r="V18" s="357">
        <v>32.105430214442684</v>
      </c>
      <c r="W18" s="357">
        <v>37.280223577487313</v>
      </c>
      <c r="X18" s="357">
        <v>30.740622285799127</v>
      </c>
      <c r="Y18" s="357">
        <v>36.843857381452395</v>
      </c>
      <c r="Z18" s="357">
        <v>26.431824021627779</v>
      </c>
      <c r="AA18" s="357">
        <v>33.81075461101765</v>
      </c>
      <c r="AB18" s="357">
        <v>41.54341634469511</v>
      </c>
      <c r="AC18" s="357">
        <v>39.065547512820054</v>
      </c>
      <c r="AD18" s="357">
        <v>39.325939855651484</v>
      </c>
      <c r="AE18" s="357">
        <v>33.245249356689179</v>
      </c>
      <c r="AF18" s="357">
        <v>38.598461319835778</v>
      </c>
      <c r="AG18" s="357">
        <v>45.842617876994453</v>
      </c>
      <c r="AH18" s="357">
        <v>39.667436718451079</v>
      </c>
      <c r="AI18" s="357">
        <v>37.138801547874564</v>
      </c>
      <c r="AJ18" s="357">
        <v>42.053827121914232</v>
      </c>
      <c r="AK18" s="357">
        <v>42.6</v>
      </c>
      <c r="AL18" s="357">
        <v>41.929867214234008</v>
      </c>
      <c r="AM18" s="357">
        <v>38.95229294562224</v>
      </c>
      <c r="AN18" s="357">
        <v>35.799999999999997</v>
      </c>
      <c r="AO18" s="357">
        <v>33.6</v>
      </c>
      <c r="AP18" s="357">
        <v>33.9</v>
      </c>
      <c r="AQ18" s="357">
        <v>36.200000000000003</v>
      </c>
      <c r="AR18" s="357">
        <v>35.799999999999997</v>
      </c>
      <c r="AS18" s="357">
        <v>35.200000000000003</v>
      </c>
      <c r="AT18" s="357">
        <v>46.2</v>
      </c>
      <c r="AU18" s="357">
        <v>46.2</v>
      </c>
      <c r="AV18" s="357">
        <v>34.1</v>
      </c>
      <c r="AW18" s="357">
        <v>34</v>
      </c>
      <c r="AX18" s="357">
        <v>40.5</v>
      </c>
    </row>
    <row r="19" spans="1:50">
      <c r="A19" s="130" t="s">
        <v>28</v>
      </c>
      <c r="B19" s="409">
        <v>24.9</v>
      </c>
      <c r="C19" s="362">
        <v>27.1</v>
      </c>
      <c r="D19" s="362">
        <v>26.3</v>
      </c>
      <c r="E19" s="362">
        <v>27.1</v>
      </c>
      <c r="F19" s="362">
        <v>27</v>
      </c>
      <c r="G19" s="362">
        <v>27.3</v>
      </c>
      <c r="H19" s="362">
        <v>24.4</v>
      </c>
      <c r="I19" s="362">
        <v>27.6</v>
      </c>
      <c r="J19" s="356">
        <v>31.2</v>
      </c>
      <c r="K19" s="356">
        <v>30.412236510871054</v>
      </c>
      <c r="L19" s="356">
        <v>32.29421035272162</v>
      </c>
      <c r="M19" s="356">
        <v>35.665734894540698</v>
      </c>
      <c r="N19" s="356">
        <v>33.054985918987228</v>
      </c>
      <c r="O19" s="232">
        <v>33.220345013782087</v>
      </c>
      <c r="P19" s="363">
        <v>30.643381820090315</v>
      </c>
      <c r="Q19" s="363">
        <v>29.703033880235161</v>
      </c>
      <c r="R19" s="382">
        <v>24.08913027680412</v>
      </c>
      <c r="S19" s="467">
        <v>32.534930519402792</v>
      </c>
      <c r="T19" s="364">
        <v>27.861538467024403</v>
      </c>
      <c r="U19" s="357">
        <v>31.62852651343373</v>
      </c>
      <c r="V19" s="357">
        <v>33.423660380779239</v>
      </c>
      <c r="W19" s="357">
        <v>38.076011028685407</v>
      </c>
      <c r="X19" s="357">
        <v>32.776742587480506</v>
      </c>
      <c r="Y19" s="357">
        <v>38.837461731766275</v>
      </c>
      <c r="Z19" s="357">
        <v>25.948892455690483</v>
      </c>
      <c r="AA19" s="357">
        <v>33.603679690266922</v>
      </c>
      <c r="AB19" s="357">
        <v>42.452673680015614</v>
      </c>
      <c r="AC19" s="357">
        <v>39.527173861432786</v>
      </c>
      <c r="AD19" s="357">
        <v>40.254820620299867</v>
      </c>
      <c r="AE19" s="357">
        <v>34.784746823764984</v>
      </c>
      <c r="AF19" s="357">
        <v>38.430781567071563</v>
      </c>
      <c r="AG19" s="357">
        <v>45.830006750940846</v>
      </c>
      <c r="AH19" s="357">
        <v>43.724413554924674</v>
      </c>
      <c r="AI19" s="357">
        <v>37.473777461742927</v>
      </c>
      <c r="AJ19" s="357">
        <v>39.377891561228914</v>
      </c>
      <c r="AK19" s="357">
        <v>41.8</v>
      </c>
      <c r="AL19" s="357">
        <v>44.247791003864407</v>
      </c>
      <c r="AM19" s="357">
        <v>40.35417467453032</v>
      </c>
      <c r="AN19" s="357">
        <v>39.299999999999997</v>
      </c>
      <c r="AO19" s="357">
        <v>32.299999999999997</v>
      </c>
      <c r="AP19" s="357">
        <v>29.9</v>
      </c>
      <c r="AQ19" s="357">
        <v>29.8</v>
      </c>
      <c r="AR19" s="357">
        <v>38.299999999999997</v>
      </c>
      <c r="AS19" s="357">
        <v>36.799999999999997</v>
      </c>
      <c r="AT19" s="357">
        <v>48.3</v>
      </c>
      <c r="AU19" s="357">
        <v>48.3</v>
      </c>
      <c r="AV19" s="357">
        <v>38.4</v>
      </c>
      <c r="AW19" s="357">
        <v>34.200000000000003</v>
      </c>
      <c r="AX19" s="357">
        <v>45</v>
      </c>
    </row>
    <row r="20" spans="1:50">
      <c r="A20" s="130" t="s">
        <v>29</v>
      </c>
      <c r="B20" s="409">
        <v>21.4</v>
      </c>
      <c r="C20" s="362">
        <v>22.9</v>
      </c>
      <c r="D20" s="362">
        <v>26.6</v>
      </c>
      <c r="E20" s="362">
        <v>26.9</v>
      </c>
      <c r="F20" s="362">
        <v>24.2</v>
      </c>
      <c r="G20" s="362">
        <v>26.8</v>
      </c>
      <c r="H20" s="362">
        <v>26</v>
      </c>
      <c r="I20" s="362">
        <v>28.8</v>
      </c>
      <c r="J20" s="356">
        <v>31.5</v>
      </c>
      <c r="K20" s="356">
        <v>28.211350973900135</v>
      </c>
      <c r="L20" s="356">
        <v>30.194586769417718</v>
      </c>
      <c r="M20" s="356">
        <v>33.967366566229238</v>
      </c>
      <c r="N20" s="356">
        <v>34.053625976962671</v>
      </c>
      <c r="O20" s="232">
        <v>33.520342220350521</v>
      </c>
      <c r="P20" s="363">
        <v>27.793933795482477</v>
      </c>
      <c r="Q20" s="363">
        <v>28.612476072971578</v>
      </c>
      <c r="R20" s="382">
        <v>24.035756720763338</v>
      </c>
      <c r="S20" s="467">
        <v>30.94644649776</v>
      </c>
      <c r="T20" s="364">
        <v>28.016251416469064</v>
      </c>
      <c r="U20" s="357">
        <v>31.841923043670295</v>
      </c>
      <c r="V20" s="357">
        <v>31.966830753903896</v>
      </c>
      <c r="W20" s="357">
        <v>35.466667704204738</v>
      </c>
      <c r="X20" s="357">
        <v>34.569191775947871</v>
      </c>
      <c r="Y20" s="357">
        <v>36.954232893818883</v>
      </c>
      <c r="Z20" s="357">
        <v>28.888456292712721</v>
      </c>
      <c r="AA20" s="357">
        <v>30.90704948927069</v>
      </c>
      <c r="AB20" s="357">
        <v>40.596807558832651</v>
      </c>
      <c r="AC20" s="357">
        <v>37.632119848716869</v>
      </c>
      <c r="AD20" s="357">
        <v>40.475707115440784</v>
      </c>
      <c r="AE20" s="357">
        <v>33.919535505188598</v>
      </c>
      <c r="AF20" s="357">
        <v>40.0397703355315</v>
      </c>
      <c r="AG20" s="357">
        <v>45.278106231540868</v>
      </c>
      <c r="AH20" s="357">
        <v>43.605797916383011</v>
      </c>
      <c r="AI20" s="357">
        <v>38.363652853439831</v>
      </c>
      <c r="AJ20" s="357">
        <v>39.312577579963417</v>
      </c>
      <c r="AK20" s="357">
        <v>42.2</v>
      </c>
      <c r="AL20" s="357">
        <v>43.830886275009163</v>
      </c>
      <c r="AM20" s="357">
        <v>39.523728398813446</v>
      </c>
      <c r="AN20" s="357">
        <v>40.6</v>
      </c>
      <c r="AO20" s="357">
        <v>32.799999999999997</v>
      </c>
      <c r="AP20" s="357">
        <v>33.200000000000003</v>
      </c>
      <c r="AQ20" s="357">
        <v>30.1</v>
      </c>
      <c r="AR20" s="357">
        <v>36.1</v>
      </c>
      <c r="AS20" s="357">
        <v>38.5</v>
      </c>
      <c r="AT20" s="357">
        <v>45.4</v>
      </c>
      <c r="AU20" s="357">
        <v>45.4</v>
      </c>
      <c r="AV20" s="357">
        <v>37.299999999999997</v>
      </c>
      <c r="AW20" s="357">
        <v>31</v>
      </c>
      <c r="AX20" s="357">
        <v>43.6</v>
      </c>
    </row>
    <row r="21" spans="1:50">
      <c r="A21" s="130" t="s">
        <v>30</v>
      </c>
      <c r="B21" s="409">
        <v>22.7</v>
      </c>
      <c r="C21" s="362">
        <v>22.1</v>
      </c>
      <c r="D21" s="362">
        <v>24.6</v>
      </c>
      <c r="E21" s="362">
        <v>26.1</v>
      </c>
      <c r="F21" s="362">
        <v>27.8</v>
      </c>
      <c r="G21" s="362">
        <v>27.7</v>
      </c>
      <c r="H21" s="362">
        <v>25.6</v>
      </c>
      <c r="I21" s="362">
        <v>28.7</v>
      </c>
      <c r="J21" s="356">
        <v>33</v>
      </c>
      <c r="K21" s="356">
        <v>28.611511980622122</v>
      </c>
      <c r="L21" s="356">
        <v>30.194586769417739</v>
      </c>
      <c r="M21" s="356">
        <v>35.765638913853145</v>
      </c>
      <c r="N21" s="356">
        <v>33.853897965367551</v>
      </c>
      <c r="O21" s="232">
        <v>33.705556521271099</v>
      </c>
      <c r="P21" s="363">
        <v>30.346472103495511</v>
      </c>
      <c r="Q21" s="363">
        <v>31.88151166694178</v>
      </c>
      <c r="R21" s="382">
        <v>24.778253732193381</v>
      </c>
      <c r="S21" s="467">
        <v>33.514531504372464</v>
      </c>
      <c r="T21" s="364">
        <v>26.854626931248461</v>
      </c>
      <c r="U21" s="357">
        <v>30.615220477579225</v>
      </c>
      <c r="V21" s="357">
        <v>33.868934655927539</v>
      </c>
      <c r="W21" s="357">
        <v>38.466005515924358</v>
      </c>
      <c r="X21" s="357">
        <v>34.811425265867456</v>
      </c>
      <c r="Y21" s="357">
        <v>37.548494977265868</v>
      </c>
      <c r="Z21" s="357">
        <v>29.111779633543939</v>
      </c>
      <c r="AA21" s="357">
        <v>35.046948091168751</v>
      </c>
      <c r="AB21" s="357">
        <v>40.604974570052839</v>
      </c>
      <c r="AC21" s="357">
        <v>38.575767708679727</v>
      </c>
      <c r="AD21" s="357">
        <v>40.371884828425713</v>
      </c>
      <c r="AE21" s="357">
        <v>33.557878129337261</v>
      </c>
      <c r="AF21" s="357">
        <v>39.152819841756596</v>
      </c>
      <c r="AG21" s="357">
        <v>45.665258611890842</v>
      </c>
      <c r="AH21" s="357">
        <v>42.961517138213424</v>
      </c>
      <c r="AI21" s="357">
        <v>36.882023170774346</v>
      </c>
      <c r="AJ21" s="357">
        <v>36.881350479519732</v>
      </c>
      <c r="AK21" s="357">
        <v>40.799999999999997</v>
      </c>
      <c r="AL21" s="357">
        <v>43.601700523550221</v>
      </c>
      <c r="AM21" s="357">
        <v>38.785765627845556</v>
      </c>
      <c r="AN21" s="357">
        <v>41.6</v>
      </c>
      <c r="AO21" s="357">
        <v>33.200000000000003</v>
      </c>
      <c r="AP21" s="357">
        <v>30.5</v>
      </c>
      <c r="AQ21" s="357">
        <v>33.200000000000003</v>
      </c>
      <c r="AR21" s="357">
        <v>36.200000000000003</v>
      </c>
      <c r="AS21" s="357">
        <v>33.700000000000003</v>
      </c>
      <c r="AT21" s="357">
        <v>45.8</v>
      </c>
      <c r="AU21" s="357">
        <v>45.8</v>
      </c>
      <c r="AV21" s="357">
        <v>37.799999999999997</v>
      </c>
      <c r="AW21" s="357">
        <v>33</v>
      </c>
      <c r="AX21" s="357">
        <v>44.4</v>
      </c>
    </row>
    <row r="22" spans="1:50">
      <c r="A22" s="130" t="s">
        <v>31</v>
      </c>
      <c r="B22" s="409">
        <v>26.3</v>
      </c>
      <c r="C22" s="362">
        <v>26.9</v>
      </c>
      <c r="D22" s="362">
        <v>26.7</v>
      </c>
      <c r="E22" s="362">
        <v>28.6</v>
      </c>
      <c r="F22" s="362">
        <v>26.1</v>
      </c>
      <c r="G22" s="362">
        <v>25.7</v>
      </c>
      <c r="H22" s="362">
        <v>25.9</v>
      </c>
      <c r="I22" s="362">
        <v>27.6</v>
      </c>
      <c r="J22" s="356">
        <v>31.1</v>
      </c>
      <c r="K22" s="356">
        <v>30.61231701423204</v>
      </c>
      <c r="L22" s="356">
        <v>28.194945261509261</v>
      </c>
      <c r="M22" s="356">
        <v>32.268998237917778</v>
      </c>
      <c r="N22" s="356">
        <v>29.160289692882966</v>
      </c>
      <c r="O22" s="232">
        <v>32.419758890500091</v>
      </c>
      <c r="P22" s="363">
        <v>27.186672195874777</v>
      </c>
      <c r="Q22" s="363">
        <v>26.194384698175348</v>
      </c>
      <c r="R22" s="382">
        <v>23.864300548940111</v>
      </c>
      <c r="S22" s="467">
        <v>31.014008211190216</v>
      </c>
      <c r="T22" s="364">
        <v>27.90237286090532</v>
      </c>
      <c r="U22" s="357">
        <v>30.861969040533143</v>
      </c>
      <c r="V22" s="357">
        <v>33.127788577397212</v>
      </c>
      <c r="W22" s="357">
        <v>35.844777870498014</v>
      </c>
      <c r="X22" s="357">
        <v>29.693230048669918</v>
      </c>
      <c r="Y22" s="357">
        <v>36.107785774477371</v>
      </c>
      <c r="Z22" s="357">
        <v>26.625914681836644</v>
      </c>
      <c r="AA22" s="357">
        <v>31.888757540808619</v>
      </c>
      <c r="AB22" s="357">
        <v>40.267829141081044</v>
      </c>
      <c r="AC22" s="357">
        <v>38.368868213202781</v>
      </c>
      <c r="AD22" s="357">
        <v>38.586478181474824</v>
      </c>
      <c r="AE22" s="357">
        <v>31.791689775349148</v>
      </c>
      <c r="AF22" s="357">
        <v>37.262066443419712</v>
      </c>
      <c r="AG22" s="357">
        <v>44.216254844966564</v>
      </c>
      <c r="AH22" s="357">
        <v>39.262970187798132</v>
      </c>
      <c r="AI22" s="357">
        <v>33.028600647275184</v>
      </c>
      <c r="AJ22" s="357">
        <v>40.054908651935378</v>
      </c>
      <c r="AK22" s="357">
        <v>41</v>
      </c>
      <c r="AL22" s="357">
        <v>41.321159768565465</v>
      </c>
      <c r="AM22" s="357">
        <v>37.745050143811319</v>
      </c>
      <c r="AN22" s="357">
        <v>37.6</v>
      </c>
      <c r="AO22" s="357">
        <v>30.6</v>
      </c>
      <c r="AP22" s="357">
        <v>31.4</v>
      </c>
      <c r="AQ22" s="357">
        <v>30.4</v>
      </c>
      <c r="AR22" s="357">
        <v>35.1</v>
      </c>
      <c r="AS22" s="357">
        <v>38.700000000000003</v>
      </c>
      <c r="AT22" s="357">
        <v>44.3</v>
      </c>
      <c r="AU22" s="357">
        <v>44.3</v>
      </c>
      <c r="AV22" s="357">
        <v>33.700000000000003</v>
      </c>
      <c r="AW22" s="357">
        <v>33.700000000000003</v>
      </c>
      <c r="AX22" s="357">
        <v>39.9</v>
      </c>
    </row>
    <row r="23" spans="1:50">
      <c r="A23" s="130" t="s">
        <v>32</v>
      </c>
      <c r="B23" s="409">
        <v>25.7</v>
      </c>
      <c r="C23" s="362">
        <v>24</v>
      </c>
      <c r="D23" s="362">
        <v>25.5</v>
      </c>
      <c r="E23" s="362">
        <v>26.6</v>
      </c>
      <c r="F23" s="362">
        <v>27.1</v>
      </c>
      <c r="G23" s="362">
        <v>26.1</v>
      </c>
      <c r="H23" s="362">
        <v>24.1</v>
      </c>
      <c r="I23" s="362">
        <v>29.7</v>
      </c>
      <c r="J23" s="356">
        <v>32.5</v>
      </c>
      <c r="K23" s="356">
        <v>29.611914497427072</v>
      </c>
      <c r="L23" s="356">
        <v>31.894282051139925</v>
      </c>
      <c r="M23" s="356">
        <v>37.264199203539732</v>
      </c>
      <c r="N23" s="356">
        <v>32.95512191318965</v>
      </c>
      <c r="O23" s="232">
        <v>34.838467378884488</v>
      </c>
      <c r="P23" s="363">
        <v>31.770042996628661</v>
      </c>
      <c r="Q23" s="363">
        <v>32.233746310276175</v>
      </c>
      <c r="R23" s="382">
        <v>24.605996982423061</v>
      </c>
      <c r="S23" s="467">
        <v>32.18703515923999</v>
      </c>
      <c r="T23" s="364">
        <v>28.855767951558157</v>
      </c>
      <c r="U23" s="357">
        <v>33.688550174716177</v>
      </c>
      <c r="V23" s="357">
        <v>33.948606117079493</v>
      </c>
      <c r="W23" s="357">
        <v>36.916002279175245</v>
      </c>
      <c r="X23" s="357">
        <v>33.363319629603865</v>
      </c>
      <c r="Y23" s="357">
        <v>36.741235857530747</v>
      </c>
      <c r="Z23" s="357">
        <v>27.649170544133746</v>
      </c>
      <c r="AA23" s="357">
        <v>32.59328635494672</v>
      </c>
      <c r="AB23" s="357">
        <v>42.285530702232514</v>
      </c>
      <c r="AC23" s="357">
        <v>39.004475658462795</v>
      </c>
      <c r="AD23" s="357">
        <v>39.663986132375442</v>
      </c>
      <c r="AE23" s="357">
        <v>32.033432662859639</v>
      </c>
      <c r="AF23" s="357">
        <v>38.270431770618778</v>
      </c>
      <c r="AG23" s="357">
        <v>44.317635385894924</v>
      </c>
      <c r="AH23" s="357">
        <v>42.787791982397636</v>
      </c>
      <c r="AI23" s="357">
        <v>36.652679661376844</v>
      </c>
      <c r="AJ23" s="357">
        <v>39.550811205213883</v>
      </c>
      <c r="AK23" s="357">
        <v>41.3</v>
      </c>
      <c r="AL23" s="357">
        <v>42.965890443031007</v>
      </c>
      <c r="AM23" s="357">
        <v>39.896068003752745</v>
      </c>
      <c r="AN23" s="357">
        <v>37.200000000000003</v>
      </c>
      <c r="AO23" s="357">
        <v>35.200000000000003</v>
      </c>
      <c r="AP23" s="357">
        <v>32</v>
      </c>
      <c r="AQ23" s="357">
        <v>27.6</v>
      </c>
      <c r="AR23" s="357">
        <v>35.299999999999997</v>
      </c>
      <c r="AS23" s="357">
        <v>36</v>
      </c>
      <c r="AT23" s="357">
        <v>48.8</v>
      </c>
      <c r="AU23" s="357">
        <v>48.8</v>
      </c>
      <c r="AV23" s="357">
        <v>36.5</v>
      </c>
      <c r="AW23" s="357">
        <v>31.1</v>
      </c>
      <c r="AX23" s="357">
        <v>49.5</v>
      </c>
    </row>
    <row r="24" spans="1:50">
      <c r="A24" s="130" t="s">
        <v>33</v>
      </c>
      <c r="B24" s="409">
        <v>18.5</v>
      </c>
      <c r="C24" s="362">
        <v>17.5</v>
      </c>
      <c r="D24" s="362">
        <v>19.2</v>
      </c>
      <c r="E24" s="362">
        <v>23.3</v>
      </c>
      <c r="F24" s="362">
        <v>18</v>
      </c>
      <c r="G24" s="362">
        <v>23</v>
      </c>
      <c r="H24" s="362">
        <v>22</v>
      </c>
      <c r="I24" s="362">
        <v>25.8</v>
      </c>
      <c r="J24" s="356">
        <v>27.8</v>
      </c>
      <c r="K24" s="356">
        <v>28.011270470539131</v>
      </c>
      <c r="L24" s="356">
        <v>25.895357527414536</v>
      </c>
      <c r="M24" s="356">
        <v>25.675332963296803</v>
      </c>
      <c r="N24" s="356">
        <v>29.959201739263332</v>
      </c>
      <c r="O24" s="232">
        <v>28.35696457284126</v>
      </c>
      <c r="P24" s="363">
        <v>24.089903570023246</v>
      </c>
      <c r="Q24" s="363">
        <v>23.84239967060104</v>
      </c>
      <c r="R24" s="382">
        <v>23.607404441584723</v>
      </c>
      <c r="S24" s="467">
        <v>27.532471889770456</v>
      </c>
      <c r="T24" s="364">
        <v>25.170960075795467</v>
      </c>
      <c r="U24" s="357">
        <v>27.446300556962949</v>
      </c>
      <c r="V24" s="357">
        <v>30.80818006871533</v>
      </c>
      <c r="W24" s="357">
        <v>31.640711294343728</v>
      </c>
      <c r="X24" s="357">
        <v>28.772866275054817</v>
      </c>
      <c r="Y24" s="357">
        <v>33.425267181323399</v>
      </c>
      <c r="Z24" s="357">
        <v>25.501861943309329</v>
      </c>
      <c r="AA24" s="357">
        <v>25.356306190467155</v>
      </c>
      <c r="AB24" s="357">
        <v>38.462583449967447</v>
      </c>
      <c r="AC24" s="357">
        <v>35.259755659314592</v>
      </c>
      <c r="AD24" s="357">
        <v>35.081191561014286</v>
      </c>
      <c r="AE24" s="357">
        <v>29.28681780687824</v>
      </c>
      <c r="AF24" s="357">
        <v>33.58224852871593</v>
      </c>
      <c r="AG24" s="357">
        <v>42.283252277289854</v>
      </c>
      <c r="AH24" s="357">
        <v>36.226285755907156</v>
      </c>
      <c r="AI24" s="357">
        <v>31.664927275207884</v>
      </c>
      <c r="AJ24" s="357">
        <v>38.132423221504624</v>
      </c>
      <c r="AK24" s="357">
        <v>39.299999999999997</v>
      </c>
      <c r="AL24" s="357">
        <v>40.183512633505508</v>
      </c>
      <c r="AM24" s="357">
        <v>37.072444436299875</v>
      </c>
      <c r="AN24" s="357">
        <v>35.1</v>
      </c>
      <c r="AO24" s="357">
        <v>26.1</v>
      </c>
      <c r="AP24" s="357">
        <v>30.2</v>
      </c>
      <c r="AQ24" s="357">
        <v>28</v>
      </c>
      <c r="AR24" s="357" t="s">
        <v>16</v>
      </c>
      <c r="AS24" s="357" t="s">
        <v>16</v>
      </c>
      <c r="AT24" s="357" t="s">
        <v>16</v>
      </c>
      <c r="AU24" s="357" t="s">
        <v>16</v>
      </c>
      <c r="AV24" s="357" t="s">
        <v>160</v>
      </c>
      <c r="AW24" s="357" t="s">
        <v>160</v>
      </c>
      <c r="AX24" s="357" t="s">
        <v>160</v>
      </c>
    </row>
    <row r="25" spans="1:50">
      <c r="A25" s="130" t="s">
        <v>34</v>
      </c>
      <c r="B25" s="409">
        <v>29.2</v>
      </c>
      <c r="C25" s="362">
        <v>24.1</v>
      </c>
      <c r="D25" s="362">
        <v>27.4</v>
      </c>
      <c r="E25" s="362">
        <v>27.6</v>
      </c>
      <c r="F25" s="362">
        <v>31.9</v>
      </c>
      <c r="G25" s="362">
        <v>28.1</v>
      </c>
      <c r="H25" s="362">
        <v>27</v>
      </c>
      <c r="I25" s="362">
        <v>30.5</v>
      </c>
      <c r="J25" s="356">
        <v>32.700000000000003</v>
      </c>
      <c r="K25" s="356">
        <v>27.110908205414663</v>
      </c>
      <c r="L25" s="356">
        <v>29.79465846783604</v>
      </c>
      <c r="M25" s="356">
        <v>34.666694701416311</v>
      </c>
      <c r="N25" s="356">
        <v>33.654169953772502</v>
      </c>
      <c r="O25" s="232">
        <v>31.372992727648306</v>
      </c>
      <c r="P25" s="363">
        <v>30.271832708500821</v>
      </c>
      <c r="Q25" s="363">
        <v>27.99466570187651</v>
      </c>
      <c r="R25" s="382">
        <v>22.744903144258707</v>
      </c>
      <c r="S25" s="467">
        <v>31.575826812826524</v>
      </c>
      <c r="T25" s="364">
        <v>26.199688688466058</v>
      </c>
      <c r="U25" s="357">
        <v>32.644465119594628</v>
      </c>
      <c r="V25" s="357">
        <v>30.131991220398046</v>
      </c>
      <c r="W25" s="357">
        <v>33.398442493802158</v>
      </c>
      <c r="X25" s="357">
        <v>34.590903803181241</v>
      </c>
      <c r="Y25" s="357">
        <v>36.059362596506489</v>
      </c>
      <c r="Z25" s="357">
        <v>26.696675424737542</v>
      </c>
      <c r="AA25" s="357">
        <v>32.109709492678775</v>
      </c>
      <c r="AB25" s="357">
        <v>43.919512384932979</v>
      </c>
      <c r="AC25" s="357">
        <v>38.821714651407056</v>
      </c>
      <c r="AD25" s="357">
        <v>38.497199980649938</v>
      </c>
      <c r="AE25" s="357">
        <v>31.660897613870056</v>
      </c>
      <c r="AF25" s="357">
        <v>36.817365912584243</v>
      </c>
      <c r="AG25" s="357">
        <v>42.748688712799691</v>
      </c>
      <c r="AH25" s="357">
        <v>40.798781278963048</v>
      </c>
      <c r="AI25" s="357">
        <v>32.497412377820929</v>
      </c>
      <c r="AJ25" s="357">
        <v>39.019006387135555</v>
      </c>
      <c r="AK25" s="357">
        <v>40.4</v>
      </c>
      <c r="AL25" s="357">
        <v>43.070299073368751</v>
      </c>
      <c r="AM25" s="357">
        <v>41.275342777077768</v>
      </c>
      <c r="AN25" s="357">
        <v>29.9</v>
      </c>
      <c r="AO25" s="357">
        <v>35.6</v>
      </c>
      <c r="AP25" s="357">
        <v>24.5</v>
      </c>
      <c r="AQ25" s="357">
        <v>38.299999999999997</v>
      </c>
      <c r="AR25" s="357">
        <v>38.6</v>
      </c>
      <c r="AS25" s="357">
        <v>34</v>
      </c>
      <c r="AT25" s="357">
        <v>43.2</v>
      </c>
      <c r="AU25" s="357">
        <v>43.2</v>
      </c>
      <c r="AV25" s="357">
        <v>38.5</v>
      </c>
      <c r="AW25" s="357">
        <v>31.7</v>
      </c>
      <c r="AX25" s="357">
        <v>45.4</v>
      </c>
    </row>
    <row r="26" spans="1:50">
      <c r="A26" s="130" t="s">
        <v>35</v>
      </c>
      <c r="B26" s="409">
        <v>25.8</v>
      </c>
      <c r="C26" s="362">
        <v>28.2</v>
      </c>
      <c r="D26" s="362">
        <v>24.8</v>
      </c>
      <c r="E26" s="362">
        <v>23.9</v>
      </c>
      <c r="F26" s="362">
        <v>24.1</v>
      </c>
      <c r="G26" s="362">
        <v>26.5</v>
      </c>
      <c r="H26" s="362">
        <v>24.3</v>
      </c>
      <c r="I26" s="362">
        <v>30.4</v>
      </c>
      <c r="J26" s="356">
        <v>33</v>
      </c>
      <c r="K26" s="356">
        <v>29.611914497427083</v>
      </c>
      <c r="L26" s="356">
        <v>24.495608471878626</v>
      </c>
      <c r="M26" s="356">
        <v>27.573509330233158</v>
      </c>
      <c r="N26" s="356">
        <v>25.56518548417138</v>
      </c>
      <c r="O26" s="232">
        <v>29.190060195766648</v>
      </c>
      <c r="P26" s="363">
        <v>24.928016448793631</v>
      </c>
      <c r="Q26" s="363">
        <v>22.690008454021889</v>
      </c>
      <c r="R26" s="382">
        <v>20.336325652686867</v>
      </c>
      <c r="S26" s="467">
        <v>29.421387890958101</v>
      </c>
      <c r="T26" s="364">
        <v>23.316728151435004</v>
      </c>
      <c r="U26" s="357">
        <v>28.475387669422869</v>
      </c>
      <c r="V26" s="357">
        <v>29.192245505798816</v>
      </c>
      <c r="W26" s="357">
        <v>32.200747420110119</v>
      </c>
      <c r="X26" s="357">
        <v>28.592425478462339</v>
      </c>
      <c r="Y26" s="357">
        <v>33.929909489377941</v>
      </c>
      <c r="Z26" s="357">
        <v>25.254068769264528</v>
      </c>
      <c r="AA26" s="357">
        <v>30.153234333887085</v>
      </c>
      <c r="AB26" s="357">
        <v>38.293678499405374</v>
      </c>
      <c r="AC26" s="357">
        <v>34.940967261932265</v>
      </c>
      <c r="AD26" s="357">
        <v>34.549058553644706</v>
      </c>
      <c r="AE26" s="357">
        <v>29.52187842353111</v>
      </c>
      <c r="AF26" s="357">
        <v>32.133278149092241</v>
      </c>
      <c r="AG26" s="357">
        <v>42.293666533504663</v>
      </c>
      <c r="AH26" s="357">
        <v>38.103044492231376</v>
      </c>
      <c r="AI26" s="357">
        <v>30.067258581141004</v>
      </c>
      <c r="AJ26" s="357">
        <v>37.007136569298709</v>
      </c>
      <c r="AK26" s="357">
        <v>38.5</v>
      </c>
      <c r="AL26" s="357">
        <v>39.405210322757213</v>
      </c>
      <c r="AM26" s="357">
        <v>38.207237631426132</v>
      </c>
      <c r="AN26" s="357">
        <v>29.7</v>
      </c>
      <c r="AO26" s="357">
        <v>31.1</v>
      </c>
      <c r="AP26" s="357">
        <v>25.4</v>
      </c>
      <c r="AQ26" s="357">
        <v>28.6</v>
      </c>
      <c r="AR26" s="357">
        <v>31.3</v>
      </c>
      <c r="AS26" s="357" t="s">
        <v>16</v>
      </c>
      <c r="AT26" s="357">
        <v>38</v>
      </c>
      <c r="AU26" s="357">
        <v>38</v>
      </c>
      <c r="AV26" s="357">
        <v>35.1</v>
      </c>
      <c r="AW26" s="357">
        <v>32.700000000000003</v>
      </c>
      <c r="AX26" s="357">
        <v>32.700000000000003</v>
      </c>
    </row>
    <row r="27" spans="1:50">
      <c r="A27" s="130" t="s">
        <v>213</v>
      </c>
      <c r="B27" s="409">
        <v>25.2</v>
      </c>
      <c r="C27" s="362">
        <v>21.7</v>
      </c>
      <c r="D27" s="362">
        <v>25.4</v>
      </c>
      <c r="E27" s="362">
        <v>23</v>
      </c>
      <c r="F27" s="362">
        <v>22.1</v>
      </c>
      <c r="G27" s="362">
        <v>24.8</v>
      </c>
      <c r="H27" s="362">
        <v>26.7</v>
      </c>
      <c r="I27" s="362">
        <v>31.5</v>
      </c>
      <c r="J27" s="356">
        <v>29.1</v>
      </c>
      <c r="K27" s="356">
        <v>31.312598775995532</v>
      </c>
      <c r="L27" s="356">
        <v>29.79465846783603</v>
      </c>
      <c r="M27" s="356">
        <v>29.57158971648192</v>
      </c>
      <c r="N27" s="356">
        <v>30.758113785643694</v>
      </c>
      <c r="O27" s="232">
        <v>27.559168427732171</v>
      </c>
      <c r="P27" s="363">
        <v>21.125136858256969</v>
      </c>
      <c r="Q27" s="363">
        <v>20.849507315033595</v>
      </c>
      <c r="R27" s="382">
        <v>21.081539595378423</v>
      </c>
      <c r="S27" s="467">
        <v>28.883620438752004</v>
      </c>
      <c r="T27" s="364">
        <v>21.484734704254226</v>
      </c>
      <c r="U27" s="357">
        <v>27.163340902395777</v>
      </c>
      <c r="V27" s="357">
        <v>27.843228485253057</v>
      </c>
      <c r="W27" s="357">
        <v>29.979523092794945</v>
      </c>
      <c r="X27" s="357">
        <v>28.124537926384313</v>
      </c>
      <c r="Y27" s="357">
        <v>32.668098918689829</v>
      </c>
      <c r="Z27" s="357">
        <v>24.897620470730335</v>
      </c>
      <c r="AA27" s="357">
        <v>25.216856507560657</v>
      </c>
      <c r="AB27" s="357">
        <v>37.60998662547221</v>
      </c>
      <c r="AC27" s="357">
        <v>33.876897735425167</v>
      </c>
      <c r="AD27" s="357">
        <v>34.81983485751919</v>
      </c>
      <c r="AE27" s="357">
        <v>27.848803873774877</v>
      </c>
      <c r="AF27" s="357">
        <v>33.817248026538756</v>
      </c>
      <c r="AG27" s="357">
        <v>43.212261344087565</v>
      </c>
      <c r="AH27" s="357">
        <v>37.480194825225226</v>
      </c>
      <c r="AI27" s="357">
        <v>31.531442197080814</v>
      </c>
      <c r="AJ27" s="357">
        <v>36.630514809109755</v>
      </c>
      <c r="AK27" s="357">
        <v>39.6</v>
      </c>
      <c r="AL27" s="357">
        <v>40.412070341141671</v>
      </c>
      <c r="AM27" s="357">
        <v>37.584769010419571</v>
      </c>
      <c r="AN27" s="357">
        <v>31.5</v>
      </c>
      <c r="AO27" s="357">
        <v>29.6</v>
      </c>
      <c r="AP27" s="357">
        <v>25.3</v>
      </c>
      <c r="AQ27" s="357">
        <v>24.8</v>
      </c>
      <c r="AR27" s="357">
        <v>33.700000000000003</v>
      </c>
      <c r="AS27" s="357" t="s">
        <v>160</v>
      </c>
      <c r="AT27" s="357">
        <v>36.299999999999997</v>
      </c>
      <c r="AU27" s="357">
        <v>36.299999999999997</v>
      </c>
      <c r="AV27" s="357">
        <v>26.4</v>
      </c>
      <c r="AW27" s="357">
        <v>20.7</v>
      </c>
      <c r="AX27" s="357">
        <v>29.8</v>
      </c>
    </row>
    <row r="28" spans="1:50">
      <c r="A28" s="130" t="s">
        <v>36</v>
      </c>
      <c r="B28" s="409">
        <v>24.2</v>
      </c>
      <c r="C28" s="362">
        <v>22.4</v>
      </c>
      <c r="D28" s="362">
        <v>25.5</v>
      </c>
      <c r="E28" s="362">
        <v>24.6</v>
      </c>
      <c r="F28" s="362">
        <v>23.1</v>
      </c>
      <c r="G28" s="362">
        <v>24.5</v>
      </c>
      <c r="H28" s="362">
        <v>24.4</v>
      </c>
      <c r="I28" s="362">
        <v>31.7</v>
      </c>
      <c r="J28" s="356">
        <v>31.1</v>
      </c>
      <c r="K28" s="356">
        <v>27.210948457095149</v>
      </c>
      <c r="L28" s="356">
        <v>25.695393376623688</v>
      </c>
      <c r="M28" s="356">
        <v>30.970245986856067</v>
      </c>
      <c r="N28" s="356">
        <v>31.656889837821584</v>
      </c>
      <c r="O28" s="232">
        <v>32.081757247894039</v>
      </c>
      <c r="P28" s="363">
        <v>26.989645699089554</v>
      </c>
      <c r="Q28" s="363">
        <v>23.564301701180344</v>
      </c>
      <c r="R28" s="382">
        <v>21.960370093368837</v>
      </c>
      <c r="S28" s="467">
        <v>28.831326938647223</v>
      </c>
      <c r="T28" s="364">
        <v>19.968289828266446</v>
      </c>
      <c r="U28" s="357">
        <v>26.9053345319501</v>
      </c>
      <c r="V28" s="357">
        <v>28.109860213440665</v>
      </c>
      <c r="W28" s="357">
        <v>32.334829374365491</v>
      </c>
      <c r="X28" s="357">
        <v>29.378898927286759</v>
      </c>
      <c r="Y28" s="357">
        <v>34.653219784010346</v>
      </c>
      <c r="Z28" s="357">
        <v>23.613846148944138</v>
      </c>
      <c r="AA28" s="357">
        <v>26.488889430568676</v>
      </c>
      <c r="AB28" s="357">
        <v>38.600341506314869</v>
      </c>
      <c r="AC28" s="357">
        <v>35.429605398342382</v>
      </c>
      <c r="AD28" s="357">
        <v>33.675147419417691</v>
      </c>
      <c r="AE28" s="357">
        <v>27.965654612119124</v>
      </c>
      <c r="AF28" s="357">
        <v>34.327762479437908</v>
      </c>
      <c r="AG28" s="357">
        <v>43.36699616395169</v>
      </c>
      <c r="AH28" s="357">
        <v>37.946508492577522</v>
      </c>
      <c r="AI28" s="357">
        <v>30.075145610059739</v>
      </c>
      <c r="AJ28" s="357">
        <v>37.405507134346585</v>
      </c>
      <c r="AK28" s="357">
        <v>38.9</v>
      </c>
      <c r="AL28" s="357">
        <v>40.188928403675426</v>
      </c>
      <c r="AM28" s="357">
        <v>37.594044678156088</v>
      </c>
      <c r="AN28" s="357">
        <v>33.5</v>
      </c>
      <c r="AO28" s="357">
        <v>27.8</v>
      </c>
      <c r="AP28" s="357">
        <v>25.5</v>
      </c>
      <c r="AQ28" s="357">
        <v>30.4</v>
      </c>
      <c r="AR28" s="357">
        <v>37.9</v>
      </c>
      <c r="AS28" s="357">
        <v>35.1</v>
      </c>
      <c r="AT28" s="357">
        <v>43.4</v>
      </c>
      <c r="AU28" s="357">
        <v>43.4</v>
      </c>
      <c r="AV28" s="357">
        <v>29.7</v>
      </c>
      <c r="AW28" s="357">
        <v>33.6</v>
      </c>
      <c r="AX28" s="357">
        <v>34.299999999999997</v>
      </c>
    </row>
    <row r="29" spans="1:50">
      <c r="A29" s="130" t="s">
        <v>37</v>
      </c>
      <c r="B29" s="409" t="s">
        <v>15</v>
      </c>
      <c r="C29" s="362" t="s">
        <v>125</v>
      </c>
      <c r="D29" s="362" t="s">
        <v>125</v>
      </c>
      <c r="E29" s="362" t="s">
        <v>125</v>
      </c>
      <c r="F29" s="362" t="s">
        <v>125</v>
      </c>
      <c r="G29" s="362" t="s">
        <v>125</v>
      </c>
      <c r="H29" s="362">
        <v>25</v>
      </c>
      <c r="I29" s="362" t="s">
        <v>125</v>
      </c>
      <c r="J29" s="356">
        <v>34</v>
      </c>
      <c r="K29" s="356">
        <v>28.711552232302601</v>
      </c>
      <c r="L29" s="356">
        <v>24.995518848855735</v>
      </c>
      <c r="M29" s="356">
        <v>32.668614315167538</v>
      </c>
      <c r="N29" s="356">
        <v>30.258793756655972</v>
      </c>
      <c r="O29" s="232">
        <v>31.8257453317757</v>
      </c>
      <c r="P29" s="363">
        <v>28.405665505970855</v>
      </c>
      <c r="Q29" s="363">
        <v>27.451178448735615</v>
      </c>
      <c r="R29" s="382">
        <v>23.040199004115799</v>
      </c>
      <c r="S29" s="467">
        <v>28.930915174974384</v>
      </c>
      <c r="T29" s="364">
        <v>23.017598631958084</v>
      </c>
      <c r="U29" s="357">
        <v>27.175477350818287</v>
      </c>
      <c r="V29" s="357">
        <v>27.800578146063263</v>
      </c>
      <c r="W29" s="357">
        <v>32.403544192490621</v>
      </c>
      <c r="X29" s="357">
        <v>29.975010468631048</v>
      </c>
      <c r="Y29" s="357">
        <v>35.221957731290367</v>
      </c>
      <c r="Z29" s="357">
        <v>26.022165055693527</v>
      </c>
      <c r="AA29" s="357">
        <v>31.387851739051751</v>
      </c>
      <c r="AB29" s="357">
        <v>37.251474460681926</v>
      </c>
      <c r="AC29" s="357" t="s">
        <v>15</v>
      </c>
      <c r="AD29" s="357">
        <v>35.654632444270121</v>
      </c>
      <c r="AE29" s="357">
        <v>30.892935466534809</v>
      </c>
      <c r="AF29" s="357">
        <v>33.999283018246636</v>
      </c>
      <c r="AG29" s="357" t="s">
        <v>15</v>
      </c>
      <c r="AH29" s="357">
        <v>37.880418860675611</v>
      </c>
      <c r="AI29" s="357">
        <v>30.564193836585453</v>
      </c>
      <c r="AJ29" s="357">
        <v>38.017477537133416</v>
      </c>
      <c r="AK29" s="357">
        <v>38.200000000000003</v>
      </c>
      <c r="AL29" s="357">
        <v>40.226677863475473</v>
      </c>
      <c r="AM29" s="357">
        <v>37.54223032526815</v>
      </c>
      <c r="AN29" s="357" t="s">
        <v>66</v>
      </c>
      <c r="AO29" s="357">
        <v>26.9</v>
      </c>
      <c r="AP29" s="357" t="s">
        <v>160</v>
      </c>
      <c r="AQ29" s="357" t="s">
        <v>160</v>
      </c>
      <c r="AR29" s="357" t="s">
        <v>16</v>
      </c>
      <c r="AS29" s="357" t="s">
        <v>16</v>
      </c>
      <c r="AT29" s="357" t="s">
        <v>16</v>
      </c>
      <c r="AU29" s="357" t="s">
        <v>16</v>
      </c>
      <c r="AV29" s="357">
        <v>32.700000000000003</v>
      </c>
      <c r="AW29" s="357" t="s">
        <v>160</v>
      </c>
      <c r="AX29" s="357">
        <v>42.4</v>
      </c>
    </row>
    <row r="30" spans="1:50">
      <c r="A30" s="130" t="s">
        <v>38</v>
      </c>
      <c r="B30" s="409" t="s">
        <v>15</v>
      </c>
      <c r="C30" s="362">
        <v>19</v>
      </c>
      <c r="D30" s="362">
        <v>29.7</v>
      </c>
      <c r="E30" s="362" t="s">
        <v>125</v>
      </c>
      <c r="F30" s="362" t="s">
        <v>125</v>
      </c>
      <c r="G30" s="362">
        <v>20.7</v>
      </c>
      <c r="H30" s="362" t="s">
        <v>125</v>
      </c>
      <c r="I30" s="362" t="s">
        <v>125</v>
      </c>
      <c r="J30" s="356">
        <v>28</v>
      </c>
      <c r="K30" s="356">
        <v>26.810787450373176</v>
      </c>
      <c r="L30" s="356">
        <v>26.295285828996224</v>
      </c>
      <c r="M30" s="356">
        <v>30.670533928918744</v>
      </c>
      <c r="N30" s="356">
        <v>27.662329605919822</v>
      </c>
      <c r="O30" s="232">
        <v>28.697976540109114</v>
      </c>
      <c r="P30" s="363">
        <v>23.399374408901064</v>
      </c>
      <c r="Q30" s="363">
        <v>22.404989086435283</v>
      </c>
      <c r="R30" s="382">
        <v>19.767225403809</v>
      </c>
      <c r="S30" s="467">
        <v>28.17862682266826</v>
      </c>
      <c r="T30" s="364">
        <v>23.484041214405206</v>
      </c>
      <c r="U30" s="357">
        <v>27.590529251201232</v>
      </c>
      <c r="V30" s="357">
        <v>28.044954591754792</v>
      </c>
      <c r="W30" s="357">
        <v>33.251143196338425</v>
      </c>
      <c r="X30" s="357">
        <v>26.36393934477363</v>
      </c>
      <c r="Y30" s="357">
        <v>34.219187688460984</v>
      </c>
      <c r="Z30" s="357">
        <v>24.510872402376783</v>
      </c>
      <c r="AA30" s="357">
        <v>30.301457302933912</v>
      </c>
      <c r="AB30" s="357">
        <v>38.699294504310409</v>
      </c>
      <c r="AC30" s="357">
        <v>35.751914363874263</v>
      </c>
      <c r="AD30" s="357">
        <v>34.778404114280278</v>
      </c>
      <c r="AE30" s="357">
        <v>28.175311165627626</v>
      </c>
      <c r="AF30" s="357">
        <v>31.728406807465511</v>
      </c>
      <c r="AG30" s="357">
        <v>42.11786690224249</v>
      </c>
      <c r="AH30" s="357">
        <v>36.571431690031872</v>
      </c>
      <c r="AI30" s="357">
        <v>29.148993416952791</v>
      </c>
      <c r="AJ30" s="357">
        <v>37.037878028054045</v>
      </c>
      <c r="AK30" s="357">
        <v>37.9</v>
      </c>
      <c r="AL30" s="357">
        <v>39.391308433103283</v>
      </c>
      <c r="AM30" s="357">
        <v>36.15543188348606</v>
      </c>
      <c r="AN30" s="357">
        <v>33.799999999999997</v>
      </c>
      <c r="AO30" s="357">
        <v>29.7</v>
      </c>
      <c r="AP30" s="357">
        <v>22.3</v>
      </c>
      <c r="AQ30" s="357">
        <v>31.4</v>
      </c>
      <c r="AR30" s="357">
        <v>27.7</v>
      </c>
      <c r="AS30" s="357" t="s">
        <v>16</v>
      </c>
      <c r="AT30" s="357">
        <v>42.8</v>
      </c>
      <c r="AU30" s="357">
        <v>42.8</v>
      </c>
      <c r="AV30" s="357">
        <v>25.9</v>
      </c>
      <c r="AW30" s="357">
        <v>34.4</v>
      </c>
      <c r="AX30" s="357">
        <v>28.2</v>
      </c>
    </row>
    <row r="31" spans="1:50">
      <c r="A31" s="130" t="s">
        <v>208</v>
      </c>
      <c r="B31" s="409">
        <v>18.2</v>
      </c>
      <c r="C31" s="362">
        <v>21.4</v>
      </c>
      <c r="D31" s="362">
        <v>23</v>
      </c>
      <c r="E31" s="362">
        <v>20.399999999999999</v>
      </c>
      <c r="F31" s="362">
        <v>19</v>
      </c>
      <c r="G31" s="362">
        <v>25.5</v>
      </c>
      <c r="H31" s="362">
        <v>26.2</v>
      </c>
      <c r="I31" s="362">
        <v>25.9</v>
      </c>
      <c r="J31" s="356">
        <v>29.8</v>
      </c>
      <c r="K31" s="356">
        <v>29.211753490705082</v>
      </c>
      <c r="L31" s="356">
        <v>25.595411301228268</v>
      </c>
      <c r="M31" s="356">
        <v>25.475524924671927</v>
      </c>
      <c r="N31" s="356">
        <v>27.961921623312438</v>
      </c>
      <c r="O31" s="232">
        <v>29.859475083369233</v>
      </c>
      <c r="P31" s="363">
        <v>23.685520407051392</v>
      </c>
      <c r="Q31" s="363">
        <v>25.961538833593337</v>
      </c>
      <c r="R31" s="382">
        <v>22.601361180809008</v>
      </c>
      <c r="S31" s="467">
        <v>28.057550856912005</v>
      </c>
      <c r="T31" s="364">
        <v>25.278878814380715</v>
      </c>
      <c r="U31" s="357">
        <v>25.931485337483831</v>
      </c>
      <c r="V31" s="357">
        <v>28.197945244331049</v>
      </c>
      <c r="W31" s="357">
        <v>33.366105181969601</v>
      </c>
      <c r="X31" s="357">
        <v>26.92537444941787</v>
      </c>
      <c r="Y31" s="357">
        <v>32.104123004508914</v>
      </c>
      <c r="Z31" s="357">
        <v>25.030678977579388</v>
      </c>
      <c r="AA31" s="357">
        <v>30.328457942801592</v>
      </c>
      <c r="AB31" s="357">
        <v>37.511340118332754</v>
      </c>
      <c r="AC31" s="357">
        <v>34.877933897524223</v>
      </c>
      <c r="AD31" s="357">
        <v>35.089448109856946</v>
      </c>
      <c r="AE31" s="357">
        <v>31.500613266232659</v>
      </c>
      <c r="AF31" s="357">
        <v>31.365444949762413</v>
      </c>
      <c r="AG31" s="357">
        <v>41.628960411461222</v>
      </c>
      <c r="AH31" s="357">
        <v>36.648627072280924</v>
      </c>
      <c r="AI31" s="357">
        <v>29.994702367030481</v>
      </c>
      <c r="AJ31" s="357">
        <v>37.682572719521289</v>
      </c>
      <c r="AK31" s="357">
        <v>38.200000000000003</v>
      </c>
      <c r="AL31" s="357">
        <v>39.366228342549988</v>
      </c>
      <c r="AM31" s="357">
        <v>36.391266765382575</v>
      </c>
      <c r="AN31" s="357">
        <v>31.7</v>
      </c>
      <c r="AO31" s="357">
        <v>30.1</v>
      </c>
      <c r="AP31" s="357">
        <v>23.1</v>
      </c>
      <c r="AQ31" s="357">
        <v>24.5</v>
      </c>
      <c r="AR31" s="357">
        <v>20.6</v>
      </c>
      <c r="AS31" s="357" t="s">
        <v>16</v>
      </c>
      <c r="AT31" s="357">
        <v>39.9</v>
      </c>
      <c r="AU31" s="357">
        <v>39.9</v>
      </c>
      <c r="AV31" s="357">
        <v>30.9</v>
      </c>
      <c r="AW31" s="357">
        <v>26.7</v>
      </c>
      <c r="AX31" s="357">
        <v>30.6</v>
      </c>
    </row>
    <row r="32" spans="1:50">
      <c r="A32" s="130" t="s">
        <v>39</v>
      </c>
      <c r="B32" s="409">
        <v>27.4</v>
      </c>
      <c r="C32" s="362">
        <v>21.9</v>
      </c>
      <c r="D32" s="362">
        <v>26.6</v>
      </c>
      <c r="E32" s="362">
        <v>25.2</v>
      </c>
      <c r="F32" s="362">
        <v>30.6</v>
      </c>
      <c r="G32" s="362">
        <v>28.2</v>
      </c>
      <c r="H32" s="362">
        <v>27.6</v>
      </c>
      <c r="I32" s="362">
        <v>30.2</v>
      </c>
      <c r="J32" s="356">
        <v>33.299999999999997</v>
      </c>
      <c r="K32" s="356">
        <v>26.510666695331672</v>
      </c>
      <c r="L32" s="356">
        <v>27.695034884532152</v>
      </c>
      <c r="M32" s="356">
        <v>35.366022836603392</v>
      </c>
      <c r="N32" s="356">
        <v>32.655529895797038</v>
      </c>
      <c r="O32" s="232">
        <v>34.855009479828816</v>
      </c>
      <c r="P32" s="363">
        <v>30.578897906648987</v>
      </c>
      <c r="Q32" s="363">
        <v>28.937872931663808</v>
      </c>
      <c r="R32" s="382">
        <v>22.370529616706136</v>
      </c>
      <c r="S32" s="467">
        <v>35.899900913714973</v>
      </c>
      <c r="T32" s="364">
        <v>27.939594768588655</v>
      </c>
      <c r="U32" s="357">
        <v>32.581337247832835</v>
      </c>
      <c r="V32" s="357">
        <v>33.052995508314531</v>
      </c>
      <c r="W32" s="357">
        <v>34.710659632866317</v>
      </c>
      <c r="X32" s="357">
        <v>35.163171788993971</v>
      </c>
      <c r="Y32" s="357">
        <v>38.619920521006065</v>
      </c>
      <c r="Z32" s="357">
        <v>27.174538124412482</v>
      </c>
      <c r="AA32" s="357">
        <v>35.246850382740377</v>
      </c>
      <c r="AB32" s="357">
        <v>45.259218937937945</v>
      </c>
      <c r="AC32" s="357">
        <v>40.177292737399348</v>
      </c>
      <c r="AD32" s="357">
        <v>38.238188916588577</v>
      </c>
      <c r="AE32" s="357">
        <v>29.286687888869551</v>
      </c>
      <c r="AF32" s="357">
        <v>36.428562445305332</v>
      </c>
      <c r="AG32" s="357">
        <v>43.373381986768436</v>
      </c>
      <c r="AH32" s="357">
        <v>39.418229644859998</v>
      </c>
      <c r="AI32" s="357">
        <v>32.680124540216525</v>
      </c>
      <c r="AJ32" s="357">
        <v>40.14224487082825</v>
      </c>
      <c r="AK32" s="357">
        <v>39.4</v>
      </c>
      <c r="AL32" s="357">
        <v>42.212791750331924</v>
      </c>
      <c r="AM32" s="357">
        <v>39.992249024600639</v>
      </c>
      <c r="AN32" s="357">
        <v>25.4</v>
      </c>
      <c r="AO32" s="357">
        <v>35.5</v>
      </c>
      <c r="AP32" s="357">
        <v>28.1</v>
      </c>
      <c r="AQ32" s="357">
        <v>32.5</v>
      </c>
      <c r="AR32" s="357">
        <v>38.5</v>
      </c>
      <c r="AS32" s="357">
        <v>36.799999999999997</v>
      </c>
      <c r="AT32" s="357">
        <v>42.1</v>
      </c>
      <c r="AU32" s="357">
        <v>42.1</v>
      </c>
      <c r="AV32" s="357">
        <v>38.1</v>
      </c>
      <c r="AW32" s="357">
        <v>25.8</v>
      </c>
      <c r="AX32" s="357">
        <v>43.7</v>
      </c>
    </row>
    <row r="33" spans="1:50">
      <c r="A33" s="130" t="s">
        <v>40</v>
      </c>
      <c r="B33" s="409">
        <v>25.5</v>
      </c>
      <c r="C33" s="362">
        <v>23.7</v>
      </c>
      <c r="D33" s="362">
        <v>25.4</v>
      </c>
      <c r="E33" s="362">
        <v>25.3</v>
      </c>
      <c r="F33" s="362">
        <v>25.1</v>
      </c>
      <c r="G33" s="362">
        <v>25.2</v>
      </c>
      <c r="H33" s="362">
        <v>25.5</v>
      </c>
      <c r="I33" s="362">
        <v>28.6</v>
      </c>
      <c r="J33" s="356">
        <v>31.6</v>
      </c>
      <c r="K33" s="356">
        <v>29.011672987344081</v>
      </c>
      <c r="L33" s="356">
        <v>28.594873563090985</v>
      </c>
      <c r="M33" s="356">
        <v>31.17005402548094</v>
      </c>
      <c r="N33" s="356">
        <v>32.156209866809313</v>
      </c>
      <c r="O33" s="232">
        <v>32.757242684883892</v>
      </c>
      <c r="P33" s="363">
        <v>26.877055242915606</v>
      </c>
      <c r="Q33" s="363">
        <v>23.909829716685525</v>
      </c>
      <c r="R33" s="382">
        <v>23.648422626349973</v>
      </c>
      <c r="S33" s="467">
        <v>29.242343711972335</v>
      </c>
      <c r="T33" s="364">
        <v>23.015938141944023</v>
      </c>
      <c r="U33" s="357">
        <v>29.666012677063048</v>
      </c>
      <c r="V33" s="357">
        <v>31.740898543767312</v>
      </c>
      <c r="W33" s="357">
        <v>33.036991076216836</v>
      </c>
      <c r="X33" s="357">
        <v>30.125869580200423</v>
      </c>
      <c r="Y33" s="357">
        <v>34.823590261883979</v>
      </c>
      <c r="Z33" s="357">
        <v>26.534199618581606</v>
      </c>
      <c r="AA33" s="357">
        <v>31.274758895176255</v>
      </c>
      <c r="AB33" s="357">
        <v>41.531031278667115</v>
      </c>
      <c r="AC33" s="357">
        <v>38.36596897444236</v>
      </c>
      <c r="AD33" s="357">
        <v>37.372907272178146</v>
      </c>
      <c r="AE33" s="357">
        <v>28.124845888157846</v>
      </c>
      <c r="AF33" s="357">
        <v>35.133368968785213</v>
      </c>
      <c r="AG33" s="357">
        <v>44.315124853443656</v>
      </c>
      <c r="AH33" s="357">
        <v>38.975967715559726</v>
      </c>
      <c r="AI33" s="357">
        <v>33.200694356737621</v>
      </c>
      <c r="AJ33" s="357">
        <v>39.090112748280767</v>
      </c>
      <c r="AK33" s="357">
        <v>40.5</v>
      </c>
      <c r="AL33" s="357">
        <v>40.17430975915812</v>
      </c>
      <c r="AM33" s="357">
        <v>38.827575644362085</v>
      </c>
      <c r="AN33" s="357">
        <v>33.9</v>
      </c>
      <c r="AO33" s="357">
        <v>28.1</v>
      </c>
      <c r="AP33" s="357">
        <v>27.1</v>
      </c>
      <c r="AQ33" s="357">
        <v>31.9</v>
      </c>
      <c r="AR33" s="357">
        <v>34.700000000000003</v>
      </c>
      <c r="AS33" s="357" t="s">
        <v>16</v>
      </c>
      <c r="AT33" s="357">
        <v>42.4</v>
      </c>
      <c r="AU33" s="357">
        <v>42.4</v>
      </c>
      <c r="AV33" s="357">
        <v>29.9</v>
      </c>
      <c r="AW33" s="357">
        <v>24</v>
      </c>
      <c r="AX33" s="357">
        <v>36</v>
      </c>
    </row>
    <row r="34" spans="1:50">
      <c r="A34" s="130" t="s">
        <v>41</v>
      </c>
      <c r="B34" s="409">
        <v>21.8</v>
      </c>
      <c r="C34" s="362">
        <v>20.9</v>
      </c>
      <c r="D34" s="362">
        <v>21.1</v>
      </c>
      <c r="E34" s="362">
        <v>21.8</v>
      </c>
      <c r="F34" s="362">
        <v>22.4</v>
      </c>
      <c r="G34" s="362">
        <v>25.6</v>
      </c>
      <c r="H34" s="362">
        <v>25.3</v>
      </c>
      <c r="I34" s="362">
        <v>29.9</v>
      </c>
      <c r="J34" s="356">
        <v>31.3</v>
      </c>
      <c r="K34" s="356">
        <v>31.512679279356544</v>
      </c>
      <c r="L34" s="356">
        <v>27.595052809136728</v>
      </c>
      <c r="M34" s="356">
        <v>31.170054025480944</v>
      </c>
      <c r="N34" s="356">
        <v>32.256073872606869</v>
      </c>
      <c r="O34" s="232">
        <v>32.742248139554796</v>
      </c>
      <c r="P34" s="363">
        <v>28.916758909147543</v>
      </c>
      <c r="Q34" s="363">
        <v>23.963524253362785</v>
      </c>
      <c r="R34" s="382">
        <v>23.853135736857215</v>
      </c>
      <c r="S34" s="467">
        <v>30.001820852640027</v>
      </c>
      <c r="T34" s="364">
        <v>27.114278852641593</v>
      </c>
      <c r="U34" s="357">
        <v>31.172598157655614</v>
      </c>
      <c r="V34" s="357">
        <v>31.822412770948088</v>
      </c>
      <c r="W34" s="357">
        <v>33.885097990443747</v>
      </c>
      <c r="X34" s="357">
        <v>33.981763547388461</v>
      </c>
      <c r="Y34" s="357">
        <v>37.129260193609277</v>
      </c>
      <c r="Z34" s="357">
        <v>25.884085028264753</v>
      </c>
      <c r="AA34" s="357">
        <v>33.524040867583253</v>
      </c>
      <c r="AB34" s="357">
        <v>42.192170801507437</v>
      </c>
      <c r="AC34" s="357">
        <v>38.206860524578815</v>
      </c>
      <c r="AD34" s="357">
        <v>38.086703554811571</v>
      </c>
      <c r="AE34" s="357">
        <v>32.389556612862357</v>
      </c>
      <c r="AF34" s="357">
        <v>36.389377645276028</v>
      </c>
      <c r="AG34" s="357">
        <v>44.855417750049234</v>
      </c>
      <c r="AH34" s="357">
        <v>39.065188104360068</v>
      </c>
      <c r="AI34" s="357">
        <v>34.107888254973396</v>
      </c>
      <c r="AJ34" s="357">
        <v>36.68328804486282</v>
      </c>
      <c r="AK34" s="357">
        <v>40</v>
      </c>
      <c r="AL34" s="357">
        <v>42.130308437739245</v>
      </c>
      <c r="AM34" s="357">
        <v>38.334959229594311</v>
      </c>
      <c r="AN34" s="357">
        <v>34.1</v>
      </c>
      <c r="AO34" s="357">
        <v>29.4</v>
      </c>
      <c r="AP34" s="357">
        <v>23.4</v>
      </c>
      <c r="AQ34" s="357">
        <v>31.8</v>
      </c>
      <c r="AR34" s="357">
        <v>33.299999999999997</v>
      </c>
      <c r="AS34" s="357">
        <v>33.4</v>
      </c>
      <c r="AT34" s="357">
        <v>41.2</v>
      </c>
      <c r="AU34" s="357">
        <v>41.2</v>
      </c>
      <c r="AV34" s="357">
        <v>33.1</v>
      </c>
      <c r="AW34" s="357">
        <v>29.1</v>
      </c>
      <c r="AX34" s="357">
        <v>37.9</v>
      </c>
    </row>
    <row r="35" spans="1:50">
      <c r="A35" s="130" t="s">
        <v>42</v>
      </c>
      <c r="B35" s="409" t="s">
        <v>15</v>
      </c>
      <c r="C35" s="362" t="s">
        <v>69</v>
      </c>
      <c r="D35" s="362" t="s">
        <v>69</v>
      </c>
      <c r="E35" s="362" t="s">
        <v>69</v>
      </c>
      <c r="F35" s="362" t="s">
        <v>69</v>
      </c>
      <c r="G35" s="362" t="s">
        <v>69</v>
      </c>
      <c r="H35" s="362" t="s">
        <v>69</v>
      </c>
      <c r="I35" s="362" t="s">
        <v>69</v>
      </c>
      <c r="J35" s="356" t="s">
        <v>69</v>
      </c>
      <c r="K35" s="356" t="s">
        <v>69</v>
      </c>
      <c r="L35" s="356" t="s">
        <v>69</v>
      </c>
      <c r="M35" s="356" t="s">
        <v>69</v>
      </c>
      <c r="N35" s="356" t="s">
        <v>69</v>
      </c>
      <c r="O35" s="356" t="s">
        <v>69</v>
      </c>
      <c r="P35" s="363" t="s">
        <v>125</v>
      </c>
      <c r="Q35" s="363" t="s">
        <v>125</v>
      </c>
      <c r="R35" s="382" t="s">
        <v>125</v>
      </c>
      <c r="S35" s="467" t="s">
        <v>125</v>
      </c>
      <c r="T35" s="364" t="s">
        <v>68</v>
      </c>
      <c r="U35" s="357" t="s">
        <v>15</v>
      </c>
      <c r="V35" s="357" t="s">
        <v>15</v>
      </c>
      <c r="W35" s="357" t="s">
        <v>15</v>
      </c>
      <c r="X35" s="357" t="s">
        <v>15</v>
      </c>
      <c r="Y35" s="357" t="s">
        <v>15</v>
      </c>
      <c r="Z35" s="357" t="s">
        <v>15</v>
      </c>
      <c r="AA35" s="357" t="s">
        <v>15</v>
      </c>
      <c r="AB35" s="357" t="s">
        <v>15</v>
      </c>
      <c r="AC35" s="357" t="s">
        <v>15</v>
      </c>
      <c r="AD35" s="357" t="s">
        <v>15</v>
      </c>
      <c r="AE35" s="357" t="s">
        <v>15</v>
      </c>
      <c r="AF35" s="357" t="s">
        <v>15</v>
      </c>
      <c r="AG35" s="357" t="s">
        <v>15</v>
      </c>
      <c r="AH35" s="357" t="s">
        <v>15</v>
      </c>
      <c r="AI35" s="357" t="s">
        <v>15</v>
      </c>
      <c r="AJ35" s="357" t="s">
        <v>16</v>
      </c>
      <c r="AK35" s="357" t="s">
        <v>16</v>
      </c>
      <c r="AL35" s="357" t="s">
        <v>16</v>
      </c>
      <c r="AM35" s="357" t="s">
        <v>16</v>
      </c>
      <c r="AN35" s="357" t="s">
        <v>66</v>
      </c>
      <c r="AO35" s="357" t="s">
        <v>66</v>
      </c>
      <c r="AP35" s="357" t="s">
        <v>68</v>
      </c>
      <c r="AQ35" s="357" t="s">
        <v>68</v>
      </c>
      <c r="AR35" s="357" t="s">
        <v>160</v>
      </c>
      <c r="AS35" s="357" t="s">
        <v>160</v>
      </c>
      <c r="AT35" s="357" t="s">
        <v>160</v>
      </c>
      <c r="AU35" s="357" t="s">
        <v>160</v>
      </c>
      <c r="AV35" s="357" t="s">
        <v>68</v>
      </c>
      <c r="AW35" s="357" t="s">
        <v>68</v>
      </c>
      <c r="AX35" s="357" t="s">
        <v>68</v>
      </c>
    </row>
    <row r="36" spans="1:50">
      <c r="A36" s="130" t="s">
        <v>43</v>
      </c>
      <c r="B36" s="409">
        <v>28.4</v>
      </c>
      <c r="C36" s="362" t="s">
        <v>69</v>
      </c>
      <c r="D36" s="362" t="s">
        <v>69</v>
      </c>
      <c r="E36" s="362" t="s">
        <v>69</v>
      </c>
      <c r="F36" s="362" t="s">
        <v>69</v>
      </c>
      <c r="G36" s="362" t="s">
        <v>125</v>
      </c>
      <c r="H36" s="362" t="s">
        <v>125</v>
      </c>
      <c r="I36" s="362" t="s">
        <v>125</v>
      </c>
      <c r="J36" s="356" t="s">
        <v>15</v>
      </c>
      <c r="K36" s="356" t="s">
        <v>15</v>
      </c>
      <c r="L36" s="356">
        <v>27.723237898073311</v>
      </c>
      <c r="M36" s="356">
        <v>33.131257536806721</v>
      </c>
      <c r="N36" s="356">
        <v>30.287289561279952</v>
      </c>
      <c r="O36" s="363" t="s">
        <v>125</v>
      </c>
      <c r="P36" s="363" t="s">
        <v>125</v>
      </c>
      <c r="Q36" s="363" t="s">
        <v>125</v>
      </c>
      <c r="R36" s="382" t="s">
        <v>125</v>
      </c>
      <c r="S36" s="467" t="s">
        <v>125</v>
      </c>
      <c r="T36" s="364" t="s">
        <v>125</v>
      </c>
      <c r="U36" s="357">
        <v>32.206490441398905</v>
      </c>
      <c r="V36" s="357">
        <v>28.56629151889468</v>
      </c>
      <c r="W36" s="357" t="s">
        <v>15</v>
      </c>
      <c r="X36" s="357" t="s">
        <v>15</v>
      </c>
      <c r="Y36" s="357" t="s">
        <v>15</v>
      </c>
      <c r="Z36" s="357" t="s">
        <v>15</v>
      </c>
      <c r="AA36" s="357">
        <v>28.992090771795919</v>
      </c>
      <c r="AB36" s="357" t="s">
        <v>15</v>
      </c>
      <c r="AC36" s="357" t="s">
        <v>15</v>
      </c>
      <c r="AD36" s="357" t="s">
        <v>15</v>
      </c>
      <c r="AE36" s="357">
        <v>36.247956645875064</v>
      </c>
      <c r="AF36" s="357">
        <v>39.172495424982685</v>
      </c>
      <c r="AG36" s="357" t="s">
        <v>15</v>
      </c>
      <c r="AH36" s="357" t="s">
        <v>15</v>
      </c>
      <c r="AI36" s="357" t="s">
        <v>15</v>
      </c>
      <c r="AJ36" s="357" t="s">
        <v>15</v>
      </c>
      <c r="AK36" s="357" t="s">
        <v>15</v>
      </c>
      <c r="AL36" s="357" t="s">
        <v>15</v>
      </c>
      <c r="AM36" s="357" t="s">
        <v>15</v>
      </c>
      <c r="AN36" s="357" t="s">
        <v>66</v>
      </c>
      <c r="AO36" s="357" t="s">
        <v>66</v>
      </c>
      <c r="AP36" s="357" t="s">
        <v>68</v>
      </c>
      <c r="AQ36" s="357" t="s">
        <v>160</v>
      </c>
      <c r="AR36" s="357" t="s">
        <v>16</v>
      </c>
      <c r="AS36" s="357" t="s">
        <v>16</v>
      </c>
      <c r="AT36" s="357" t="s">
        <v>160</v>
      </c>
      <c r="AU36" s="357" t="s">
        <v>160</v>
      </c>
      <c r="AV36" s="357" t="s">
        <v>160</v>
      </c>
      <c r="AW36" s="357" t="s">
        <v>160</v>
      </c>
      <c r="AX36" s="357" t="s">
        <v>160</v>
      </c>
    </row>
    <row r="37" spans="1:50">
      <c r="A37" s="130" t="s">
        <v>44</v>
      </c>
      <c r="B37" s="409" t="s">
        <v>15</v>
      </c>
      <c r="C37" s="362" t="s">
        <v>69</v>
      </c>
      <c r="D37" s="362" t="s">
        <v>69</v>
      </c>
      <c r="E37" s="362" t="s">
        <v>69</v>
      </c>
      <c r="F37" s="362" t="s">
        <v>69</v>
      </c>
      <c r="G37" s="362" t="s">
        <v>67</v>
      </c>
      <c r="H37" s="362" t="s">
        <v>69</v>
      </c>
      <c r="I37" s="362" t="s">
        <v>69</v>
      </c>
      <c r="J37" s="356" t="s">
        <v>69</v>
      </c>
      <c r="K37" s="356" t="s">
        <v>69</v>
      </c>
      <c r="L37" s="356" t="s">
        <v>69</v>
      </c>
      <c r="M37" s="356" t="s">
        <v>69</v>
      </c>
      <c r="N37" s="356" t="s">
        <v>69</v>
      </c>
      <c r="O37" s="356" t="s">
        <v>69</v>
      </c>
      <c r="P37" s="363" t="s">
        <v>125</v>
      </c>
      <c r="Q37" s="363" t="s">
        <v>125</v>
      </c>
      <c r="R37" s="382" t="s">
        <v>125</v>
      </c>
      <c r="S37" s="467" t="s">
        <v>125</v>
      </c>
      <c r="T37" s="364" t="s">
        <v>125</v>
      </c>
      <c r="U37" s="357">
        <v>27.169179071397267</v>
      </c>
      <c r="V37" s="357">
        <v>27.185888081897144</v>
      </c>
      <c r="W37" s="357" t="s">
        <v>15</v>
      </c>
      <c r="X37" s="357" t="s">
        <v>15</v>
      </c>
      <c r="Y37" s="357" t="s">
        <v>15</v>
      </c>
      <c r="Z37" s="357" t="s">
        <v>15</v>
      </c>
      <c r="AA37" s="357" t="s">
        <v>15</v>
      </c>
      <c r="AB37" s="357" t="s">
        <v>15</v>
      </c>
      <c r="AC37" s="357" t="s">
        <v>15</v>
      </c>
      <c r="AD37" s="357" t="s">
        <v>15</v>
      </c>
      <c r="AE37" s="357" t="s">
        <v>15</v>
      </c>
      <c r="AF37" s="357" t="s">
        <v>15</v>
      </c>
      <c r="AG37" s="357" t="s">
        <v>15</v>
      </c>
      <c r="AH37" s="357" t="s">
        <v>15</v>
      </c>
      <c r="AI37" s="357" t="s">
        <v>15</v>
      </c>
      <c r="AJ37" s="357" t="s">
        <v>15</v>
      </c>
      <c r="AK37" s="357" t="s">
        <v>15</v>
      </c>
      <c r="AL37" s="357" t="s">
        <v>16</v>
      </c>
      <c r="AM37" s="357" t="s">
        <v>15</v>
      </c>
      <c r="AN37" s="357" t="s">
        <v>66</v>
      </c>
      <c r="AO37" s="357" t="s">
        <v>66</v>
      </c>
      <c r="AP37" s="357" t="s">
        <v>160</v>
      </c>
      <c r="AQ37" s="357" t="s">
        <v>68</v>
      </c>
      <c r="AR37" s="357" t="s">
        <v>160</v>
      </c>
      <c r="AS37" s="357" t="s">
        <v>160</v>
      </c>
      <c r="AT37" s="357" t="s">
        <v>160</v>
      </c>
      <c r="AU37" s="357" t="s">
        <v>160</v>
      </c>
      <c r="AV37" s="357" t="s">
        <v>68</v>
      </c>
      <c r="AW37" s="357" t="s">
        <v>68</v>
      </c>
      <c r="AX37" s="357" t="s">
        <v>160</v>
      </c>
    </row>
    <row r="38" spans="1:50">
      <c r="A38" s="130" t="s">
        <v>45</v>
      </c>
      <c r="B38" s="409" t="s">
        <v>15</v>
      </c>
      <c r="C38" s="362" t="s">
        <v>125</v>
      </c>
      <c r="D38" s="362">
        <v>24.7</v>
      </c>
      <c r="E38" s="362" t="s">
        <v>125</v>
      </c>
      <c r="F38" s="362" t="s">
        <v>125</v>
      </c>
      <c r="G38" s="362" t="s">
        <v>125</v>
      </c>
      <c r="H38" s="362">
        <v>25</v>
      </c>
      <c r="I38" s="362" t="s">
        <v>125</v>
      </c>
      <c r="J38" s="356">
        <v>30.5</v>
      </c>
      <c r="K38" s="356">
        <v>30.392607902422515</v>
      </c>
      <c r="L38" s="356">
        <v>35.029361965074578</v>
      </c>
      <c r="M38" s="356">
        <v>38.336168086395681</v>
      </c>
      <c r="N38" s="356">
        <v>29.487625150421074</v>
      </c>
      <c r="O38" s="232">
        <v>32.218327239119603</v>
      </c>
      <c r="P38" s="363">
        <v>29.752183502905776</v>
      </c>
      <c r="Q38" s="363" t="s">
        <v>125</v>
      </c>
      <c r="R38" s="382">
        <v>23.418839343935506</v>
      </c>
      <c r="S38" s="467">
        <v>31.08280788240311</v>
      </c>
      <c r="T38" s="364">
        <v>26.306031743160315</v>
      </c>
      <c r="U38" s="357">
        <v>31.62676717203626</v>
      </c>
      <c r="V38" s="357">
        <v>29.207405349065127</v>
      </c>
      <c r="W38" s="357">
        <v>37.893484228833138</v>
      </c>
      <c r="X38" s="357">
        <v>35.827910145566108</v>
      </c>
      <c r="Y38" s="357">
        <v>42.031604515970564</v>
      </c>
      <c r="Z38" s="357">
        <v>34.002811463074295</v>
      </c>
      <c r="AA38" s="357" t="s">
        <v>15</v>
      </c>
      <c r="AB38" s="357">
        <v>45.083361404566375</v>
      </c>
      <c r="AC38" s="357">
        <v>40.705005662508519</v>
      </c>
      <c r="AD38" s="357">
        <v>41.696642170890414</v>
      </c>
      <c r="AE38" s="357" t="s">
        <v>15</v>
      </c>
      <c r="AF38" s="357">
        <v>39.557206534113988</v>
      </c>
      <c r="AG38" s="357" t="s">
        <v>15</v>
      </c>
      <c r="AH38" s="357">
        <v>40.549869859226277</v>
      </c>
      <c r="AI38" s="357">
        <v>37.842754941287239</v>
      </c>
      <c r="AJ38" s="357">
        <v>41.689637047224146</v>
      </c>
      <c r="AK38" s="357">
        <v>44.2</v>
      </c>
      <c r="AL38" s="357">
        <v>42.284479388911947</v>
      </c>
      <c r="AM38" s="357">
        <v>41.013230912716374</v>
      </c>
      <c r="AN38" s="357" t="s">
        <v>66</v>
      </c>
      <c r="AO38" s="357" t="s">
        <v>66</v>
      </c>
      <c r="AP38" s="357" t="s">
        <v>160</v>
      </c>
      <c r="AQ38" s="357" t="s">
        <v>160</v>
      </c>
      <c r="AR38" s="357" t="s">
        <v>16</v>
      </c>
      <c r="AS38" s="357" t="s">
        <v>16</v>
      </c>
      <c r="AT38" s="357" t="s">
        <v>16</v>
      </c>
      <c r="AU38" s="357" t="s">
        <v>16</v>
      </c>
      <c r="AV38" s="357" t="s">
        <v>160</v>
      </c>
      <c r="AW38" s="357" t="s">
        <v>160</v>
      </c>
      <c r="AX38" s="357" t="s">
        <v>160</v>
      </c>
    </row>
    <row r="39" spans="1:50">
      <c r="A39" s="130" t="s">
        <v>46</v>
      </c>
      <c r="B39" s="409">
        <v>27.3</v>
      </c>
      <c r="C39" s="362">
        <v>20.5</v>
      </c>
      <c r="D39" s="362">
        <v>24.4</v>
      </c>
      <c r="E39" s="362">
        <v>27.5</v>
      </c>
      <c r="F39" s="362">
        <v>29.7</v>
      </c>
      <c r="G39" s="362">
        <v>28.2</v>
      </c>
      <c r="H39" s="362">
        <v>27</v>
      </c>
      <c r="I39" s="362">
        <v>28.5</v>
      </c>
      <c r="J39" s="356" t="s">
        <v>15</v>
      </c>
      <c r="K39" s="356">
        <v>27.793240121294268</v>
      </c>
      <c r="L39" s="356">
        <v>28.623992920032379</v>
      </c>
      <c r="M39" s="356">
        <v>33.431540837744542</v>
      </c>
      <c r="N39" s="356">
        <v>30.287289561279952</v>
      </c>
      <c r="O39" s="232">
        <v>33.361162130884551</v>
      </c>
      <c r="P39" s="363" t="s">
        <v>125</v>
      </c>
      <c r="Q39" s="363" t="s">
        <v>125</v>
      </c>
      <c r="R39" s="382" t="s">
        <v>125</v>
      </c>
      <c r="S39" s="467" t="s">
        <v>125</v>
      </c>
      <c r="T39" s="364" t="s">
        <v>125</v>
      </c>
      <c r="U39" s="357">
        <v>31.921407651485975</v>
      </c>
      <c r="V39" s="357">
        <v>30.643458668467169</v>
      </c>
      <c r="W39" s="357" t="s">
        <v>15</v>
      </c>
      <c r="X39" s="357" t="s">
        <v>15</v>
      </c>
      <c r="Y39" s="357" t="s">
        <v>15</v>
      </c>
      <c r="Z39" s="357" t="s">
        <v>15</v>
      </c>
      <c r="AA39" s="357" t="s">
        <v>15</v>
      </c>
      <c r="AB39" s="357" t="s">
        <v>15</v>
      </c>
      <c r="AC39" s="357" t="s">
        <v>15</v>
      </c>
      <c r="AD39" s="357" t="s">
        <v>15</v>
      </c>
      <c r="AE39" s="357" t="s">
        <v>15</v>
      </c>
      <c r="AF39" s="357" t="s">
        <v>15</v>
      </c>
      <c r="AG39" s="357" t="s">
        <v>15</v>
      </c>
      <c r="AH39" s="357" t="s">
        <v>15</v>
      </c>
      <c r="AI39" s="357" t="s">
        <v>15</v>
      </c>
      <c r="AJ39" s="357" t="s">
        <v>15</v>
      </c>
      <c r="AK39" s="357" t="s">
        <v>15</v>
      </c>
      <c r="AL39" s="357" t="s">
        <v>15</v>
      </c>
      <c r="AM39" s="357" t="s">
        <v>15</v>
      </c>
      <c r="AN39" s="357" t="s">
        <v>66</v>
      </c>
      <c r="AO39" s="357" t="s">
        <v>66</v>
      </c>
      <c r="AP39" s="357" t="s">
        <v>68</v>
      </c>
      <c r="AQ39" s="357" t="s">
        <v>160</v>
      </c>
      <c r="AR39" s="357" t="s">
        <v>16</v>
      </c>
      <c r="AS39" s="357" t="s">
        <v>160</v>
      </c>
      <c r="AT39" s="357" t="s">
        <v>16</v>
      </c>
      <c r="AU39" s="357" t="s">
        <v>16</v>
      </c>
      <c r="AV39" s="357" t="s">
        <v>160</v>
      </c>
      <c r="AW39" s="357" t="s">
        <v>160</v>
      </c>
      <c r="AX39" s="357" t="s">
        <v>160</v>
      </c>
    </row>
    <row r="40" spans="1:50">
      <c r="A40" s="130" t="s">
        <v>47</v>
      </c>
      <c r="B40" s="409" t="s">
        <v>15</v>
      </c>
      <c r="C40" s="362" t="s">
        <v>125</v>
      </c>
      <c r="D40" s="362" t="s">
        <v>125</v>
      </c>
      <c r="E40" s="362" t="s">
        <v>125</v>
      </c>
      <c r="F40" s="362" t="s">
        <v>125</v>
      </c>
      <c r="G40" s="362" t="s">
        <v>125</v>
      </c>
      <c r="H40" s="362" t="s">
        <v>125</v>
      </c>
      <c r="I40" s="362" t="s">
        <v>125</v>
      </c>
      <c r="J40" s="356" t="s">
        <v>15</v>
      </c>
      <c r="K40" s="356" t="s">
        <v>15</v>
      </c>
      <c r="L40" s="356" t="s">
        <v>15</v>
      </c>
      <c r="M40" s="356" t="s">
        <v>15</v>
      </c>
      <c r="N40" s="356">
        <v>25.989093352913489</v>
      </c>
      <c r="O40" s="232">
        <v>23.947881084083189</v>
      </c>
      <c r="P40" s="363">
        <v>26.398517032713638</v>
      </c>
      <c r="Q40" s="363">
        <v>27.924758816935576</v>
      </c>
      <c r="R40" s="382" t="s">
        <v>125</v>
      </c>
      <c r="S40" s="467">
        <v>26.576786268638376</v>
      </c>
      <c r="T40" s="364">
        <v>25.087314281945154</v>
      </c>
      <c r="U40" s="357">
        <v>27.581130533150386</v>
      </c>
      <c r="V40" s="357">
        <v>27.233138054715106</v>
      </c>
      <c r="W40" s="357">
        <v>31.21620749211635</v>
      </c>
      <c r="X40" s="357">
        <v>26.983852401279218</v>
      </c>
      <c r="Y40" s="357">
        <v>31.021355420297873</v>
      </c>
      <c r="Z40" s="357">
        <v>26.052363486215608</v>
      </c>
      <c r="AA40" s="357">
        <v>30.390627727015865</v>
      </c>
      <c r="AB40" s="357">
        <v>35.497240167474672</v>
      </c>
      <c r="AC40" s="357">
        <v>35.289269521906036</v>
      </c>
      <c r="AD40" s="357">
        <v>35.299708887894631</v>
      </c>
      <c r="AE40" s="357">
        <v>27.125280036956958</v>
      </c>
      <c r="AF40" s="357">
        <v>33.123685644046269</v>
      </c>
      <c r="AG40" s="357">
        <v>41.510803449338965</v>
      </c>
      <c r="AH40" s="357">
        <v>36.841957076853852</v>
      </c>
      <c r="AI40" s="357">
        <v>30.245648095126974</v>
      </c>
      <c r="AJ40" s="357">
        <v>37.434158874387741</v>
      </c>
      <c r="AK40" s="357">
        <v>38.9</v>
      </c>
      <c r="AL40" s="357">
        <v>41.132753156846398</v>
      </c>
      <c r="AM40" s="357">
        <v>36.152350982683942</v>
      </c>
      <c r="AN40" s="357" t="s">
        <v>66</v>
      </c>
      <c r="AO40" s="357" t="s">
        <v>66</v>
      </c>
      <c r="AP40" s="357" t="s">
        <v>160</v>
      </c>
      <c r="AQ40" s="357" t="s">
        <v>160</v>
      </c>
      <c r="AR40" s="357" t="s">
        <v>16</v>
      </c>
      <c r="AS40" s="357" t="s">
        <v>16</v>
      </c>
      <c r="AT40" s="357" t="s">
        <v>16</v>
      </c>
      <c r="AU40" s="357" t="s">
        <v>16</v>
      </c>
      <c r="AV40" s="357" t="s">
        <v>160</v>
      </c>
      <c r="AW40" s="357" t="s">
        <v>160</v>
      </c>
      <c r="AX40" s="357">
        <v>37.799999999999997</v>
      </c>
    </row>
    <row r="41" spans="1:50">
      <c r="A41" s="130" t="s">
        <v>48</v>
      </c>
      <c r="B41" s="409">
        <v>28.4</v>
      </c>
      <c r="C41" s="362">
        <v>24.7</v>
      </c>
      <c r="D41" s="362">
        <v>28.7</v>
      </c>
      <c r="E41" s="362">
        <v>29.8</v>
      </c>
      <c r="F41" s="362">
        <v>32.5</v>
      </c>
      <c r="G41" s="362">
        <v>28.8</v>
      </c>
      <c r="H41" s="362">
        <v>28.1</v>
      </c>
      <c r="I41" s="362">
        <v>29.4</v>
      </c>
      <c r="J41" s="356">
        <v>31.9</v>
      </c>
      <c r="K41" s="356">
        <v>28.193142856852461</v>
      </c>
      <c r="L41" s="356">
        <v>27.723237898073332</v>
      </c>
      <c r="M41" s="356">
        <v>33.1312575368067</v>
      </c>
      <c r="N41" s="356">
        <v>30.287289561279945</v>
      </c>
      <c r="O41" s="232">
        <v>32.653832213406545</v>
      </c>
      <c r="P41" s="363">
        <v>29.462244920227331</v>
      </c>
      <c r="Q41" s="363">
        <v>32.305996789523718</v>
      </c>
      <c r="R41" s="382">
        <v>21.69906246899842</v>
      </c>
      <c r="S41" s="467">
        <v>31.932211675938103</v>
      </c>
      <c r="T41" s="364">
        <v>29.403707885656118</v>
      </c>
      <c r="U41" s="357">
        <v>31.742711417075949</v>
      </c>
      <c r="V41" s="357">
        <v>30.244175800291799</v>
      </c>
      <c r="W41" s="357">
        <v>33.691679005725263</v>
      </c>
      <c r="X41" s="357">
        <v>34.329598193734917</v>
      </c>
      <c r="Y41" s="357">
        <v>35.908240688329705</v>
      </c>
      <c r="Z41" s="357">
        <v>26.264552503923042</v>
      </c>
      <c r="AA41" s="357">
        <v>35.877079319045194</v>
      </c>
      <c r="AB41" s="357">
        <v>46.640160404052764</v>
      </c>
      <c r="AC41" s="357">
        <v>36.461740956843499</v>
      </c>
      <c r="AD41" s="357">
        <v>36.920285091093405</v>
      </c>
      <c r="AE41" s="357">
        <v>31.778200295479785</v>
      </c>
      <c r="AF41" s="357">
        <v>36.93130431773502</v>
      </c>
      <c r="AG41" s="357">
        <v>42.266715594498883</v>
      </c>
      <c r="AH41" s="357">
        <v>44.295790386800562</v>
      </c>
      <c r="AI41" s="357">
        <v>37.636307929186657</v>
      </c>
      <c r="AJ41" s="357">
        <v>40.812875138953316</v>
      </c>
      <c r="AK41" s="357">
        <v>43.4</v>
      </c>
      <c r="AL41" s="357">
        <v>42.330607448996602</v>
      </c>
      <c r="AM41" s="357">
        <v>41.864010464014022</v>
      </c>
      <c r="AN41" s="357">
        <v>32.9</v>
      </c>
      <c r="AO41" s="357">
        <v>35.700000000000003</v>
      </c>
      <c r="AP41" s="357">
        <v>33.200000000000003</v>
      </c>
      <c r="AQ41" s="357">
        <v>42.8</v>
      </c>
      <c r="AR41" s="357">
        <v>37.5</v>
      </c>
      <c r="AS41" s="357">
        <v>34.6</v>
      </c>
      <c r="AT41" s="357">
        <v>48</v>
      </c>
      <c r="AU41" s="357">
        <v>48</v>
      </c>
      <c r="AV41" s="357">
        <v>39.4</v>
      </c>
      <c r="AW41" s="357">
        <v>22.5</v>
      </c>
      <c r="AX41" s="357">
        <v>41.2</v>
      </c>
    </row>
    <row r="42" spans="1:50">
      <c r="A42" s="130" t="s">
        <v>49</v>
      </c>
      <c r="B42" s="409" t="s">
        <v>15</v>
      </c>
      <c r="C42" s="362" t="s">
        <v>125</v>
      </c>
      <c r="D42" s="362" t="s">
        <v>125</v>
      </c>
      <c r="E42" s="362" t="s">
        <v>125</v>
      </c>
      <c r="F42" s="362" t="s">
        <v>125</v>
      </c>
      <c r="G42" s="362" t="s">
        <v>125</v>
      </c>
      <c r="H42" s="362" t="s">
        <v>125</v>
      </c>
      <c r="I42" s="362" t="s">
        <v>125</v>
      </c>
      <c r="J42" s="356" t="s">
        <v>15</v>
      </c>
      <c r="K42" s="356">
        <v>29.392851063527022</v>
      </c>
      <c r="L42" s="356">
        <v>24.82080504953856</v>
      </c>
      <c r="M42" s="356">
        <v>32.630785368577008</v>
      </c>
      <c r="N42" s="356">
        <v>27.388506071916517</v>
      </c>
      <c r="O42" s="232">
        <v>29.814837867064401</v>
      </c>
      <c r="P42" s="363">
        <v>24.145491578476715</v>
      </c>
      <c r="Q42" s="363">
        <v>24.584624847848797</v>
      </c>
      <c r="R42" s="382">
        <v>18.461190068986415</v>
      </c>
      <c r="S42" s="467">
        <v>25.978176499345203</v>
      </c>
      <c r="T42" s="364">
        <v>26.496104985541933</v>
      </c>
      <c r="U42" s="357">
        <v>27.601490498144155</v>
      </c>
      <c r="V42" s="357">
        <v>26.472067440628717</v>
      </c>
      <c r="W42" s="357">
        <v>32.970262580615206</v>
      </c>
      <c r="X42" s="357">
        <v>26.844030559315666</v>
      </c>
      <c r="Y42" s="357">
        <v>32.939409439773414</v>
      </c>
      <c r="Z42" s="357">
        <v>25.96040602949406</v>
      </c>
      <c r="AA42" s="357">
        <v>30.482577754726098</v>
      </c>
      <c r="AB42" s="357">
        <v>37.520421279269115</v>
      </c>
      <c r="AC42" s="357">
        <v>35.778722223683751</v>
      </c>
      <c r="AD42" s="357">
        <v>35.619963770055911</v>
      </c>
      <c r="AE42" s="357">
        <v>30.267232992950152</v>
      </c>
      <c r="AF42" s="357">
        <v>32.817104354090596</v>
      </c>
      <c r="AG42" s="357">
        <v>41.578858131189136</v>
      </c>
      <c r="AH42" s="357">
        <v>36.495949543568393</v>
      </c>
      <c r="AI42" s="357">
        <v>30.116184905808964</v>
      </c>
      <c r="AJ42" s="357">
        <v>38.180155865424574</v>
      </c>
      <c r="AK42" s="357">
        <v>39.4</v>
      </c>
      <c r="AL42" s="357">
        <v>41.468842436277832</v>
      </c>
      <c r="AM42" s="357">
        <v>36.064025157967357</v>
      </c>
      <c r="AN42" s="357" t="s">
        <v>66</v>
      </c>
      <c r="AO42" s="357">
        <v>33.1</v>
      </c>
      <c r="AP42" s="357">
        <v>31.7</v>
      </c>
      <c r="AQ42" s="357" t="s">
        <v>160</v>
      </c>
      <c r="AR42" s="357" t="s">
        <v>16</v>
      </c>
      <c r="AS42" s="357" t="s">
        <v>16</v>
      </c>
      <c r="AT42" s="357">
        <v>38.299999999999997</v>
      </c>
      <c r="AU42" s="357">
        <v>38.299999999999997</v>
      </c>
      <c r="AV42" s="357">
        <v>31</v>
      </c>
      <c r="AW42" s="357" t="s">
        <v>160</v>
      </c>
      <c r="AX42" s="357">
        <v>43.2</v>
      </c>
    </row>
    <row r="43" spans="1:50">
      <c r="A43" s="130" t="s">
        <v>50</v>
      </c>
      <c r="B43" s="409" t="s">
        <v>15</v>
      </c>
      <c r="C43" s="362" t="s">
        <v>125</v>
      </c>
      <c r="D43" s="362" t="s">
        <v>125</v>
      </c>
      <c r="E43" s="362" t="s">
        <v>125</v>
      </c>
      <c r="F43" s="362" t="s">
        <v>125</v>
      </c>
      <c r="G43" s="362" t="s">
        <v>125</v>
      </c>
      <c r="H43" s="362" t="s">
        <v>125</v>
      </c>
      <c r="I43" s="362" t="s">
        <v>125</v>
      </c>
      <c r="J43" s="356">
        <v>25.7</v>
      </c>
      <c r="K43" s="356">
        <v>23.59426139793327</v>
      </c>
      <c r="L43" s="356">
        <v>28.323741246046033</v>
      </c>
      <c r="M43" s="356">
        <v>33.1312575368067</v>
      </c>
      <c r="N43" s="356">
        <v>25.089470890697246</v>
      </c>
      <c r="O43" s="232">
        <v>27.238291399977193</v>
      </c>
      <c r="P43" s="363">
        <v>24.800803671828049</v>
      </c>
      <c r="Q43" s="363">
        <v>24.886736452144547</v>
      </c>
      <c r="R43" s="382">
        <v>21.061834514135359</v>
      </c>
      <c r="S43" s="467">
        <v>25.65869823478344</v>
      </c>
      <c r="T43" s="364">
        <v>25.615575629836894</v>
      </c>
      <c r="U43" s="357">
        <v>26.60320813994225</v>
      </c>
      <c r="V43" s="357">
        <v>25.222746951720197</v>
      </c>
      <c r="W43" s="357">
        <v>29.398947602829299</v>
      </c>
      <c r="X43" s="357">
        <v>26.299720965898249</v>
      </c>
      <c r="Y43" s="357">
        <v>30.481335445094214</v>
      </c>
      <c r="Z43" s="357">
        <v>26.037865232652578</v>
      </c>
      <c r="AA43" s="357">
        <v>27.349847872257197</v>
      </c>
      <c r="AB43" s="357">
        <v>31.889719181238977</v>
      </c>
      <c r="AC43" s="357">
        <v>35.994226499160554</v>
      </c>
      <c r="AD43" s="357">
        <v>34.741772051655204</v>
      </c>
      <c r="AE43" s="357">
        <v>29.131366813321797</v>
      </c>
      <c r="AF43" s="357">
        <v>32.130341555711688</v>
      </c>
      <c r="AG43" s="357">
        <v>41.365405568799417</v>
      </c>
      <c r="AH43" s="357">
        <v>36.008064102678311</v>
      </c>
      <c r="AI43" s="357">
        <v>29.545240260203183</v>
      </c>
      <c r="AJ43" s="357">
        <v>37.781955984995548</v>
      </c>
      <c r="AK43" s="357">
        <v>38.9</v>
      </c>
      <c r="AL43" s="357">
        <v>41.421486995503727</v>
      </c>
      <c r="AM43" s="357">
        <v>35.841684067492153</v>
      </c>
      <c r="AN43" s="357">
        <v>32.200000000000003</v>
      </c>
      <c r="AO43" s="357">
        <v>28.1</v>
      </c>
      <c r="AP43" s="357">
        <v>33.1</v>
      </c>
      <c r="AQ43" s="357">
        <v>32.200000000000003</v>
      </c>
      <c r="AR43" s="357">
        <v>31.1</v>
      </c>
      <c r="AS43" s="357" t="s">
        <v>16</v>
      </c>
      <c r="AT43" s="357">
        <v>41.7</v>
      </c>
      <c r="AU43" s="357">
        <v>41.7</v>
      </c>
      <c r="AV43" s="357">
        <v>37.700000000000003</v>
      </c>
      <c r="AW43" s="357" t="s">
        <v>160</v>
      </c>
      <c r="AX43" s="357">
        <v>27</v>
      </c>
    </row>
    <row r="44" spans="1:50">
      <c r="A44" s="130" t="s">
        <v>122</v>
      </c>
      <c r="B44" s="409">
        <v>27.3</v>
      </c>
      <c r="C44" s="362">
        <v>20.5</v>
      </c>
      <c r="D44" s="362">
        <v>24.4</v>
      </c>
      <c r="E44" s="362">
        <v>27.5</v>
      </c>
      <c r="F44" s="362">
        <v>29.7</v>
      </c>
      <c r="G44" s="362">
        <v>28.2</v>
      </c>
      <c r="H44" s="362">
        <v>27</v>
      </c>
      <c r="I44" s="362">
        <v>28.5</v>
      </c>
      <c r="J44" s="356">
        <v>33.4</v>
      </c>
      <c r="K44" s="356">
        <v>27.693264437404721</v>
      </c>
      <c r="L44" s="356">
        <v>28.623992920032375</v>
      </c>
      <c r="M44" s="356">
        <v>33.431540837744535</v>
      </c>
      <c r="N44" s="356">
        <v>30.287289561279948</v>
      </c>
      <c r="O44" s="232">
        <v>31.730745428321782</v>
      </c>
      <c r="P44" s="363">
        <v>31.381961591276152</v>
      </c>
      <c r="Q44" s="363">
        <v>29.938991228017883</v>
      </c>
      <c r="R44" s="382">
        <v>22.031254492813229</v>
      </c>
      <c r="S44" s="467">
        <v>31.436026646372611</v>
      </c>
      <c r="T44" s="364">
        <v>28.936324888033063</v>
      </c>
      <c r="U44" s="357">
        <v>32.133001576888041</v>
      </c>
      <c r="V44" s="357">
        <v>30.000119190999296</v>
      </c>
      <c r="W44" s="357">
        <v>28.974576278911655</v>
      </c>
      <c r="X44" s="357">
        <v>32.025039192334916</v>
      </c>
      <c r="Y44" s="357">
        <v>33.57932543370508</v>
      </c>
      <c r="Z44" s="357">
        <v>25.63747469222702</v>
      </c>
      <c r="AA44" s="357">
        <v>35.866060049979311</v>
      </c>
      <c r="AB44" s="357">
        <v>48.557639783755526</v>
      </c>
      <c r="AC44" s="357">
        <v>33.588605502792539</v>
      </c>
      <c r="AD44" s="357">
        <v>37.723441085799898</v>
      </c>
      <c r="AE44" s="357">
        <v>31.315618861782024</v>
      </c>
      <c r="AF44" s="357">
        <v>37.447309761872795</v>
      </c>
      <c r="AG44" s="357">
        <v>43.060446475230108</v>
      </c>
      <c r="AH44" s="357">
        <v>43.058203383904875</v>
      </c>
      <c r="AI44" s="357">
        <v>36.172338149041288</v>
      </c>
      <c r="AJ44" s="357">
        <v>41.657988479453245</v>
      </c>
      <c r="AK44" s="357">
        <v>44.8</v>
      </c>
      <c r="AL44" s="357">
        <v>43.427437768521628</v>
      </c>
      <c r="AM44" s="357">
        <v>41.053024800860037</v>
      </c>
      <c r="AN44" s="357">
        <v>34.9</v>
      </c>
      <c r="AO44" s="357">
        <v>35.5</v>
      </c>
      <c r="AP44" s="357">
        <v>34.299999999999997</v>
      </c>
      <c r="AQ44" s="357">
        <v>35</v>
      </c>
      <c r="AR44" s="357" t="s">
        <v>16</v>
      </c>
      <c r="AS44" s="357" t="s">
        <v>16</v>
      </c>
      <c r="AT44" s="357" t="s">
        <v>16</v>
      </c>
      <c r="AU44" s="357" t="s">
        <v>16</v>
      </c>
      <c r="AV44" s="357">
        <v>43.4</v>
      </c>
      <c r="AW44" s="357">
        <v>32.1</v>
      </c>
      <c r="AX44" s="357">
        <v>51</v>
      </c>
    </row>
    <row r="45" spans="1:50">
      <c r="A45" s="130" t="s">
        <v>51</v>
      </c>
      <c r="B45" s="409" t="s">
        <v>15</v>
      </c>
      <c r="C45" s="362" t="s">
        <v>125</v>
      </c>
      <c r="D45" s="362" t="s">
        <v>125</v>
      </c>
      <c r="E45" s="362" t="s">
        <v>125</v>
      </c>
      <c r="F45" s="362" t="s">
        <v>125</v>
      </c>
      <c r="G45" s="362" t="s">
        <v>125</v>
      </c>
      <c r="H45" s="362" t="s">
        <v>125</v>
      </c>
      <c r="I45" s="362" t="s">
        <v>125</v>
      </c>
      <c r="J45" s="356" t="s">
        <v>15</v>
      </c>
      <c r="K45" s="356" t="s">
        <v>15</v>
      </c>
      <c r="L45" s="356" t="s">
        <v>15</v>
      </c>
      <c r="M45" s="356" t="s">
        <v>15</v>
      </c>
      <c r="N45" s="356">
        <v>27.98825438006067</v>
      </c>
      <c r="O45" s="232">
        <v>32.719819272791462</v>
      </c>
      <c r="P45" s="363">
        <v>27.724812834368333</v>
      </c>
      <c r="Q45" s="363">
        <v>23.577490559931594</v>
      </c>
      <c r="R45" s="382">
        <v>20.040390943259258</v>
      </c>
      <c r="S45" s="467">
        <v>26.069912444959357</v>
      </c>
      <c r="T45" s="364">
        <v>22.626105343325165</v>
      </c>
      <c r="U45" s="357">
        <v>27.7715971731545</v>
      </c>
      <c r="V45" s="357">
        <v>26.773427543001361</v>
      </c>
      <c r="W45" s="357">
        <v>29.360833088467235</v>
      </c>
      <c r="X45" s="357">
        <v>31.755286475805459</v>
      </c>
      <c r="Y45" s="357">
        <v>31.910756833945324</v>
      </c>
      <c r="Z45" s="357">
        <v>32.810879010344635</v>
      </c>
      <c r="AA45" s="357">
        <v>34.209444406068279</v>
      </c>
      <c r="AB45" s="357">
        <v>36.659807954727519</v>
      </c>
      <c r="AC45" s="357">
        <v>34.094018171612213</v>
      </c>
      <c r="AD45" s="357">
        <v>34.70058633713284</v>
      </c>
      <c r="AE45" s="357">
        <v>30.530991393635926</v>
      </c>
      <c r="AF45" s="357">
        <v>32.430166858085812</v>
      </c>
      <c r="AG45" s="357">
        <v>41.930874546858263</v>
      </c>
      <c r="AH45" s="357">
        <v>36.603148174676143</v>
      </c>
      <c r="AI45" s="357">
        <v>29.822295167570484</v>
      </c>
      <c r="AJ45" s="357">
        <v>37.494850578605224</v>
      </c>
      <c r="AK45" s="357">
        <v>39</v>
      </c>
      <c r="AL45" s="357">
        <v>41.698914152723134</v>
      </c>
      <c r="AM45" s="357">
        <v>35.89988649094186</v>
      </c>
      <c r="AN45" s="357" t="s">
        <v>66</v>
      </c>
      <c r="AO45" s="357" t="s">
        <v>66</v>
      </c>
      <c r="AP45" s="357">
        <v>34</v>
      </c>
      <c r="AQ45" s="357" t="s">
        <v>160</v>
      </c>
      <c r="AR45" s="357" t="s">
        <v>16</v>
      </c>
      <c r="AS45" s="357" t="s">
        <v>16</v>
      </c>
      <c r="AT45" s="357" t="s">
        <v>16</v>
      </c>
      <c r="AU45" s="357" t="s">
        <v>16</v>
      </c>
      <c r="AV45" s="357" t="s">
        <v>160</v>
      </c>
      <c r="AW45" s="357">
        <v>28.3</v>
      </c>
      <c r="AX45" s="357" t="s">
        <v>160</v>
      </c>
    </row>
    <row r="46" spans="1:50">
      <c r="A46" s="130" t="s">
        <v>52</v>
      </c>
      <c r="B46" s="409">
        <v>26.3</v>
      </c>
      <c r="C46" s="362" t="s">
        <v>125</v>
      </c>
      <c r="D46" s="362">
        <v>26.3</v>
      </c>
      <c r="E46" s="362" t="s">
        <v>125</v>
      </c>
      <c r="F46" s="362">
        <v>30</v>
      </c>
      <c r="G46" s="362">
        <v>28</v>
      </c>
      <c r="H46" s="362">
        <v>25</v>
      </c>
      <c r="I46" s="362">
        <v>27.5</v>
      </c>
      <c r="J46" s="356">
        <v>30.6</v>
      </c>
      <c r="K46" s="356">
        <v>25.793726443503314</v>
      </c>
      <c r="L46" s="356">
        <v>26.92256676744304</v>
      </c>
      <c r="M46" s="356">
        <v>28.8</v>
      </c>
      <c r="N46" s="356">
        <v>30.687121766709385</v>
      </c>
      <c r="O46" s="232">
        <v>28.505561313027641</v>
      </c>
      <c r="P46" s="363">
        <v>27.160257304598595</v>
      </c>
      <c r="Q46" s="363" t="s">
        <v>15</v>
      </c>
      <c r="R46" s="382">
        <v>21.019432925272554</v>
      </c>
      <c r="S46" s="467">
        <v>29.846742460685956</v>
      </c>
      <c r="T46" s="364">
        <v>29.842660346454643</v>
      </c>
      <c r="U46" s="357">
        <v>31.815858967888271</v>
      </c>
      <c r="V46" s="357">
        <v>29.475256561715533</v>
      </c>
      <c r="W46" s="357">
        <v>38.223692550799733</v>
      </c>
      <c r="X46" s="357">
        <v>34.245959370535125</v>
      </c>
      <c r="Y46" s="357">
        <v>40.614269586878393</v>
      </c>
      <c r="Z46" s="357">
        <v>29.252750766324226</v>
      </c>
      <c r="AA46" s="357" t="s">
        <v>15</v>
      </c>
      <c r="AB46" s="357">
        <v>44.231125209301176</v>
      </c>
      <c r="AC46" s="357">
        <v>41.989585938444179</v>
      </c>
      <c r="AD46" s="357">
        <v>45.534297078256564</v>
      </c>
      <c r="AE46" s="357">
        <v>38.083806746937171</v>
      </c>
      <c r="AF46" s="357">
        <v>41.316287349955367</v>
      </c>
      <c r="AG46" s="357" t="s">
        <v>15</v>
      </c>
      <c r="AH46" s="357">
        <v>42.643638512428332</v>
      </c>
      <c r="AI46" s="357">
        <v>39.298139342302825</v>
      </c>
      <c r="AJ46" s="357">
        <v>43.60874288683128</v>
      </c>
      <c r="AK46" s="357">
        <v>44.9</v>
      </c>
      <c r="AL46" s="357">
        <v>42.112198482200142</v>
      </c>
      <c r="AM46" s="357">
        <v>42.391926761918633</v>
      </c>
      <c r="AN46" s="357" t="s">
        <v>66</v>
      </c>
      <c r="AO46" s="357" t="s">
        <v>66</v>
      </c>
      <c r="AP46" s="357" t="s">
        <v>160</v>
      </c>
      <c r="AQ46" s="357" t="s">
        <v>160</v>
      </c>
      <c r="AR46" s="357" t="s">
        <v>16</v>
      </c>
      <c r="AS46" s="357" t="s">
        <v>16</v>
      </c>
      <c r="AT46" s="357">
        <v>54.3</v>
      </c>
      <c r="AU46" s="357">
        <v>54.3</v>
      </c>
      <c r="AV46" s="357">
        <v>41.4</v>
      </c>
      <c r="AW46" s="357">
        <v>27.3</v>
      </c>
      <c r="AX46" s="357">
        <v>41.2</v>
      </c>
    </row>
    <row r="47" spans="1:50">
      <c r="A47" s="130" t="s">
        <v>53</v>
      </c>
      <c r="B47" s="409">
        <v>22</v>
      </c>
      <c r="C47" s="362">
        <v>20</v>
      </c>
      <c r="D47" s="362">
        <v>21.7</v>
      </c>
      <c r="E47" s="362">
        <v>18.7</v>
      </c>
      <c r="F47" s="362" t="s">
        <v>125</v>
      </c>
      <c r="G47" s="362">
        <v>21.8</v>
      </c>
      <c r="H47" s="362">
        <v>22</v>
      </c>
      <c r="I47" s="362" t="s">
        <v>125</v>
      </c>
      <c r="J47" s="356">
        <v>25.3</v>
      </c>
      <c r="K47" s="356">
        <v>36.291173251905832</v>
      </c>
      <c r="L47" s="356">
        <v>30.825838529265642</v>
      </c>
      <c r="M47" s="356">
        <v>34.232296306912076</v>
      </c>
      <c r="N47" s="356">
        <v>30.687121766709382</v>
      </c>
      <c r="O47" s="232">
        <v>31.273790633944465</v>
      </c>
      <c r="P47" s="363">
        <v>26.731341149249758</v>
      </c>
      <c r="Q47" s="363">
        <v>25.37271310642269</v>
      </c>
      <c r="R47" s="382">
        <v>21.222544484068283</v>
      </c>
      <c r="S47" s="467">
        <v>31.113705527111144</v>
      </c>
      <c r="T47" s="364">
        <v>27.59776942222997</v>
      </c>
      <c r="U47" s="357">
        <v>28.719581831341568</v>
      </c>
      <c r="V47" s="357">
        <v>28.6761101953912</v>
      </c>
      <c r="W47" s="357">
        <v>35.494705929351063</v>
      </c>
      <c r="X47" s="357">
        <v>28.707999633455376</v>
      </c>
      <c r="Y47" s="357">
        <v>33.766540431598642</v>
      </c>
      <c r="Z47" s="357">
        <v>28.7173279453196</v>
      </c>
      <c r="AA47" s="357">
        <v>31.323087472727817</v>
      </c>
      <c r="AB47" s="357">
        <v>38.073303043250988</v>
      </c>
      <c r="AC47" s="357">
        <v>36.514856772264068</v>
      </c>
      <c r="AD47" s="357">
        <v>36.592111099092676</v>
      </c>
      <c r="AE47" s="357">
        <v>32.22082308938095</v>
      </c>
      <c r="AF47" s="357">
        <v>35.663669849132852</v>
      </c>
      <c r="AG47" s="357">
        <v>41.173675276039404</v>
      </c>
      <c r="AH47" s="357">
        <v>37.60792164956986</v>
      </c>
      <c r="AI47" s="357">
        <v>30.436329409990858</v>
      </c>
      <c r="AJ47" s="357">
        <v>38.468388696153049</v>
      </c>
      <c r="AK47" s="357">
        <v>38.799999999999997</v>
      </c>
      <c r="AL47" s="357">
        <v>42.316990200200628</v>
      </c>
      <c r="AM47" s="357">
        <v>36.710105683132205</v>
      </c>
      <c r="AN47" s="357">
        <v>35.9</v>
      </c>
      <c r="AO47" s="357">
        <v>32.6</v>
      </c>
      <c r="AP47" s="357">
        <v>32.200000000000003</v>
      </c>
      <c r="AQ47" s="357">
        <v>34.299999999999997</v>
      </c>
      <c r="AR47" s="357">
        <v>33.1</v>
      </c>
      <c r="AS47" s="357" t="s">
        <v>16</v>
      </c>
      <c r="AT47" s="357">
        <v>43</v>
      </c>
      <c r="AU47" s="357">
        <v>43</v>
      </c>
      <c r="AV47" s="357">
        <v>33.9</v>
      </c>
      <c r="AW47" s="357">
        <v>36</v>
      </c>
      <c r="AX47" s="357">
        <v>40.9</v>
      </c>
    </row>
    <row r="48" spans="1:50">
      <c r="A48" s="130" t="s">
        <v>54</v>
      </c>
      <c r="B48" s="409">
        <v>26.9</v>
      </c>
      <c r="C48" s="362">
        <v>25.7</v>
      </c>
      <c r="D48" s="362">
        <v>24.3</v>
      </c>
      <c r="E48" s="362">
        <v>25.4</v>
      </c>
      <c r="F48" s="362">
        <v>27.4</v>
      </c>
      <c r="G48" s="362">
        <v>25.7</v>
      </c>
      <c r="H48" s="362">
        <v>25.7</v>
      </c>
      <c r="I48" s="362">
        <v>30.2</v>
      </c>
      <c r="J48" s="356">
        <v>30.2</v>
      </c>
      <c r="K48" s="356">
        <v>30.892486321870223</v>
      </c>
      <c r="L48" s="356">
        <v>31.826677442553482</v>
      </c>
      <c r="M48" s="356">
        <v>34.532579607849897</v>
      </c>
      <c r="N48" s="356">
        <v>28.188170482775405</v>
      </c>
      <c r="O48" s="232">
        <v>31.024527124024381</v>
      </c>
      <c r="P48" s="363">
        <v>27.734916914483996</v>
      </c>
      <c r="Q48" s="363">
        <v>27.049859379637478</v>
      </c>
      <c r="R48" s="382">
        <v>23.071351453485402</v>
      </c>
      <c r="S48" s="467">
        <v>29.819943649615428</v>
      </c>
      <c r="T48" s="364">
        <v>27.922870199928397</v>
      </c>
      <c r="U48" s="357">
        <v>31.641529477837366</v>
      </c>
      <c r="V48" s="357">
        <v>29.966631227804925</v>
      </c>
      <c r="W48" s="357">
        <v>34.958587926947189</v>
      </c>
      <c r="X48" s="357">
        <v>31.6309403462873</v>
      </c>
      <c r="Y48" s="357">
        <v>37.001443211223581</v>
      </c>
      <c r="Z48" s="357">
        <v>29.435540848654892</v>
      </c>
      <c r="AA48" s="357">
        <v>33.093735922177771</v>
      </c>
      <c r="AB48" s="357">
        <v>41.235719412137101</v>
      </c>
      <c r="AC48" s="357">
        <v>39.540717210525955</v>
      </c>
      <c r="AD48" s="357">
        <v>40.821829489238112</v>
      </c>
      <c r="AE48" s="357">
        <v>34.795723115181204</v>
      </c>
      <c r="AF48" s="357">
        <v>39.367420385267749</v>
      </c>
      <c r="AG48" s="357">
        <v>44.926891565336263</v>
      </c>
      <c r="AH48" s="357">
        <v>40.288966444191992</v>
      </c>
      <c r="AI48" s="357">
        <v>36.63259537257327</v>
      </c>
      <c r="AJ48" s="357">
        <v>41.850688660223945</v>
      </c>
      <c r="AK48" s="357">
        <v>44.5</v>
      </c>
      <c r="AL48" s="357">
        <v>42.456679939536876</v>
      </c>
      <c r="AM48" s="357">
        <v>40.510953610499143</v>
      </c>
      <c r="AN48" s="357">
        <v>37.4</v>
      </c>
      <c r="AO48" s="357">
        <v>36.4</v>
      </c>
      <c r="AP48" s="357">
        <v>36.799999999999997</v>
      </c>
      <c r="AQ48" s="357">
        <v>36.799999999999997</v>
      </c>
      <c r="AR48" s="357">
        <v>37.700000000000003</v>
      </c>
      <c r="AS48" s="357" t="s">
        <v>16</v>
      </c>
      <c r="AT48" s="357">
        <v>49.9</v>
      </c>
      <c r="AU48" s="357">
        <v>49.9</v>
      </c>
      <c r="AV48" s="357">
        <v>39.700000000000003</v>
      </c>
      <c r="AW48" s="357">
        <v>32.799999999999997</v>
      </c>
      <c r="AX48" s="357">
        <v>41.7</v>
      </c>
    </row>
    <row r="49" spans="1:50">
      <c r="A49" s="130" t="s">
        <v>55</v>
      </c>
      <c r="B49" s="409" t="s">
        <v>15</v>
      </c>
      <c r="C49" s="362">
        <v>29.5</v>
      </c>
      <c r="D49" s="362" t="s">
        <v>125</v>
      </c>
      <c r="E49" s="362" t="s">
        <v>125</v>
      </c>
      <c r="F49" s="362" t="s">
        <v>125</v>
      </c>
      <c r="G49" s="362" t="s">
        <v>125</v>
      </c>
      <c r="H49" s="362" t="s">
        <v>125</v>
      </c>
      <c r="I49" s="362" t="s">
        <v>125</v>
      </c>
      <c r="J49" s="356">
        <v>34</v>
      </c>
      <c r="K49" s="356">
        <v>28.992948327968858</v>
      </c>
      <c r="L49" s="356">
        <v>32.927600247170105</v>
      </c>
      <c r="M49" s="356">
        <v>35.433429510663387</v>
      </c>
      <c r="N49" s="356">
        <v>29.387667099063702</v>
      </c>
      <c r="O49" s="232">
        <v>29.64154786349178</v>
      </c>
      <c r="P49" s="363">
        <v>26.451294233038645</v>
      </c>
      <c r="Q49" s="363">
        <v>26.029766720782749</v>
      </c>
      <c r="R49" s="382">
        <v>20.747649864036568</v>
      </c>
      <c r="S49" s="467">
        <v>27.187021992955419</v>
      </c>
      <c r="T49" s="364">
        <v>25.292430979753487</v>
      </c>
      <c r="U49" s="357">
        <v>28.88227605307582</v>
      </c>
      <c r="V49" s="357">
        <v>28.169364880429718</v>
      </c>
      <c r="W49" s="357">
        <v>33.818502356588297</v>
      </c>
      <c r="X49" s="357">
        <v>29.023811875469271</v>
      </c>
      <c r="Y49" s="357">
        <v>34.867478249919934</v>
      </c>
      <c r="Z49" s="357">
        <v>26.973612884260454</v>
      </c>
      <c r="AA49" s="357">
        <v>30.143745400128186</v>
      </c>
      <c r="AB49" s="357">
        <v>38.716702696201821</v>
      </c>
      <c r="AC49" s="357">
        <v>37.72549596621613</v>
      </c>
      <c r="AD49" s="357">
        <v>35.699862980296913</v>
      </c>
      <c r="AE49" s="357">
        <v>30.663445728262314</v>
      </c>
      <c r="AF49" s="357">
        <v>34.898909780569362</v>
      </c>
      <c r="AG49" s="357">
        <v>42.822462554157646</v>
      </c>
      <c r="AH49" s="357">
        <v>37.194996972244539</v>
      </c>
      <c r="AI49" s="357">
        <v>32.791260840898531</v>
      </c>
      <c r="AJ49" s="357">
        <v>39.406160826646015</v>
      </c>
      <c r="AK49" s="357">
        <v>40.799999999999997</v>
      </c>
      <c r="AL49" s="357">
        <v>42.486518817339139</v>
      </c>
      <c r="AM49" s="357">
        <v>38.197063297883908</v>
      </c>
      <c r="AN49" s="357" t="s">
        <v>66</v>
      </c>
      <c r="AO49" s="357" t="s">
        <v>66</v>
      </c>
      <c r="AP49" s="357">
        <v>32.200000000000003</v>
      </c>
      <c r="AQ49" s="357">
        <v>39.5</v>
      </c>
      <c r="AR49" s="357">
        <v>35.200000000000003</v>
      </c>
      <c r="AS49" s="357" t="s">
        <v>16</v>
      </c>
      <c r="AT49" s="357">
        <v>45.5</v>
      </c>
      <c r="AU49" s="357">
        <v>45.5</v>
      </c>
      <c r="AV49" s="357">
        <v>40.200000000000003</v>
      </c>
      <c r="AW49" s="357">
        <v>31.5</v>
      </c>
      <c r="AX49" s="357">
        <v>33.799999999999997</v>
      </c>
    </row>
    <row r="50" spans="1:50">
      <c r="A50" s="130" t="s">
        <v>56</v>
      </c>
      <c r="B50" s="409" t="s">
        <v>15</v>
      </c>
      <c r="C50" s="362" t="s">
        <v>125</v>
      </c>
      <c r="D50" s="362" t="s">
        <v>125</v>
      </c>
      <c r="E50" s="362" t="s">
        <v>125</v>
      </c>
      <c r="F50" s="362" t="s">
        <v>125</v>
      </c>
      <c r="G50" s="362" t="s">
        <v>69</v>
      </c>
      <c r="H50" s="362" t="s">
        <v>69</v>
      </c>
      <c r="I50" s="362" t="s">
        <v>69</v>
      </c>
      <c r="J50" s="356" t="s">
        <v>69</v>
      </c>
      <c r="K50" s="356" t="s">
        <v>15</v>
      </c>
      <c r="L50" s="356" t="s">
        <v>15</v>
      </c>
      <c r="M50" s="356" t="s">
        <v>15</v>
      </c>
      <c r="N50" s="356" t="s">
        <v>15</v>
      </c>
      <c r="O50" s="356" t="s">
        <v>15</v>
      </c>
      <c r="P50" s="363" t="s">
        <v>15</v>
      </c>
      <c r="Q50" s="363" t="s">
        <v>15</v>
      </c>
      <c r="R50" s="382" t="s">
        <v>15</v>
      </c>
      <c r="S50" s="467" t="s">
        <v>15</v>
      </c>
      <c r="T50" s="364" t="s">
        <v>15</v>
      </c>
      <c r="U50" s="357">
        <v>30.83267002963278</v>
      </c>
      <c r="V50" s="357">
        <v>31.463918263083112</v>
      </c>
      <c r="W50" s="357" t="s">
        <v>15</v>
      </c>
      <c r="X50" s="357" t="s">
        <v>15</v>
      </c>
      <c r="Y50" s="357" t="s">
        <v>15</v>
      </c>
      <c r="Z50" s="357" t="s">
        <v>15</v>
      </c>
      <c r="AA50" s="357" t="s">
        <v>15</v>
      </c>
      <c r="AB50" s="357">
        <v>49.32805711871805</v>
      </c>
      <c r="AC50" s="357">
        <v>47.766525019378697</v>
      </c>
      <c r="AD50" s="357" t="s">
        <v>15</v>
      </c>
      <c r="AE50" s="357">
        <v>34.64107227982602</v>
      </c>
      <c r="AF50" s="357" t="s">
        <v>15</v>
      </c>
      <c r="AG50" s="357" t="s">
        <v>15</v>
      </c>
      <c r="AH50" s="357">
        <v>42.557824341052218</v>
      </c>
      <c r="AI50" s="357">
        <v>39.290947501056017</v>
      </c>
      <c r="AJ50" s="357">
        <v>43.898762884607009</v>
      </c>
      <c r="AK50" s="357">
        <v>45.2</v>
      </c>
      <c r="AL50" s="357">
        <v>43.786241549022428</v>
      </c>
      <c r="AM50" s="357">
        <v>42.426355229672581</v>
      </c>
      <c r="AN50" s="357" t="s">
        <v>66</v>
      </c>
      <c r="AO50" s="357" t="s">
        <v>66</v>
      </c>
      <c r="AP50" s="357" t="s">
        <v>68</v>
      </c>
      <c r="AQ50" s="357" t="s">
        <v>68</v>
      </c>
      <c r="AR50" s="357" t="s">
        <v>16</v>
      </c>
      <c r="AS50" s="357" t="s">
        <v>16</v>
      </c>
      <c r="AT50" s="357" t="s">
        <v>16</v>
      </c>
      <c r="AU50" s="357" t="s">
        <v>16</v>
      </c>
      <c r="AV50" s="357" t="s">
        <v>160</v>
      </c>
      <c r="AW50" s="357">
        <v>24.7</v>
      </c>
      <c r="AX50" s="357" t="s">
        <v>160</v>
      </c>
    </row>
    <row r="51" spans="1:50">
      <c r="A51" s="130" t="s">
        <v>123</v>
      </c>
      <c r="B51" s="409" t="s">
        <v>68</v>
      </c>
      <c r="C51" s="362">
        <v>20.5</v>
      </c>
      <c r="D51" s="362">
        <v>30.2</v>
      </c>
      <c r="E51" s="362">
        <v>30.8</v>
      </c>
      <c r="F51" s="362">
        <v>34.799999999999997</v>
      </c>
      <c r="G51" s="362">
        <v>29.3</v>
      </c>
      <c r="H51" s="362">
        <v>29.3</v>
      </c>
      <c r="I51" s="362">
        <v>31.6</v>
      </c>
      <c r="J51" s="356">
        <v>27.6</v>
      </c>
      <c r="K51" s="356">
        <v>26.593531914619707</v>
      </c>
      <c r="L51" s="356">
        <v>27.022650658771823</v>
      </c>
      <c r="M51" s="356">
        <v>28.927291323677156</v>
      </c>
      <c r="N51" s="356">
        <v>29.287709047706343</v>
      </c>
      <c r="O51" s="232">
        <v>31.385972183835214</v>
      </c>
      <c r="P51" s="363">
        <v>30.307460426702505</v>
      </c>
      <c r="Q51" s="363">
        <v>30.972073163742131</v>
      </c>
      <c r="R51" s="382">
        <v>21.266557388307824</v>
      </c>
      <c r="S51" s="467">
        <v>25.962031710319547</v>
      </c>
      <c r="T51" s="364">
        <v>28.657214012316963</v>
      </c>
      <c r="U51" s="357">
        <v>28.19253849650941</v>
      </c>
      <c r="V51" s="357">
        <v>24.8386634727709</v>
      </c>
      <c r="W51" s="357">
        <v>33.111199154547883</v>
      </c>
      <c r="X51" s="357">
        <v>29.590677990312532</v>
      </c>
      <c r="Y51" s="357">
        <v>34.893812830687828</v>
      </c>
      <c r="Z51" s="357">
        <v>27.642102290918373</v>
      </c>
      <c r="AA51" s="357">
        <v>34.366257498735592</v>
      </c>
      <c r="AB51" s="357">
        <v>46.173406098320839</v>
      </c>
      <c r="AC51" s="357">
        <v>36.302630433000608</v>
      </c>
      <c r="AD51" s="357">
        <v>39.851990825769334</v>
      </c>
      <c r="AE51" s="357">
        <v>32.017915947698278</v>
      </c>
      <c r="AF51" s="357">
        <v>40.113879042489756</v>
      </c>
      <c r="AG51" s="357" t="s">
        <v>15</v>
      </c>
      <c r="AH51" s="357">
        <v>47.976943334922581</v>
      </c>
      <c r="AI51" s="357">
        <v>37.629393979284934</v>
      </c>
      <c r="AJ51" s="357">
        <v>43.305174283010672</v>
      </c>
      <c r="AK51" s="357">
        <v>44</v>
      </c>
      <c r="AL51" s="357">
        <v>43.208765146609444</v>
      </c>
      <c r="AM51" s="357">
        <v>43.611698967220782</v>
      </c>
      <c r="AN51" s="357" t="s">
        <v>66</v>
      </c>
      <c r="AO51" s="357">
        <v>37.299999999999997</v>
      </c>
      <c r="AP51" s="357" t="s">
        <v>160</v>
      </c>
      <c r="AQ51" s="357">
        <v>39.5</v>
      </c>
      <c r="AR51" s="357">
        <v>33.5</v>
      </c>
      <c r="AS51" s="357" t="s">
        <v>16</v>
      </c>
      <c r="AT51" s="357" t="s">
        <v>16</v>
      </c>
      <c r="AU51" s="357" t="s">
        <v>16</v>
      </c>
      <c r="AV51" s="357" t="s">
        <v>160</v>
      </c>
      <c r="AW51" s="357" t="s">
        <v>160</v>
      </c>
      <c r="AX51" s="357" t="s">
        <v>160</v>
      </c>
    </row>
    <row r="52" spans="1:50">
      <c r="A52" s="130"/>
      <c r="B52" s="354"/>
      <c r="C52" s="362"/>
      <c r="D52" s="362"/>
      <c r="E52" s="362"/>
      <c r="F52" s="362"/>
      <c r="G52" s="362"/>
      <c r="H52" s="362"/>
      <c r="I52" s="362"/>
      <c r="J52" s="356"/>
      <c r="K52" s="356"/>
      <c r="L52" s="356"/>
      <c r="M52" s="356"/>
      <c r="N52" s="356"/>
      <c r="O52" s="362"/>
      <c r="P52" s="362"/>
      <c r="Q52" s="362"/>
      <c r="R52" s="362"/>
      <c r="S52" s="362"/>
      <c r="T52" s="362"/>
      <c r="U52" s="357"/>
      <c r="V52" s="357"/>
      <c r="W52" s="357"/>
      <c r="X52" s="357"/>
      <c r="Y52" s="357"/>
      <c r="Z52" s="357"/>
      <c r="AA52" s="357"/>
      <c r="AB52" s="357"/>
      <c r="AC52" s="357"/>
      <c r="AD52" s="357"/>
      <c r="AE52" s="357"/>
      <c r="AF52" s="357"/>
      <c r="AG52" s="357"/>
      <c r="AH52" s="357"/>
      <c r="AI52" s="357"/>
      <c r="AJ52" s="357"/>
      <c r="AK52" s="357"/>
      <c r="AL52" s="357"/>
      <c r="AM52" s="357"/>
      <c r="AN52" s="357"/>
      <c r="AO52" s="357"/>
      <c r="AP52" s="357"/>
      <c r="AQ52" s="357"/>
      <c r="AR52" s="357"/>
      <c r="AS52" s="357"/>
      <c r="AT52" s="357"/>
      <c r="AU52" s="357"/>
      <c r="AV52" s="357"/>
      <c r="AW52" s="357"/>
      <c r="AX52" s="357"/>
    </row>
    <row r="53" spans="1:50">
      <c r="A53" s="163" t="s">
        <v>209</v>
      </c>
      <c r="B53" s="448">
        <v>23.8</v>
      </c>
      <c r="C53" s="385">
        <v>22.6</v>
      </c>
      <c r="D53" s="385">
        <v>23.5</v>
      </c>
      <c r="E53" s="385">
        <v>25.3</v>
      </c>
      <c r="F53" s="385">
        <v>24.3</v>
      </c>
      <c r="G53" s="385">
        <v>26.1</v>
      </c>
      <c r="H53" s="385">
        <v>24.9</v>
      </c>
      <c r="I53" s="385">
        <v>26.7</v>
      </c>
      <c r="J53" s="468">
        <v>30.5</v>
      </c>
      <c r="K53" s="468">
        <v>28.749871916753168</v>
      </c>
      <c r="L53" s="468">
        <v>30.08556220163025</v>
      </c>
      <c r="M53" s="468">
        <v>32.91311633357153</v>
      </c>
      <c r="N53" s="468">
        <v>34.6</v>
      </c>
      <c r="O53" s="386">
        <v>32.325110603966671</v>
      </c>
      <c r="P53" s="386">
        <v>28.081494534539548</v>
      </c>
      <c r="Q53" s="469">
        <v>30.905475395759279</v>
      </c>
      <c r="R53" s="387">
        <v>26.757536066597442</v>
      </c>
      <c r="S53" s="388">
        <v>32.67500910224539</v>
      </c>
      <c r="T53" s="389">
        <v>26.317548576588898</v>
      </c>
      <c r="U53" s="452">
        <v>31.721156684368779</v>
      </c>
      <c r="V53" s="452">
        <v>33.411682765042904</v>
      </c>
      <c r="W53" s="452">
        <v>36.568907398323454</v>
      </c>
      <c r="X53" s="452">
        <v>33.78282324089561</v>
      </c>
      <c r="Y53" s="452">
        <v>36.888720983242855</v>
      </c>
      <c r="Z53" s="452">
        <v>29.354966993322616</v>
      </c>
      <c r="AA53" s="452">
        <v>31.403367634800365</v>
      </c>
      <c r="AB53" s="452">
        <v>40.256771729276473</v>
      </c>
      <c r="AC53" s="452">
        <v>38.179311014138413</v>
      </c>
      <c r="AD53" s="452">
        <v>38.677947828973807</v>
      </c>
      <c r="AE53" s="452">
        <v>31.230178321311836</v>
      </c>
      <c r="AF53" s="452">
        <v>36.639692020683107</v>
      </c>
      <c r="AG53" s="452">
        <v>44.880660112550693</v>
      </c>
      <c r="AH53" s="452">
        <v>41.514734289628656</v>
      </c>
      <c r="AI53" s="452">
        <v>35.56907844515294</v>
      </c>
      <c r="AJ53" s="452">
        <v>37.006182171707117</v>
      </c>
      <c r="AK53" s="452">
        <v>40.799999999999997</v>
      </c>
      <c r="AL53" s="452">
        <v>43.168817792354027</v>
      </c>
      <c r="AM53" s="452">
        <v>39.039457591346164</v>
      </c>
      <c r="AN53" s="452">
        <v>39</v>
      </c>
      <c r="AO53" s="452">
        <v>31.5</v>
      </c>
      <c r="AP53" s="452">
        <v>28.3</v>
      </c>
      <c r="AQ53" s="452">
        <v>34.5</v>
      </c>
      <c r="AR53" s="452">
        <v>34.5</v>
      </c>
      <c r="AS53" s="452">
        <v>35.799999999999997</v>
      </c>
      <c r="AT53" s="452">
        <v>42.2</v>
      </c>
      <c r="AU53" s="452">
        <v>42.2</v>
      </c>
      <c r="AV53" s="452">
        <v>35.4</v>
      </c>
      <c r="AW53" s="452">
        <v>32.700000000000003</v>
      </c>
      <c r="AX53" s="452">
        <v>41.1</v>
      </c>
    </row>
    <row r="54" spans="1:50">
      <c r="A54" s="163" t="s">
        <v>210</v>
      </c>
      <c r="B54" s="448">
        <v>24.3</v>
      </c>
      <c r="C54" s="385">
        <v>24.8</v>
      </c>
      <c r="D54" s="385">
        <v>25.7</v>
      </c>
      <c r="E54" s="385">
        <v>26.8</v>
      </c>
      <c r="F54" s="385">
        <v>25.9</v>
      </c>
      <c r="G54" s="385">
        <v>26.7</v>
      </c>
      <c r="H54" s="385">
        <v>25.1</v>
      </c>
      <c r="I54" s="385">
        <v>28.4</v>
      </c>
      <c r="J54" s="468">
        <v>31.4</v>
      </c>
      <c r="K54" s="468">
        <v>29.947459566686714</v>
      </c>
      <c r="L54" s="468">
        <v>30.214376635948366</v>
      </c>
      <c r="M54" s="468">
        <v>34.094473061643001</v>
      </c>
      <c r="N54" s="468">
        <v>31.683911889129064</v>
      </c>
      <c r="O54" s="386">
        <v>33.366624375125078</v>
      </c>
      <c r="P54" s="386">
        <v>29.184027341484882</v>
      </c>
      <c r="Q54" s="469">
        <v>28.205559541505696</v>
      </c>
      <c r="R54" s="387">
        <v>23.586759410089357</v>
      </c>
      <c r="S54" s="388">
        <v>32.1537115520836</v>
      </c>
      <c r="T54" s="389">
        <v>27.868734653194153</v>
      </c>
      <c r="U54" s="452">
        <v>31.63649184340434</v>
      </c>
      <c r="V54" s="452">
        <v>33.038131232235351</v>
      </c>
      <c r="W54" s="452">
        <v>36.82621333752607</v>
      </c>
      <c r="X54" s="452">
        <v>31.463560750507824</v>
      </c>
      <c r="Y54" s="452">
        <v>36.791340053851151</v>
      </c>
      <c r="Z54" s="452">
        <v>26.868126886075554</v>
      </c>
      <c r="AA54" s="452">
        <v>32.720002429010037</v>
      </c>
      <c r="AB54" s="452">
        <v>41.163890101776595</v>
      </c>
      <c r="AC54" s="452">
        <v>38.491251746636344</v>
      </c>
      <c r="AD54" s="452">
        <v>39.481220882389778</v>
      </c>
      <c r="AE54" s="452">
        <v>32.863308458495595</v>
      </c>
      <c r="AF54" s="452">
        <v>38.306755480193999</v>
      </c>
      <c r="AG54" s="452">
        <v>44.974169375335769</v>
      </c>
      <c r="AH54" s="452">
        <v>41.056641799915184</v>
      </c>
      <c r="AI54" s="452">
        <v>35.839000928253178</v>
      </c>
      <c r="AJ54" s="452">
        <v>39.644753087316403</v>
      </c>
      <c r="AK54" s="452">
        <v>41.1</v>
      </c>
      <c r="AL54" s="452">
        <v>42.63531154177678</v>
      </c>
      <c r="AM54" s="452">
        <v>38.939203674991866</v>
      </c>
      <c r="AN54" s="452">
        <v>38.299999999999997</v>
      </c>
      <c r="AO54" s="452">
        <v>32.4</v>
      </c>
      <c r="AP54" s="452">
        <v>31.2</v>
      </c>
      <c r="AQ54" s="452">
        <v>32.4</v>
      </c>
      <c r="AR54" s="452">
        <v>35.6</v>
      </c>
      <c r="AS54" s="452">
        <v>36.799999999999997</v>
      </c>
      <c r="AT54" s="452">
        <v>46.2</v>
      </c>
      <c r="AU54" s="452">
        <v>46.2</v>
      </c>
      <c r="AV54" s="452">
        <v>35.799999999999997</v>
      </c>
      <c r="AW54" s="452">
        <v>33.200000000000003</v>
      </c>
      <c r="AX54" s="452">
        <v>42.3</v>
      </c>
    </row>
    <row r="55" spans="1:50">
      <c r="A55" s="163" t="s">
        <v>211</v>
      </c>
      <c r="B55" s="448">
        <v>25.9</v>
      </c>
      <c r="C55" s="385">
        <v>22.9</v>
      </c>
      <c r="D55" s="385">
        <v>25.3</v>
      </c>
      <c r="E55" s="385">
        <v>24.6</v>
      </c>
      <c r="F55" s="385">
        <v>26.8</v>
      </c>
      <c r="G55" s="385">
        <v>26.7</v>
      </c>
      <c r="H55" s="385">
        <v>26.1</v>
      </c>
      <c r="I55" s="385">
        <v>30.1</v>
      </c>
      <c r="J55" s="468">
        <v>32.1</v>
      </c>
      <c r="K55" s="468">
        <v>28.559241416084902</v>
      </c>
      <c r="L55" s="468">
        <v>27.1</v>
      </c>
      <c r="M55" s="468">
        <v>31.102028482273507</v>
      </c>
      <c r="N55" s="468">
        <v>30.550642561623061</v>
      </c>
      <c r="O55" s="386">
        <v>30.930837533206059</v>
      </c>
      <c r="P55" s="386">
        <v>26.275689979596926</v>
      </c>
      <c r="Q55" s="469">
        <v>24.561096900496995</v>
      </c>
      <c r="R55" s="387">
        <v>21.873017201683265</v>
      </c>
      <c r="S55" s="388">
        <v>30.078019789700441</v>
      </c>
      <c r="T55" s="389">
        <v>23.764859733595568</v>
      </c>
      <c r="U55" s="452">
        <v>28.833287579527589</v>
      </c>
      <c r="V55" s="452">
        <v>29.616994863838215</v>
      </c>
      <c r="W55" s="452">
        <v>32.745222225133844</v>
      </c>
      <c r="X55" s="452">
        <v>30.253107267861168</v>
      </c>
      <c r="Y55" s="452">
        <v>34.89175251632394</v>
      </c>
      <c r="Z55" s="452">
        <v>25.292419824925396</v>
      </c>
      <c r="AA55" s="452">
        <v>30.182726661679979</v>
      </c>
      <c r="AB55" s="452">
        <v>40.310795565053823</v>
      </c>
      <c r="AC55" s="452">
        <v>36.605856529647305</v>
      </c>
      <c r="AD55" s="452">
        <v>35.90798555453317</v>
      </c>
      <c r="AE55" s="452">
        <v>29.367939002963411</v>
      </c>
      <c r="AF55" s="452">
        <v>34.167207448486266</v>
      </c>
      <c r="AG55" s="452">
        <v>43.126474482208124</v>
      </c>
      <c r="AH55" s="452">
        <v>38.237546065836966</v>
      </c>
      <c r="AI55" s="452">
        <v>31.489473728180908</v>
      </c>
      <c r="AJ55" s="452">
        <v>37.634098677638306</v>
      </c>
      <c r="AK55" s="452">
        <v>39.299999999999997</v>
      </c>
      <c r="AL55" s="452">
        <v>40.725180843768335</v>
      </c>
      <c r="AM55" s="452">
        <v>38.284046034758063</v>
      </c>
      <c r="AN55" s="452">
        <v>31.9</v>
      </c>
      <c r="AO55" s="452">
        <v>30.6</v>
      </c>
      <c r="AP55" s="452">
        <v>25.5</v>
      </c>
      <c r="AQ55" s="452">
        <v>32.200000000000003</v>
      </c>
      <c r="AR55" s="452">
        <v>35</v>
      </c>
      <c r="AS55" s="452">
        <v>32.9</v>
      </c>
      <c r="AT55" s="452">
        <v>41.5</v>
      </c>
      <c r="AU55" s="452">
        <v>41.5</v>
      </c>
      <c r="AV55" s="452">
        <v>32.299999999999997</v>
      </c>
      <c r="AW55" s="452">
        <v>29</v>
      </c>
      <c r="AX55" s="452">
        <v>36.5</v>
      </c>
    </row>
    <row r="56" spans="1:50">
      <c r="A56" s="163" t="s">
        <v>212</v>
      </c>
      <c r="B56" s="448">
        <v>27.1</v>
      </c>
      <c r="C56" s="385">
        <v>23.4</v>
      </c>
      <c r="D56" s="385">
        <v>26</v>
      </c>
      <c r="E56" s="385">
        <v>27.1</v>
      </c>
      <c r="F56" s="385">
        <v>30.4</v>
      </c>
      <c r="G56" s="385">
        <v>27.6</v>
      </c>
      <c r="H56" s="385">
        <v>26.9</v>
      </c>
      <c r="I56" s="385">
        <v>29.4</v>
      </c>
      <c r="J56" s="468">
        <v>31</v>
      </c>
      <c r="K56" s="468">
        <v>29.111728195555681</v>
      </c>
      <c r="L56" s="468">
        <v>29.200655872104967</v>
      </c>
      <c r="M56" s="468">
        <v>33.290014585126407</v>
      </c>
      <c r="N56" s="468">
        <v>29.599946570493547</v>
      </c>
      <c r="O56" s="386">
        <v>30.715422794504434</v>
      </c>
      <c r="P56" s="386">
        <v>27.518911472568949</v>
      </c>
      <c r="Q56" s="469">
        <v>27.817598686862709</v>
      </c>
      <c r="R56" s="387">
        <v>21.446214153063437</v>
      </c>
      <c r="S56" s="388">
        <v>28.972860770521756</v>
      </c>
      <c r="T56" s="389">
        <v>27.345400413811028</v>
      </c>
      <c r="U56" s="452">
        <v>29.782796118930637</v>
      </c>
      <c r="V56" s="452">
        <v>28.510136831109293</v>
      </c>
      <c r="W56" s="452">
        <v>33.64323810467355</v>
      </c>
      <c r="X56" s="452">
        <v>30.085158944422581</v>
      </c>
      <c r="Y56" s="452">
        <v>34.777360778534877</v>
      </c>
      <c r="Z56" s="452">
        <v>27.815324444627066</v>
      </c>
      <c r="AA56" s="452">
        <v>32.305266920459331</v>
      </c>
      <c r="AB56" s="452">
        <v>40.319308077954815</v>
      </c>
      <c r="AC56" s="452">
        <v>37.354787416165067</v>
      </c>
      <c r="AD56" s="452">
        <v>37.826258706751588</v>
      </c>
      <c r="AE56" s="452">
        <v>31.864886210500693</v>
      </c>
      <c r="AF56" s="452">
        <v>35.814007160977525</v>
      </c>
      <c r="AG56" s="452">
        <v>42.783999022667324</v>
      </c>
      <c r="AH56" s="452">
        <v>40.093151700944659</v>
      </c>
      <c r="AI56" s="452">
        <v>34.566906554075643</v>
      </c>
      <c r="AJ56" s="452">
        <v>40.287357076770931</v>
      </c>
      <c r="AK56" s="452">
        <v>42.4</v>
      </c>
      <c r="AL56" s="452">
        <v>42.293958107052156</v>
      </c>
      <c r="AM56" s="452">
        <v>39.741405652783037</v>
      </c>
      <c r="AN56" s="452">
        <v>34.700000000000003</v>
      </c>
      <c r="AO56" s="452">
        <v>34.200000000000003</v>
      </c>
      <c r="AP56" s="452">
        <v>34</v>
      </c>
      <c r="AQ56" s="452">
        <v>37.5</v>
      </c>
      <c r="AR56" s="452">
        <v>35.700000000000003</v>
      </c>
      <c r="AS56" s="452">
        <v>37.9</v>
      </c>
      <c r="AT56" s="452">
        <v>46</v>
      </c>
      <c r="AU56" s="452">
        <v>46</v>
      </c>
      <c r="AV56" s="452">
        <v>38.200000000000003</v>
      </c>
      <c r="AW56" s="452">
        <v>30.6</v>
      </c>
      <c r="AX56" s="452">
        <v>39.799999999999997</v>
      </c>
    </row>
    <row r="57" spans="1:50">
      <c r="A57" s="130"/>
      <c r="B57" s="354"/>
      <c r="C57" s="362"/>
      <c r="D57" s="362"/>
      <c r="E57" s="362"/>
      <c r="F57" s="362"/>
      <c r="G57" s="362"/>
      <c r="H57" s="362"/>
      <c r="I57" s="362"/>
      <c r="J57" s="356"/>
      <c r="K57" s="356"/>
      <c r="L57" s="356"/>
      <c r="M57" s="356"/>
      <c r="N57" s="356"/>
      <c r="O57" s="232"/>
      <c r="P57" s="362"/>
      <c r="Q57" s="362"/>
      <c r="R57" s="362"/>
      <c r="S57" s="362"/>
      <c r="T57" s="362"/>
      <c r="U57" s="357"/>
      <c r="V57" s="357"/>
      <c r="W57" s="357"/>
      <c r="X57" s="357"/>
      <c r="Y57" s="357"/>
      <c r="Z57" s="357"/>
      <c r="AA57" s="357"/>
      <c r="AB57" s="357"/>
      <c r="AC57" s="357"/>
      <c r="AD57" s="357"/>
      <c r="AE57" s="357"/>
      <c r="AF57" s="357"/>
      <c r="AG57" s="357"/>
      <c r="AH57" s="357"/>
      <c r="AI57" s="357"/>
      <c r="AJ57" s="357"/>
      <c r="AK57" s="357"/>
      <c r="AL57" s="357"/>
      <c r="AM57" s="357"/>
      <c r="AN57" s="357"/>
      <c r="AO57" s="357"/>
      <c r="AP57" s="357"/>
      <c r="AQ57" s="357"/>
      <c r="AR57" s="357"/>
      <c r="AS57" s="357"/>
      <c r="AT57" s="357"/>
      <c r="AU57" s="357"/>
      <c r="AV57" s="357"/>
      <c r="AW57" s="357"/>
      <c r="AX57" s="357"/>
    </row>
    <row r="58" spans="1:50">
      <c r="A58" s="163" t="s">
        <v>59</v>
      </c>
      <c r="B58" s="395">
        <v>25.1</v>
      </c>
      <c r="C58" s="385">
        <v>23.3</v>
      </c>
      <c r="D58" s="385">
        <v>25</v>
      </c>
      <c r="E58" s="385">
        <v>25.7</v>
      </c>
      <c r="F58" s="385">
        <v>26.5</v>
      </c>
      <c r="G58" s="385">
        <v>26.8</v>
      </c>
      <c r="H58" s="385">
        <v>25.7</v>
      </c>
      <c r="I58" s="385">
        <v>28.7</v>
      </c>
      <c r="J58" s="468">
        <v>31.3</v>
      </c>
      <c r="K58" s="468">
        <v>29.099937880687389</v>
      </c>
      <c r="L58" s="468">
        <v>28.927109832983085</v>
      </c>
      <c r="M58" s="468">
        <v>32.674658880440333</v>
      </c>
      <c r="N58" s="468">
        <v>31.54113907560836</v>
      </c>
      <c r="O58" s="386">
        <v>31.89988618504233</v>
      </c>
      <c r="P58" s="385">
        <v>27.8</v>
      </c>
      <c r="Q58" s="385">
        <v>27.5</v>
      </c>
      <c r="R58" s="385">
        <v>23.309148568179786</v>
      </c>
      <c r="S58" s="385">
        <v>31.1</v>
      </c>
      <c r="T58" s="385">
        <v>26.1</v>
      </c>
      <c r="U58" s="452">
        <v>30.49</v>
      </c>
      <c r="V58" s="452">
        <v>31.37</v>
      </c>
      <c r="W58" s="452">
        <v>35.166708856333678</v>
      </c>
      <c r="X58" s="452">
        <v>31.45</v>
      </c>
      <c r="Y58" s="452">
        <v>36.006206565616552</v>
      </c>
      <c r="Z58" s="452">
        <v>27.18</v>
      </c>
      <c r="AA58" s="452">
        <v>31.68</v>
      </c>
      <c r="AB58" s="452">
        <v>40.58</v>
      </c>
      <c r="AC58" s="452">
        <v>37.729999999999997</v>
      </c>
      <c r="AD58" s="452">
        <v>38.090000000000003</v>
      </c>
      <c r="AE58" s="452">
        <v>31.4</v>
      </c>
      <c r="AF58" s="452">
        <v>36.439483620505293</v>
      </c>
      <c r="AG58" s="452">
        <v>44.197493039999962</v>
      </c>
      <c r="AH58" s="452">
        <v>40.370939691174229</v>
      </c>
      <c r="AI58" s="452">
        <v>34.527699113334393</v>
      </c>
      <c r="AJ58" s="452">
        <v>38.428757449680745</v>
      </c>
      <c r="AK58" s="452">
        <v>40.700000000000003</v>
      </c>
      <c r="AL58" s="452">
        <v>42.3</v>
      </c>
      <c r="AM58" s="452">
        <v>38.932652802591612</v>
      </c>
      <c r="AN58" s="452">
        <v>36.799999999999997</v>
      </c>
      <c r="AO58" s="452">
        <v>31.9</v>
      </c>
      <c r="AP58" s="452">
        <v>29.4</v>
      </c>
      <c r="AQ58" s="452">
        <v>33.9</v>
      </c>
      <c r="AR58" s="452">
        <v>35.1</v>
      </c>
      <c r="AS58" s="452">
        <v>36</v>
      </c>
      <c r="AT58" s="452">
        <v>43.9</v>
      </c>
      <c r="AU58" s="452">
        <v>43.9</v>
      </c>
      <c r="AV58" s="452">
        <v>35.4</v>
      </c>
      <c r="AW58" s="452">
        <v>31.9</v>
      </c>
      <c r="AX58" s="452">
        <v>40.5</v>
      </c>
    </row>
    <row r="59" spans="1:50">
      <c r="A59" s="169" t="s">
        <v>131</v>
      </c>
      <c r="B59" s="355"/>
      <c r="C59" s="356"/>
      <c r="D59" s="356"/>
      <c r="E59" s="356"/>
      <c r="F59" s="356"/>
      <c r="G59" s="356"/>
      <c r="H59" s="356"/>
      <c r="I59" s="356"/>
      <c r="J59" s="356"/>
      <c r="K59" s="356"/>
      <c r="L59" s="356"/>
      <c r="M59" s="356"/>
      <c r="N59" s="356"/>
      <c r="O59" s="356"/>
      <c r="P59" s="356"/>
      <c r="Q59" s="356"/>
      <c r="R59" s="356"/>
      <c r="S59" s="356"/>
      <c r="T59" s="356"/>
      <c r="U59" s="357"/>
      <c r="V59" s="357"/>
      <c r="W59" s="357"/>
      <c r="X59" s="357"/>
      <c r="Y59" s="357"/>
      <c r="Z59" s="357"/>
      <c r="AA59" s="357"/>
      <c r="AB59" s="357"/>
      <c r="AC59" s="357"/>
      <c r="AD59" s="357"/>
      <c r="AE59" s="357"/>
      <c r="AF59" s="357"/>
      <c r="AG59" s="357"/>
      <c r="AH59" s="357"/>
      <c r="AI59" s="357"/>
      <c r="AJ59" s="357"/>
      <c r="AK59" s="357"/>
      <c r="AL59" s="357"/>
      <c r="AM59" s="357"/>
      <c r="AN59" s="357"/>
      <c r="AO59" s="357"/>
      <c r="AP59" s="357"/>
      <c r="AQ59" s="357"/>
      <c r="AR59" s="357"/>
      <c r="AS59" s="357"/>
      <c r="AT59" s="357"/>
      <c r="AU59" s="357"/>
      <c r="AV59" s="357"/>
      <c r="AW59" s="357"/>
      <c r="AX59" s="357"/>
    </row>
    <row r="60" spans="1:50">
      <c r="A60" s="130" t="s">
        <v>70</v>
      </c>
      <c r="B60" s="434">
        <v>26.8</v>
      </c>
      <c r="C60" s="362" t="s">
        <v>125</v>
      </c>
      <c r="D60" s="362" t="s">
        <v>125</v>
      </c>
      <c r="E60" s="362" t="s">
        <v>125</v>
      </c>
      <c r="F60" s="362" t="s">
        <v>125</v>
      </c>
      <c r="G60" s="362" t="s">
        <v>125</v>
      </c>
      <c r="H60" s="362" t="s">
        <v>125</v>
      </c>
      <c r="I60" s="362" t="s">
        <v>125</v>
      </c>
      <c r="J60" s="356" t="s">
        <v>15</v>
      </c>
      <c r="K60" s="356">
        <v>27.01086795373417</v>
      </c>
      <c r="L60" s="356" t="s">
        <v>15</v>
      </c>
      <c r="M60" s="356">
        <v>33.268038431042164</v>
      </c>
      <c r="N60" s="356">
        <v>35.251994046533191</v>
      </c>
      <c r="O60" s="354">
        <v>31.541672800590334</v>
      </c>
      <c r="P60" s="362" t="s">
        <v>125</v>
      </c>
      <c r="Q60" s="362" t="s">
        <v>125</v>
      </c>
      <c r="R60" s="418" t="s">
        <v>125</v>
      </c>
      <c r="S60" s="470" t="s">
        <v>125</v>
      </c>
      <c r="T60" s="378" t="s">
        <v>125</v>
      </c>
      <c r="U60" s="357" t="s">
        <v>68</v>
      </c>
      <c r="V60" s="357" t="s">
        <v>68</v>
      </c>
      <c r="W60" s="357" t="s">
        <v>15</v>
      </c>
      <c r="X60" s="357" t="s">
        <v>15</v>
      </c>
      <c r="Y60" s="357" t="s">
        <v>15</v>
      </c>
      <c r="Z60" s="357" t="s">
        <v>15</v>
      </c>
      <c r="AA60" s="357" t="s">
        <v>237</v>
      </c>
      <c r="AB60" s="357" t="s">
        <v>237</v>
      </c>
      <c r="AC60" s="357" t="s">
        <v>237</v>
      </c>
      <c r="AD60" s="357" t="s">
        <v>237</v>
      </c>
      <c r="AE60" s="357" t="s">
        <v>237</v>
      </c>
      <c r="AF60" s="357" t="s">
        <v>237</v>
      </c>
      <c r="AG60" s="357" t="s">
        <v>237</v>
      </c>
      <c r="AH60" s="357" t="s">
        <v>237</v>
      </c>
      <c r="AI60" s="357" t="s">
        <v>237</v>
      </c>
      <c r="AJ60" s="357" t="s">
        <v>237</v>
      </c>
      <c r="AK60" s="357" t="s">
        <v>237</v>
      </c>
      <c r="AL60" s="357" t="s">
        <v>237</v>
      </c>
      <c r="AM60" s="357" t="s">
        <v>237</v>
      </c>
      <c r="AN60" s="357" t="s">
        <v>237</v>
      </c>
      <c r="AO60" s="357" t="s">
        <v>237</v>
      </c>
      <c r="AP60" s="357" t="s">
        <v>237</v>
      </c>
      <c r="AQ60" s="357" t="s">
        <v>237</v>
      </c>
      <c r="AR60" s="357" t="s">
        <v>237</v>
      </c>
      <c r="AS60" s="357" t="s">
        <v>237</v>
      </c>
      <c r="AT60" s="357" t="s">
        <v>237</v>
      </c>
      <c r="AU60" s="357" t="s">
        <v>237</v>
      </c>
      <c r="AV60" s="357" t="s">
        <v>237</v>
      </c>
      <c r="AW60" s="357" t="s">
        <v>237</v>
      </c>
      <c r="AX60" s="357" t="s">
        <v>237</v>
      </c>
    </row>
    <row r="61" spans="1:50">
      <c r="A61" s="120"/>
    </row>
    <row r="62" spans="1:50">
      <c r="A62" s="171"/>
    </row>
    <row r="63" spans="1:50">
      <c r="A63" s="177" t="s">
        <v>206</v>
      </c>
    </row>
    <row r="64" spans="1:50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50543-8E71-4E56-AE65-BCD9378035D7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>
      <c r="A3" s="301" t="s">
        <v>81</v>
      </c>
      <c r="B3" s="352" t="s">
        <v>6</v>
      </c>
      <c r="C3" s="352" t="s">
        <v>6</v>
      </c>
      <c r="D3" s="352" t="s">
        <v>6</v>
      </c>
      <c r="E3" s="352" t="s">
        <v>6</v>
      </c>
      <c r="F3" s="352" t="s">
        <v>6</v>
      </c>
      <c r="G3" s="352" t="s">
        <v>6</v>
      </c>
      <c r="H3" s="352" t="s">
        <v>6</v>
      </c>
      <c r="I3" s="352" t="s">
        <v>6</v>
      </c>
      <c r="J3" s="352" t="s">
        <v>6</v>
      </c>
      <c r="K3" s="352" t="s">
        <v>6</v>
      </c>
      <c r="L3" s="352" t="s">
        <v>6</v>
      </c>
      <c r="M3" s="352" t="s">
        <v>6</v>
      </c>
      <c r="N3" s="352" t="s">
        <v>6</v>
      </c>
      <c r="O3" s="352" t="s">
        <v>6</v>
      </c>
      <c r="P3" s="352" t="s">
        <v>6</v>
      </c>
      <c r="Q3" s="352" t="s">
        <v>6</v>
      </c>
      <c r="R3" s="352" t="s">
        <v>6</v>
      </c>
      <c r="S3" s="352" t="s">
        <v>6</v>
      </c>
      <c r="T3" s="352" t="s">
        <v>6</v>
      </c>
      <c r="U3" s="352" t="s">
        <v>6</v>
      </c>
      <c r="V3" s="352" t="s">
        <v>6</v>
      </c>
      <c r="W3" s="352" t="s">
        <v>6</v>
      </c>
      <c r="X3" s="352" t="s">
        <v>6</v>
      </c>
      <c r="Y3" s="352" t="s">
        <v>6</v>
      </c>
      <c r="Z3" s="352" t="s">
        <v>6</v>
      </c>
      <c r="AA3" s="352" t="s">
        <v>6</v>
      </c>
      <c r="AB3" s="352" t="s">
        <v>6</v>
      </c>
      <c r="AC3" s="352" t="s">
        <v>6</v>
      </c>
      <c r="AD3" s="352" t="s">
        <v>6</v>
      </c>
      <c r="AE3" s="352" t="s">
        <v>6</v>
      </c>
      <c r="AF3" s="352" t="s">
        <v>6</v>
      </c>
      <c r="AG3" s="352" t="s">
        <v>6</v>
      </c>
      <c r="AH3" s="352" t="s">
        <v>6</v>
      </c>
      <c r="AI3" s="352" t="s">
        <v>6</v>
      </c>
      <c r="AJ3" s="352" t="s">
        <v>6</v>
      </c>
      <c r="AK3" s="352" t="s">
        <v>6</v>
      </c>
      <c r="AL3" s="352" t="s">
        <v>6</v>
      </c>
      <c r="AM3" s="352" t="s">
        <v>6</v>
      </c>
      <c r="AN3" s="352" t="s">
        <v>6</v>
      </c>
      <c r="AO3" s="352" t="s">
        <v>6</v>
      </c>
      <c r="AP3" s="352" t="s">
        <v>6</v>
      </c>
      <c r="AQ3" s="352" t="s">
        <v>6</v>
      </c>
      <c r="AR3" s="352" t="s">
        <v>6</v>
      </c>
      <c r="AS3" s="352" t="s">
        <v>6</v>
      </c>
      <c r="AT3" s="352" t="s">
        <v>6</v>
      </c>
      <c r="AU3" s="352" t="s">
        <v>6</v>
      </c>
      <c r="AV3" s="352" t="s">
        <v>6</v>
      </c>
      <c r="AW3" s="352" t="s">
        <v>6</v>
      </c>
    </row>
    <row r="4" spans="1:49">
      <c r="A4" s="552" t="s">
        <v>205</v>
      </c>
      <c r="B4" s="200">
        <v>1978</v>
      </c>
      <c r="C4" s="200">
        <v>1979</v>
      </c>
      <c r="D4" s="200">
        <v>1980</v>
      </c>
      <c r="E4" s="200">
        <v>1981</v>
      </c>
      <c r="F4" s="200">
        <v>1982</v>
      </c>
      <c r="G4" s="200">
        <v>1983</v>
      </c>
      <c r="H4" s="200">
        <v>1984</v>
      </c>
      <c r="I4" s="200">
        <v>1985</v>
      </c>
      <c r="J4" s="200">
        <v>1986</v>
      </c>
      <c r="K4" s="200">
        <v>1987</v>
      </c>
      <c r="L4" s="200">
        <v>1988</v>
      </c>
      <c r="M4" s="200">
        <v>1989</v>
      </c>
      <c r="N4" s="200">
        <v>1990</v>
      </c>
      <c r="O4" s="200">
        <v>1991</v>
      </c>
      <c r="P4" s="200">
        <v>1992</v>
      </c>
      <c r="Q4" s="200">
        <v>1993</v>
      </c>
      <c r="R4" s="200">
        <v>1994</v>
      </c>
      <c r="S4" s="200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0">
        <v>2010</v>
      </c>
      <c r="AI4" s="200">
        <v>2011</v>
      </c>
      <c r="AJ4" s="200">
        <v>2012</v>
      </c>
      <c r="AK4" s="200">
        <v>2013</v>
      </c>
      <c r="AL4" s="200">
        <v>2014</v>
      </c>
      <c r="AM4" s="200">
        <v>2015</v>
      </c>
      <c r="AN4" s="200">
        <v>2016</v>
      </c>
      <c r="AO4" s="200">
        <v>2017</v>
      </c>
      <c r="AP4" s="200">
        <v>2018</v>
      </c>
      <c r="AQ4" s="200">
        <v>2019</v>
      </c>
      <c r="AR4" s="200">
        <v>2020</v>
      </c>
      <c r="AS4" s="200">
        <v>2021</v>
      </c>
      <c r="AT4" s="200">
        <v>2022</v>
      </c>
      <c r="AU4" s="200">
        <v>2023</v>
      </c>
      <c r="AV4" s="200">
        <v>2024</v>
      </c>
      <c r="AW4" s="200">
        <v>2025</v>
      </c>
    </row>
    <row r="5" spans="1:49" ht="12.75" thickBot="1">
      <c r="A5" s="553"/>
      <c r="B5" s="236" t="s">
        <v>77</v>
      </c>
      <c r="C5" s="236" t="s">
        <v>77</v>
      </c>
      <c r="D5" s="236" t="s">
        <v>77</v>
      </c>
      <c r="E5" s="236" t="s">
        <v>77</v>
      </c>
      <c r="F5" s="236" t="s">
        <v>77</v>
      </c>
      <c r="G5" s="236" t="s">
        <v>77</v>
      </c>
      <c r="H5" s="236" t="s">
        <v>77</v>
      </c>
      <c r="I5" s="236" t="s">
        <v>77</v>
      </c>
      <c r="J5" s="236" t="s">
        <v>77</v>
      </c>
      <c r="K5" s="236" t="s">
        <v>77</v>
      </c>
      <c r="L5" s="236" t="s">
        <v>77</v>
      </c>
      <c r="M5" s="236" t="s">
        <v>77</v>
      </c>
      <c r="N5" s="236" t="s">
        <v>77</v>
      </c>
      <c r="O5" s="236" t="s">
        <v>77</v>
      </c>
      <c r="P5" s="236" t="s">
        <v>77</v>
      </c>
      <c r="Q5" s="236" t="s">
        <v>77</v>
      </c>
      <c r="R5" s="236" t="s">
        <v>77</v>
      </c>
      <c r="S5" s="236" t="s">
        <v>77</v>
      </c>
      <c r="T5" s="236" t="s">
        <v>77</v>
      </c>
      <c r="U5" s="236" t="s">
        <v>77</v>
      </c>
      <c r="V5" s="236" t="s">
        <v>77</v>
      </c>
      <c r="W5" s="236" t="s">
        <v>77</v>
      </c>
      <c r="X5" s="236" t="s">
        <v>77</v>
      </c>
      <c r="Y5" s="236" t="s">
        <v>77</v>
      </c>
      <c r="Z5" s="236" t="s">
        <v>77</v>
      </c>
      <c r="AA5" s="236" t="s">
        <v>77</v>
      </c>
      <c r="AB5" s="236" t="s">
        <v>77</v>
      </c>
      <c r="AC5" s="236" t="s">
        <v>77</v>
      </c>
      <c r="AD5" s="236" t="s">
        <v>77</v>
      </c>
      <c r="AE5" s="236" t="s">
        <v>77</v>
      </c>
      <c r="AF5" s="236" t="s">
        <v>77</v>
      </c>
      <c r="AG5" s="236" t="s">
        <v>77</v>
      </c>
      <c r="AH5" s="236" t="s">
        <v>77</v>
      </c>
      <c r="AI5" s="236" t="s">
        <v>77</v>
      </c>
      <c r="AJ5" s="236" t="s">
        <v>77</v>
      </c>
      <c r="AK5" s="236" t="s">
        <v>77</v>
      </c>
      <c r="AL5" s="236" t="s">
        <v>77</v>
      </c>
      <c r="AM5" s="236" t="s">
        <v>77</v>
      </c>
      <c r="AN5" s="236" t="s">
        <v>77</v>
      </c>
      <c r="AO5" s="236" t="s">
        <v>77</v>
      </c>
      <c r="AP5" s="236" t="s">
        <v>77</v>
      </c>
      <c r="AQ5" s="236" t="s">
        <v>77</v>
      </c>
      <c r="AR5" s="236" t="s">
        <v>77</v>
      </c>
      <c r="AS5" s="236" t="s">
        <v>77</v>
      </c>
      <c r="AT5" s="236" t="s">
        <v>77</v>
      </c>
      <c r="AU5" s="236" t="s">
        <v>77</v>
      </c>
      <c r="AV5" s="236" t="s">
        <v>77</v>
      </c>
      <c r="AW5" s="236" t="s">
        <v>77</v>
      </c>
    </row>
    <row r="6" spans="1:49" ht="12.75" thickTop="1">
      <c r="A6" s="130" t="s">
        <v>14</v>
      </c>
      <c r="B6" s="556" t="s">
        <v>218</v>
      </c>
      <c r="C6" s="556"/>
      <c r="D6" s="556"/>
      <c r="E6" s="556"/>
      <c r="F6" s="556"/>
      <c r="G6" s="556"/>
      <c r="H6" s="556"/>
      <c r="I6" s="556"/>
      <c r="J6" s="556"/>
      <c r="K6" s="556"/>
      <c r="L6" s="556"/>
      <c r="M6" s="556"/>
      <c r="N6" s="556"/>
      <c r="O6" s="556"/>
      <c r="P6" s="556"/>
      <c r="Q6" s="453" t="s">
        <v>15</v>
      </c>
      <c r="R6" s="454" t="s">
        <v>15</v>
      </c>
      <c r="S6" s="455" t="s">
        <v>15</v>
      </c>
      <c r="T6" s="456" t="s">
        <v>68</v>
      </c>
      <c r="U6" s="457" t="s">
        <v>16</v>
      </c>
      <c r="V6" s="457" t="s">
        <v>16</v>
      </c>
      <c r="W6" s="458" t="s">
        <v>15</v>
      </c>
      <c r="X6" s="458" t="s">
        <v>15</v>
      </c>
      <c r="Y6" s="366" t="s">
        <v>15</v>
      </c>
      <c r="Z6" s="366" t="s">
        <v>15</v>
      </c>
      <c r="AA6" s="366" t="s">
        <v>15</v>
      </c>
      <c r="AB6" s="366" t="s">
        <v>15</v>
      </c>
      <c r="AC6" s="366" t="s">
        <v>15</v>
      </c>
      <c r="AD6" s="357" t="s">
        <v>15</v>
      </c>
      <c r="AE6" s="357" t="s">
        <v>16</v>
      </c>
      <c r="AF6" s="357" t="s">
        <v>16</v>
      </c>
      <c r="AG6" s="357" t="s">
        <v>16</v>
      </c>
      <c r="AH6" s="357" t="s">
        <v>16</v>
      </c>
      <c r="AI6" s="357" t="s">
        <v>16</v>
      </c>
      <c r="AJ6" s="357" t="s">
        <v>16</v>
      </c>
      <c r="AK6" s="357" t="s">
        <v>16</v>
      </c>
      <c r="AL6" s="357" t="s">
        <v>16</v>
      </c>
      <c r="AM6" s="357" t="s">
        <v>16</v>
      </c>
      <c r="AN6" s="357" t="s">
        <v>68</v>
      </c>
      <c r="AO6" s="357" t="s">
        <v>66</v>
      </c>
      <c r="AP6" s="357" t="s">
        <v>160</v>
      </c>
      <c r="AQ6" s="359" t="s">
        <v>68</v>
      </c>
      <c r="AR6" s="359" t="s">
        <v>68</v>
      </c>
      <c r="AS6" s="357" t="s">
        <v>68</v>
      </c>
      <c r="AT6" s="357" t="s">
        <v>68</v>
      </c>
      <c r="AU6" s="357" t="s">
        <v>68</v>
      </c>
      <c r="AV6" s="359" t="s">
        <v>68</v>
      </c>
      <c r="AW6" s="359" t="s">
        <v>68</v>
      </c>
    </row>
    <row r="7" spans="1:49">
      <c r="A7" s="130" t="s">
        <v>17</v>
      </c>
      <c r="B7" s="556" t="s">
        <v>218</v>
      </c>
      <c r="C7" s="556"/>
      <c r="D7" s="556"/>
      <c r="E7" s="556"/>
      <c r="F7" s="556"/>
      <c r="G7" s="556"/>
      <c r="H7" s="556"/>
      <c r="I7" s="556"/>
      <c r="J7" s="556"/>
      <c r="K7" s="556"/>
      <c r="L7" s="556"/>
      <c r="M7" s="556"/>
      <c r="N7" s="556"/>
      <c r="O7" s="556"/>
      <c r="P7" s="556"/>
      <c r="Q7" s="453" t="s">
        <v>68</v>
      </c>
      <c r="R7" s="454" t="s">
        <v>68</v>
      </c>
      <c r="S7" s="455" t="s">
        <v>69</v>
      </c>
      <c r="T7" s="456" t="s">
        <v>68</v>
      </c>
      <c r="U7" s="457" t="s">
        <v>16</v>
      </c>
      <c r="V7" s="457" t="s">
        <v>16</v>
      </c>
      <c r="W7" s="458" t="s">
        <v>16</v>
      </c>
      <c r="X7" s="458" t="s">
        <v>16</v>
      </c>
      <c r="Y7" s="366" t="s">
        <v>16</v>
      </c>
      <c r="Z7" s="366" t="s">
        <v>16</v>
      </c>
      <c r="AA7" s="366" t="s">
        <v>16</v>
      </c>
      <c r="AB7" s="366" t="s">
        <v>16</v>
      </c>
      <c r="AC7" s="366" t="s">
        <v>16</v>
      </c>
      <c r="AD7" s="357" t="s">
        <v>16</v>
      </c>
      <c r="AE7" s="357" t="s">
        <v>15</v>
      </c>
      <c r="AF7" s="357" t="s">
        <v>15</v>
      </c>
      <c r="AG7" s="357" t="s">
        <v>15</v>
      </c>
      <c r="AH7" s="357" t="s">
        <v>16</v>
      </c>
      <c r="AI7" s="357" t="s">
        <v>16</v>
      </c>
      <c r="AJ7" s="357" t="s">
        <v>16</v>
      </c>
      <c r="AK7" s="357" t="s">
        <v>16</v>
      </c>
      <c r="AL7" s="357" t="s">
        <v>16</v>
      </c>
      <c r="AM7" s="357" t="s">
        <v>16</v>
      </c>
      <c r="AN7" s="357" t="s">
        <v>66</v>
      </c>
      <c r="AO7" s="357" t="s">
        <v>66</v>
      </c>
      <c r="AP7" s="357" t="s">
        <v>68</v>
      </c>
      <c r="AQ7" s="359" t="s">
        <v>68</v>
      </c>
      <c r="AR7" s="359" t="s">
        <v>68</v>
      </c>
      <c r="AS7" s="357" t="s">
        <v>68</v>
      </c>
      <c r="AT7" s="357" t="s">
        <v>160</v>
      </c>
      <c r="AU7" s="357" t="s">
        <v>68</v>
      </c>
      <c r="AV7" s="359" t="s">
        <v>160</v>
      </c>
      <c r="AW7" s="359" t="s">
        <v>68</v>
      </c>
    </row>
    <row r="8" spans="1:49">
      <c r="A8" s="130" t="s">
        <v>18</v>
      </c>
      <c r="B8" s="556" t="s">
        <v>218</v>
      </c>
      <c r="C8" s="556"/>
      <c r="D8" s="556"/>
      <c r="E8" s="556"/>
      <c r="F8" s="556"/>
      <c r="G8" s="556"/>
      <c r="H8" s="556"/>
      <c r="I8" s="556"/>
      <c r="J8" s="556"/>
      <c r="K8" s="556"/>
      <c r="L8" s="556"/>
      <c r="M8" s="556"/>
      <c r="N8" s="556"/>
      <c r="O8" s="556"/>
      <c r="P8" s="556"/>
      <c r="Q8" s="453" t="s">
        <v>68</v>
      </c>
      <c r="R8" s="454" t="s">
        <v>68</v>
      </c>
      <c r="S8" s="455" t="s">
        <v>15</v>
      </c>
      <c r="T8" s="456">
        <v>22.31208087023257</v>
      </c>
      <c r="U8" s="457" t="s">
        <v>15</v>
      </c>
      <c r="V8" s="457" t="s">
        <v>15</v>
      </c>
      <c r="W8" s="458" t="s">
        <v>15</v>
      </c>
      <c r="X8" s="458" t="s">
        <v>15</v>
      </c>
      <c r="Y8" s="366" t="s">
        <v>15</v>
      </c>
      <c r="Z8" s="366" t="s">
        <v>15</v>
      </c>
      <c r="AA8" s="366" t="s">
        <v>15</v>
      </c>
      <c r="AB8" s="366" t="s">
        <v>15</v>
      </c>
      <c r="AC8" s="366" t="s">
        <v>15</v>
      </c>
      <c r="AD8" s="357" t="s">
        <v>15</v>
      </c>
      <c r="AE8" s="357" t="s">
        <v>16</v>
      </c>
      <c r="AF8" s="357" t="s">
        <v>16</v>
      </c>
      <c r="AG8" s="357" t="s">
        <v>16</v>
      </c>
      <c r="AH8" s="357" t="s">
        <v>16</v>
      </c>
      <c r="AI8" s="357" t="s">
        <v>16</v>
      </c>
      <c r="AJ8" s="357" t="s">
        <v>16</v>
      </c>
      <c r="AK8" s="357" t="s">
        <v>16</v>
      </c>
      <c r="AL8" s="357" t="s">
        <v>16</v>
      </c>
      <c r="AM8" s="357">
        <v>20.803598200899554</v>
      </c>
      <c r="AN8" s="357" t="s">
        <v>66</v>
      </c>
      <c r="AO8" s="357" t="s">
        <v>66</v>
      </c>
      <c r="AP8" s="357" t="s">
        <v>68</v>
      </c>
      <c r="AQ8" s="359" t="s">
        <v>68</v>
      </c>
      <c r="AR8" s="359" t="s">
        <v>68</v>
      </c>
      <c r="AS8" s="357" t="s">
        <v>68</v>
      </c>
      <c r="AT8" s="357" t="s">
        <v>68</v>
      </c>
      <c r="AU8" s="357" t="s">
        <v>68</v>
      </c>
      <c r="AV8" s="359" t="s">
        <v>68</v>
      </c>
      <c r="AW8" s="359" t="s">
        <v>68</v>
      </c>
    </row>
    <row r="9" spans="1:49">
      <c r="A9" s="130" t="s">
        <v>19</v>
      </c>
      <c r="B9" s="556" t="s">
        <v>218</v>
      </c>
      <c r="C9" s="556"/>
      <c r="D9" s="556"/>
      <c r="E9" s="556"/>
      <c r="F9" s="556"/>
      <c r="G9" s="556"/>
      <c r="H9" s="556"/>
      <c r="I9" s="556"/>
      <c r="J9" s="556"/>
      <c r="K9" s="556"/>
      <c r="L9" s="556"/>
      <c r="M9" s="556"/>
      <c r="N9" s="556"/>
      <c r="O9" s="556"/>
      <c r="P9" s="556"/>
      <c r="Q9" s="453">
        <v>24.642454446155167</v>
      </c>
      <c r="R9" s="454" t="s">
        <v>15</v>
      </c>
      <c r="S9" s="455" t="s">
        <v>15</v>
      </c>
      <c r="T9" s="456">
        <v>19.904223097581927</v>
      </c>
      <c r="U9" s="457">
        <v>21.615265708481541</v>
      </c>
      <c r="V9" s="457" t="s">
        <v>15</v>
      </c>
      <c r="W9" s="458">
        <v>23.620796447960689</v>
      </c>
      <c r="X9" s="458">
        <v>24.233554276080763</v>
      </c>
      <c r="Y9" s="366">
        <v>27.737754406466063</v>
      </c>
      <c r="Z9" s="366" t="s">
        <v>15</v>
      </c>
      <c r="AA9" s="366">
        <v>19.716647316724174</v>
      </c>
      <c r="AB9" s="366" t="s">
        <v>15</v>
      </c>
      <c r="AC9" s="366">
        <v>28.75373325597598</v>
      </c>
      <c r="AD9" s="357">
        <v>24.122392854736262</v>
      </c>
      <c r="AE9" s="357" t="s">
        <v>15</v>
      </c>
      <c r="AF9" s="357" t="s">
        <v>15</v>
      </c>
      <c r="AG9" s="357" t="s">
        <v>15</v>
      </c>
      <c r="AH9" s="357">
        <v>24.527658120355525</v>
      </c>
      <c r="AI9" s="357">
        <v>25.685537618430281</v>
      </c>
      <c r="AJ9" s="357">
        <v>29.384550218825229</v>
      </c>
      <c r="AK9" s="357" t="s">
        <v>16</v>
      </c>
      <c r="AL9" s="357">
        <v>22.355072463768124</v>
      </c>
      <c r="AM9" s="357">
        <v>20.80359820089954</v>
      </c>
      <c r="AN9" s="357" t="s">
        <v>66</v>
      </c>
      <c r="AO9" s="357" t="s">
        <v>66</v>
      </c>
      <c r="AP9" s="357" t="s">
        <v>68</v>
      </c>
      <c r="AQ9" s="359" t="s">
        <v>160</v>
      </c>
      <c r="AR9" s="359" t="s">
        <v>160</v>
      </c>
      <c r="AS9" s="357" t="s">
        <v>160</v>
      </c>
      <c r="AT9" s="357" t="s">
        <v>160</v>
      </c>
      <c r="AU9" s="357" t="s">
        <v>160</v>
      </c>
      <c r="AV9" s="359" t="s">
        <v>160</v>
      </c>
      <c r="AW9" s="359" t="s">
        <v>68</v>
      </c>
    </row>
    <row r="10" spans="1:49">
      <c r="A10" s="150" t="s">
        <v>225</v>
      </c>
      <c r="B10" s="556" t="s">
        <v>218</v>
      </c>
      <c r="C10" s="556"/>
      <c r="D10" s="556"/>
      <c r="E10" s="556"/>
      <c r="F10" s="556"/>
      <c r="G10" s="556"/>
      <c r="H10" s="556"/>
      <c r="I10" s="556"/>
      <c r="J10" s="556"/>
      <c r="K10" s="556"/>
      <c r="L10" s="556"/>
      <c r="M10" s="556"/>
      <c r="N10" s="556"/>
      <c r="O10" s="556"/>
      <c r="P10" s="556"/>
      <c r="Q10" s="453" t="s">
        <v>15</v>
      </c>
      <c r="R10" s="454" t="s">
        <v>15</v>
      </c>
      <c r="S10" s="455" t="s">
        <v>15</v>
      </c>
      <c r="T10" s="456">
        <v>18.929781545999823</v>
      </c>
      <c r="U10" s="457" t="s">
        <v>15</v>
      </c>
      <c r="V10" s="457" t="s">
        <v>15</v>
      </c>
      <c r="W10" s="458" t="s">
        <v>15</v>
      </c>
      <c r="X10" s="458" t="s">
        <v>15</v>
      </c>
      <c r="Y10" s="366" t="s">
        <v>15</v>
      </c>
      <c r="Z10" s="366" t="s">
        <v>15</v>
      </c>
      <c r="AA10" s="366">
        <v>19.885096085805564</v>
      </c>
      <c r="AB10" s="366" t="s">
        <v>15</v>
      </c>
      <c r="AC10" s="366">
        <v>24.608361615409738</v>
      </c>
      <c r="AD10" s="357" t="s">
        <v>15</v>
      </c>
      <c r="AE10" s="357" t="s">
        <v>15</v>
      </c>
      <c r="AF10" s="357" t="s">
        <v>15</v>
      </c>
      <c r="AG10" s="357" t="s">
        <v>15</v>
      </c>
      <c r="AH10" s="357">
        <v>20.085475516215837</v>
      </c>
      <c r="AI10" s="357">
        <v>26.158501835457159</v>
      </c>
      <c r="AJ10" s="357">
        <v>30.177866383778166</v>
      </c>
      <c r="AK10" s="357">
        <v>24.5</v>
      </c>
      <c r="AL10" s="357">
        <v>35.000000000000007</v>
      </c>
      <c r="AM10" s="357">
        <v>35</v>
      </c>
      <c r="AN10" s="357" t="s">
        <v>66</v>
      </c>
      <c r="AO10" s="357" t="s">
        <v>66</v>
      </c>
      <c r="AP10" s="357" t="s">
        <v>68</v>
      </c>
      <c r="AQ10" s="359" t="s">
        <v>160</v>
      </c>
      <c r="AR10" s="359" t="s">
        <v>68</v>
      </c>
      <c r="AS10" s="357" t="s">
        <v>160</v>
      </c>
      <c r="AT10" s="357" t="s">
        <v>160</v>
      </c>
      <c r="AU10" s="357" t="s">
        <v>68</v>
      </c>
      <c r="AV10" s="359" t="s">
        <v>68</v>
      </c>
      <c r="AW10" s="359" t="s">
        <v>160</v>
      </c>
    </row>
    <row r="11" spans="1:49">
      <c r="A11" s="130" t="s">
        <v>21</v>
      </c>
      <c r="B11" s="556" t="s">
        <v>218</v>
      </c>
      <c r="C11" s="556"/>
      <c r="D11" s="556"/>
      <c r="E11" s="556"/>
      <c r="F11" s="556"/>
      <c r="G11" s="556"/>
      <c r="H11" s="556"/>
      <c r="I11" s="556"/>
      <c r="J11" s="556"/>
      <c r="K11" s="556"/>
      <c r="L11" s="556"/>
      <c r="M11" s="556"/>
      <c r="N11" s="556"/>
      <c r="O11" s="556"/>
      <c r="P11" s="556"/>
      <c r="Q11" s="453" t="s">
        <v>15</v>
      </c>
      <c r="R11" s="454" t="s">
        <v>15</v>
      </c>
      <c r="S11" s="455" t="s">
        <v>15</v>
      </c>
      <c r="T11" s="456" t="s">
        <v>15</v>
      </c>
      <c r="U11" s="457" t="s">
        <v>15</v>
      </c>
      <c r="V11" s="457" t="s">
        <v>15</v>
      </c>
      <c r="W11" s="458" t="s">
        <v>15</v>
      </c>
      <c r="X11" s="458" t="s">
        <v>15</v>
      </c>
      <c r="Y11" s="366" t="s">
        <v>15</v>
      </c>
      <c r="Z11" s="366" t="s">
        <v>15</v>
      </c>
      <c r="AA11" s="366">
        <v>20.112093796152763</v>
      </c>
      <c r="AB11" s="366" t="s">
        <v>15</v>
      </c>
      <c r="AC11" s="366" t="s">
        <v>15</v>
      </c>
      <c r="AD11" s="357" t="s">
        <v>15</v>
      </c>
      <c r="AE11" s="357" t="s">
        <v>16</v>
      </c>
      <c r="AF11" s="357" t="s">
        <v>16</v>
      </c>
      <c r="AG11" s="357" t="s">
        <v>16</v>
      </c>
      <c r="AH11" s="357">
        <v>22.200577314607798</v>
      </c>
      <c r="AI11" s="357">
        <v>20.795261873605565</v>
      </c>
      <c r="AJ11" s="357" t="s">
        <v>16</v>
      </c>
      <c r="AK11" s="357" t="s">
        <v>16</v>
      </c>
      <c r="AL11" s="357" t="s">
        <v>16</v>
      </c>
      <c r="AM11" s="357">
        <v>32.274026438013578</v>
      </c>
      <c r="AN11" s="357" t="s">
        <v>68</v>
      </c>
      <c r="AO11" s="357" t="s">
        <v>66</v>
      </c>
      <c r="AP11" s="357" t="s">
        <v>68</v>
      </c>
      <c r="AQ11" s="359" t="s">
        <v>160</v>
      </c>
      <c r="AR11" s="359" t="s">
        <v>160</v>
      </c>
      <c r="AS11" s="357" t="s">
        <v>68</v>
      </c>
      <c r="AT11" s="357" t="s">
        <v>68</v>
      </c>
      <c r="AU11" s="357" t="s">
        <v>68</v>
      </c>
      <c r="AV11" s="359" t="s">
        <v>68</v>
      </c>
      <c r="AW11" s="359" t="s">
        <v>68</v>
      </c>
    </row>
    <row r="12" spans="1:49">
      <c r="A12" s="130" t="s">
        <v>22</v>
      </c>
      <c r="B12" s="556" t="s">
        <v>218</v>
      </c>
      <c r="C12" s="556"/>
      <c r="D12" s="556"/>
      <c r="E12" s="556"/>
      <c r="F12" s="556"/>
      <c r="G12" s="556"/>
      <c r="H12" s="556"/>
      <c r="I12" s="556"/>
      <c r="J12" s="556"/>
      <c r="K12" s="556"/>
      <c r="L12" s="556"/>
      <c r="M12" s="556"/>
      <c r="N12" s="556"/>
      <c r="O12" s="556"/>
      <c r="P12" s="556"/>
      <c r="Q12" s="453" t="s">
        <v>15</v>
      </c>
      <c r="R12" s="454" t="s">
        <v>15</v>
      </c>
      <c r="S12" s="455" t="s">
        <v>15</v>
      </c>
      <c r="T12" s="456" t="s">
        <v>15</v>
      </c>
      <c r="U12" s="457" t="s">
        <v>15</v>
      </c>
      <c r="V12" s="457" t="s">
        <v>15</v>
      </c>
      <c r="W12" s="458" t="s">
        <v>15</v>
      </c>
      <c r="X12" s="458" t="s">
        <v>15</v>
      </c>
      <c r="Y12" s="366" t="s">
        <v>15</v>
      </c>
      <c r="Z12" s="366" t="s">
        <v>15</v>
      </c>
      <c r="AA12" s="366" t="s">
        <v>15</v>
      </c>
      <c r="AB12" s="366" t="s">
        <v>15</v>
      </c>
      <c r="AC12" s="366" t="s">
        <v>15</v>
      </c>
      <c r="AD12" s="357" t="s">
        <v>15</v>
      </c>
      <c r="AE12" s="357" t="s">
        <v>16</v>
      </c>
      <c r="AF12" s="357" t="s">
        <v>16</v>
      </c>
      <c r="AG12" s="357" t="s">
        <v>16</v>
      </c>
      <c r="AH12" s="357">
        <v>25.132595004905976</v>
      </c>
      <c r="AI12" s="357">
        <v>21.554183183336875</v>
      </c>
      <c r="AJ12" s="357">
        <v>30.177866383778177</v>
      </c>
      <c r="AK12" s="357">
        <v>24.5</v>
      </c>
      <c r="AL12" s="357">
        <v>30.77255381185147</v>
      </c>
      <c r="AM12" s="357">
        <v>32.659763313609467</v>
      </c>
      <c r="AN12" s="357" t="s">
        <v>66</v>
      </c>
      <c r="AO12" s="357" t="s">
        <v>66</v>
      </c>
      <c r="AP12" s="357" t="s">
        <v>68</v>
      </c>
      <c r="AQ12" s="359" t="s">
        <v>68</v>
      </c>
      <c r="AR12" s="359" t="s">
        <v>160</v>
      </c>
      <c r="AS12" s="357" t="s">
        <v>68</v>
      </c>
      <c r="AT12" s="357" t="s">
        <v>160</v>
      </c>
      <c r="AU12" s="357" t="s">
        <v>68</v>
      </c>
      <c r="AV12" s="359" t="s">
        <v>160</v>
      </c>
      <c r="AW12" s="359" t="s">
        <v>68</v>
      </c>
    </row>
    <row r="13" spans="1:49">
      <c r="A13" s="130" t="s">
        <v>23</v>
      </c>
      <c r="B13" s="556" t="s">
        <v>218</v>
      </c>
      <c r="C13" s="556"/>
      <c r="D13" s="556"/>
      <c r="E13" s="556"/>
      <c r="F13" s="556"/>
      <c r="G13" s="556"/>
      <c r="H13" s="556"/>
      <c r="I13" s="556"/>
      <c r="J13" s="556"/>
      <c r="K13" s="556"/>
      <c r="L13" s="556"/>
      <c r="M13" s="556"/>
      <c r="N13" s="556"/>
      <c r="O13" s="556"/>
      <c r="P13" s="556"/>
      <c r="Q13" s="453" t="s">
        <v>15</v>
      </c>
      <c r="R13" s="454" t="s">
        <v>15</v>
      </c>
      <c r="S13" s="455" t="s">
        <v>15</v>
      </c>
      <c r="T13" s="456">
        <v>17.637009252765647</v>
      </c>
      <c r="U13" s="457" t="s">
        <v>15</v>
      </c>
      <c r="V13" s="457" t="s">
        <v>15</v>
      </c>
      <c r="W13" s="458">
        <v>24.980793831059387</v>
      </c>
      <c r="X13" s="458" t="s">
        <v>15</v>
      </c>
      <c r="Y13" s="366" t="s">
        <v>15</v>
      </c>
      <c r="Z13" s="366" t="s">
        <v>15</v>
      </c>
      <c r="AA13" s="366">
        <v>23.965467260832263</v>
      </c>
      <c r="AB13" s="366" t="s">
        <v>15</v>
      </c>
      <c r="AC13" s="366" t="s">
        <v>15</v>
      </c>
      <c r="AD13" s="357">
        <v>24.914601262244002</v>
      </c>
      <c r="AE13" s="357" t="s">
        <v>15</v>
      </c>
      <c r="AF13" s="357" t="s">
        <v>15</v>
      </c>
      <c r="AG13" s="357" t="s">
        <v>15</v>
      </c>
      <c r="AH13" s="357">
        <v>25.300840771760068</v>
      </c>
      <c r="AI13" s="357">
        <v>12.386292061858416</v>
      </c>
      <c r="AJ13" s="357">
        <v>30.17786638377817</v>
      </c>
      <c r="AK13" s="357">
        <v>24.4</v>
      </c>
      <c r="AL13" s="357">
        <v>22.355072463768121</v>
      </c>
      <c r="AM13" s="357">
        <v>28</v>
      </c>
      <c r="AN13" s="357" t="s">
        <v>160</v>
      </c>
      <c r="AO13" s="357" t="s">
        <v>66</v>
      </c>
      <c r="AP13" s="357" t="s">
        <v>160</v>
      </c>
      <c r="AQ13" s="359" t="s">
        <v>160</v>
      </c>
      <c r="AR13" s="359" t="s">
        <v>160</v>
      </c>
      <c r="AS13" s="357" t="s">
        <v>160</v>
      </c>
      <c r="AT13" s="357" t="s">
        <v>160</v>
      </c>
      <c r="AU13" s="357" t="s">
        <v>68</v>
      </c>
      <c r="AV13" s="359" t="s">
        <v>68</v>
      </c>
      <c r="AW13" s="359" t="s">
        <v>160</v>
      </c>
    </row>
    <row r="14" spans="1:49">
      <c r="A14" s="130" t="s">
        <v>224</v>
      </c>
      <c r="B14" s="556" t="s">
        <v>218</v>
      </c>
      <c r="C14" s="556"/>
      <c r="D14" s="556"/>
      <c r="E14" s="556"/>
      <c r="F14" s="556"/>
      <c r="G14" s="556"/>
      <c r="H14" s="556"/>
      <c r="I14" s="556"/>
      <c r="J14" s="556"/>
      <c r="K14" s="556"/>
      <c r="L14" s="556"/>
      <c r="M14" s="556"/>
      <c r="N14" s="556"/>
      <c r="O14" s="556"/>
      <c r="P14" s="556"/>
      <c r="Q14" s="453" t="s">
        <v>15</v>
      </c>
      <c r="R14" s="454" t="s">
        <v>15</v>
      </c>
      <c r="S14" s="455" t="s">
        <v>15</v>
      </c>
      <c r="T14" s="456" t="s">
        <v>15</v>
      </c>
      <c r="U14" s="457" t="s">
        <v>15</v>
      </c>
      <c r="V14" s="457" t="s">
        <v>15</v>
      </c>
      <c r="W14" s="458">
        <v>20.198588954564258</v>
      </c>
      <c r="X14" s="458" t="s">
        <v>15</v>
      </c>
      <c r="Y14" s="366" t="s">
        <v>15</v>
      </c>
      <c r="Z14" s="366" t="s">
        <v>15</v>
      </c>
      <c r="AA14" s="366" t="s">
        <v>15</v>
      </c>
      <c r="AB14" s="366" t="s">
        <v>15</v>
      </c>
      <c r="AC14" s="366" t="s">
        <v>15</v>
      </c>
      <c r="AD14" s="357" t="s">
        <v>15</v>
      </c>
      <c r="AE14" s="357" t="s">
        <v>16</v>
      </c>
      <c r="AF14" s="357" t="s">
        <v>16</v>
      </c>
      <c r="AG14" s="357" t="s">
        <v>16</v>
      </c>
      <c r="AH14" s="357" t="s">
        <v>16</v>
      </c>
      <c r="AI14" s="357" t="s">
        <v>16</v>
      </c>
      <c r="AJ14" s="357" t="s">
        <v>16</v>
      </c>
      <c r="AK14" s="357" t="s">
        <v>16</v>
      </c>
      <c r="AL14" s="357" t="s">
        <v>16</v>
      </c>
      <c r="AM14" s="357">
        <v>32.494752623688143</v>
      </c>
      <c r="AN14" s="357" t="s">
        <v>66</v>
      </c>
      <c r="AO14" s="357" t="s">
        <v>66</v>
      </c>
      <c r="AP14" s="357" t="s">
        <v>16</v>
      </c>
      <c r="AQ14" s="359" t="s">
        <v>16</v>
      </c>
      <c r="AR14" s="359" t="s">
        <v>16</v>
      </c>
      <c r="AS14" s="357" t="s">
        <v>16</v>
      </c>
      <c r="AT14" s="357" t="s">
        <v>16</v>
      </c>
      <c r="AU14" s="357" t="s">
        <v>16</v>
      </c>
      <c r="AV14" s="359" t="s">
        <v>16</v>
      </c>
      <c r="AW14" s="359" t="s">
        <v>16</v>
      </c>
    </row>
    <row r="15" spans="1:49">
      <c r="A15" s="130" t="s">
        <v>25</v>
      </c>
      <c r="B15" s="556" t="s">
        <v>218</v>
      </c>
      <c r="C15" s="556"/>
      <c r="D15" s="556"/>
      <c r="E15" s="556"/>
      <c r="F15" s="556"/>
      <c r="G15" s="556"/>
      <c r="H15" s="556"/>
      <c r="I15" s="556"/>
      <c r="J15" s="556"/>
      <c r="K15" s="556"/>
      <c r="L15" s="556"/>
      <c r="M15" s="556"/>
      <c r="N15" s="556"/>
      <c r="O15" s="556"/>
      <c r="P15" s="556"/>
      <c r="Q15" s="453" t="s">
        <v>15</v>
      </c>
      <c r="R15" s="454" t="s">
        <v>15</v>
      </c>
      <c r="S15" s="455" t="s">
        <v>15</v>
      </c>
      <c r="T15" s="456" t="s">
        <v>15</v>
      </c>
      <c r="U15" s="457" t="s">
        <v>15</v>
      </c>
      <c r="V15" s="457" t="s">
        <v>15</v>
      </c>
      <c r="W15" s="458" t="s">
        <v>15</v>
      </c>
      <c r="X15" s="458" t="s">
        <v>15</v>
      </c>
      <c r="Y15" s="366" t="s">
        <v>15</v>
      </c>
      <c r="Z15" s="366" t="s">
        <v>15</v>
      </c>
      <c r="AA15" s="366" t="s">
        <v>15</v>
      </c>
      <c r="AB15" s="366" t="s">
        <v>15</v>
      </c>
      <c r="AC15" s="366" t="s">
        <v>15</v>
      </c>
      <c r="AD15" s="357" t="s">
        <v>15</v>
      </c>
      <c r="AE15" s="357" t="s">
        <v>16</v>
      </c>
      <c r="AF15" s="357" t="s">
        <v>16</v>
      </c>
      <c r="AG15" s="357" t="s">
        <v>16</v>
      </c>
      <c r="AH15" s="357" t="s">
        <v>16</v>
      </c>
      <c r="AI15" s="357" t="s">
        <v>16</v>
      </c>
      <c r="AJ15" s="357">
        <v>30.177866383778181</v>
      </c>
      <c r="AK15" s="357">
        <v>24.4</v>
      </c>
      <c r="AL15" s="357" t="s">
        <v>16</v>
      </c>
      <c r="AM15" s="357">
        <v>27.208137310655026</v>
      </c>
      <c r="AN15" s="357" t="s">
        <v>66</v>
      </c>
      <c r="AO15" s="357" t="s">
        <v>66</v>
      </c>
      <c r="AP15" s="357" t="s">
        <v>68</v>
      </c>
      <c r="AQ15" s="359" t="s">
        <v>68</v>
      </c>
      <c r="AR15" s="359" t="s">
        <v>68</v>
      </c>
      <c r="AS15" s="357" t="s">
        <v>68</v>
      </c>
      <c r="AT15" s="357" t="s">
        <v>160</v>
      </c>
      <c r="AU15" s="357" t="s">
        <v>68</v>
      </c>
      <c r="AV15" s="359" t="s">
        <v>68</v>
      </c>
      <c r="AW15" s="359" t="s">
        <v>68</v>
      </c>
    </row>
    <row r="16" spans="1:49">
      <c r="A16" s="130" t="s">
        <v>26</v>
      </c>
      <c r="B16" s="556" t="s">
        <v>218</v>
      </c>
      <c r="C16" s="556"/>
      <c r="D16" s="556"/>
      <c r="E16" s="556"/>
      <c r="F16" s="556"/>
      <c r="G16" s="556"/>
      <c r="H16" s="556"/>
      <c r="I16" s="556"/>
      <c r="J16" s="556"/>
      <c r="K16" s="556"/>
      <c r="L16" s="556"/>
      <c r="M16" s="556"/>
      <c r="N16" s="556"/>
      <c r="O16" s="556"/>
      <c r="P16" s="556"/>
      <c r="Q16" s="453" t="s">
        <v>15</v>
      </c>
      <c r="R16" s="454" t="s">
        <v>15</v>
      </c>
      <c r="S16" s="455" t="s">
        <v>15</v>
      </c>
      <c r="T16" s="456" t="s">
        <v>68</v>
      </c>
      <c r="U16" s="457" t="s">
        <v>16</v>
      </c>
      <c r="V16" s="457" t="s">
        <v>16</v>
      </c>
      <c r="W16" s="458" t="s">
        <v>15</v>
      </c>
      <c r="X16" s="458" t="s">
        <v>15</v>
      </c>
      <c r="Y16" s="366" t="s">
        <v>15</v>
      </c>
      <c r="Z16" s="366" t="s">
        <v>15</v>
      </c>
      <c r="AA16" s="366" t="s">
        <v>15</v>
      </c>
      <c r="AB16" s="366" t="s">
        <v>15</v>
      </c>
      <c r="AC16" s="366" t="s">
        <v>15</v>
      </c>
      <c r="AD16" s="357" t="s">
        <v>15</v>
      </c>
      <c r="AE16" s="357" t="s">
        <v>15</v>
      </c>
      <c r="AF16" s="357" t="s">
        <v>15</v>
      </c>
      <c r="AG16" s="357" t="s">
        <v>15</v>
      </c>
      <c r="AH16" s="357">
        <v>27.810658407068075</v>
      </c>
      <c r="AI16" s="357">
        <v>12.386292061858416</v>
      </c>
      <c r="AJ16" s="357">
        <v>30.177866383778159</v>
      </c>
      <c r="AK16" s="357" t="s">
        <v>16</v>
      </c>
      <c r="AL16" s="357" t="s">
        <v>16</v>
      </c>
      <c r="AM16" s="357" t="s">
        <v>16</v>
      </c>
      <c r="AN16" s="357" t="s">
        <v>66</v>
      </c>
      <c r="AO16" s="357" t="s">
        <v>66</v>
      </c>
      <c r="AP16" s="357" t="s">
        <v>68</v>
      </c>
      <c r="AQ16" s="359" t="s">
        <v>68</v>
      </c>
      <c r="AR16" s="359" t="s">
        <v>68</v>
      </c>
      <c r="AS16" s="357" t="s">
        <v>68</v>
      </c>
      <c r="AT16" s="357" t="s">
        <v>68</v>
      </c>
      <c r="AU16" s="357" t="s">
        <v>68</v>
      </c>
      <c r="AV16" s="359" t="s">
        <v>68</v>
      </c>
      <c r="AW16" s="359" t="s">
        <v>68</v>
      </c>
    </row>
    <row r="17" spans="1:49">
      <c r="A17" s="130" t="s">
        <v>207</v>
      </c>
      <c r="B17" s="556" t="s">
        <v>218</v>
      </c>
      <c r="C17" s="556"/>
      <c r="D17" s="556"/>
      <c r="E17" s="556"/>
      <c r="F17" s="556"/>
      <c r="G17" s="556"/>
      <c r="H17" s="556"/>
      <c r="I17" s="556"/>
      <c r="J17" s="556"/>
      <c r="K17" s="556"/>
      <c r="L17" s="556"/>
      <c r="M17" s="556"/>
      <c r="N17" s="556"/>
      <c r="O17" s="556"/>
      <c r="P17" s="556"/>
      <c r="Q17" s="453" t="s">
        <v>15</v>
      </c>
      <c r="R17" s="454">
        <v>17.247870588590768</v>
      </c>
      <c r="S17" s="455">
        <v>21.786121022165371</v>
      </c>
      <c r="T17" s="456">
        <v>20.189778633641815</v>
      </c>
      <c r="U17" s="457" t="s">
        <v>15</v>
      </c>
      <c r="V17" s="457" t="s">
        <v>15</v>
      </c>
      <c r="W17" s="458">
        <v>22.519555565525227</v>
      </c>
      <c r="X17" s="458">
        <v>21.337938428282371</v>
      </c>
      <c r="Y17" s="366" t="s">
        <v>15</v>
      </c>
      <c r="Z17" s="366" t="s">
        <v>15</v>
      </c>
      <c r="AA17" s="366" t="s">
        <v>15</v>
      </c>
      <c r="AB17" s="366">
        <v>30.87868135877725</v>
      </c>
      <c r="AC17" s="366" t="s">
        <v>15</v>
      </c>
      <c r="AD17" s="357" t="s">
        <v>15</v>
      </c>
      <c r="AE17" s="357" t="s">
        <v>15</v>
      </c>
      <c r="AF17" s="357" t="s">
        <v>15</v>
      </c>
      <c r="AG17" s="357" t="s">
        <v>15</v>
      </c>
      <c r="AH17" s="357">
        <v>19.01344330908427</v>
      </c>
      <c r="AI17" s="357">
        <v>25.809928467872407</v>
      </c>
      <c r="AJ17" s="357">
        <v>27.928835118573243</v>
      </c>
      <c r="AK17" s="357">
        <v>16.5</v>
      </c>
      <c r="AL17" s="357">
        <v>23.635519338417893</v>
      </c>
      <c r="AM17" s="357">
        <v>22.241149998871137</v>
      </c>
      <c r="AN17" s="357" t="s">
        <v>160</v>
      </c>
      <c r="AO17" s="357" t="s">
        <v>66</v>
      </c>
      <c r="AP17" s="357" t="s">
        <v>160</v>
      </c>
      <c r="AQ17" s="359" t="s">
        <v>160</v>
      </c>
      <c r="AR17" s="359" t="s">
        <v>160</v>
      </c>
      <c r="AS17" s="357" t="s">
        <v>68</v>
      </c>
      <c r="AT17" s="357" t="s">
        <v>160</v>
      </c>
      <c r="AU17" s="357" t="s">
        <v>160</v>
      </c>
      <c r="AV17" s="359" t="s">
        <v>160</v>
      </c>
      <c r="AW17" s="359" t="s">
        <v>160</v>
      </c>
    </row>
    <row r="18" spans="1:49">
      <c r="A18" s="130" t="s">
        <v>27</v>
      </c>
      <c r="B18" s="556" t="s">
        <v>218</v>
      </c>
      <c r="C18" s="556"/>
      <c r="D18" s="556"/>
      <c r="E18" s="556"/>
      <c r="F18" s="556"/>
      <c r="G18" s="556"/>
      <c r="H18" s="556"/>
      <c r="I18" s="556"/>
      <c r="J18" s="556"/>
      <c r="K18" s="556"/>
      <c r="L18" s="556"/>
      <c r="M18" s="556"/>
      <c r="N18" s="556"/>
      <c r="O18" s="556"/>
      <c r="P18" s="556"/>
      <c r="Q18" s="453">
        <v>21.408328426313261</v>
      </c>
      <c r="R18" s="454">
        <v>18.072862165963436</v>
      </c>
      <c r="S18" s="455">
        <v>23.369465526593537</v>
      </c>
      <c r="T18" s="456" t="s">
        <v>15</v>
      </c>
      <c r="U18" s="457" t="s">
        <v>15</v>
      </c>
      <c r="V18" s="457" t="s">
        <v>15</v>
      </c>
      <c r="W18" s="458">
        <v>23.128263875582558</v>
      </c>
      <c r="X18" s="458">
        <v>19.35941959322037</v>
      </c>
      <c r="Y18" s="366">
        <v>23.900688991790247</v>
      </c>
      <c r="Z18" s="366" t="s">
        <v>15</v>
      </c>
      <c r="AA18" s="366">
        <v>21.8653606548881</v>
      </c>
      <c r="AB18" s="366">
        <v>27.284179316794027</v>
      </c>
      <c r="AC18" s="366">
        <v>24.778972017462724</v>
      </c>
      <c r="AD18" s="357">
        <v>27.592331241025175</v>
      </c>
      <c r="AE18" s="357">
        <v>26.114992138302501</v>
      </c>
      <c r="AF18" s="357">
        <v>22.374338624338623</v>
      </c>
      <c r="AG18" s="357" t="s">
        <v>15</v>
      </c>
      <c r="AH18" s="357">
        <v>21.906362823841071</v>
      </c>
      <c r="AI18" s="357">
        <v>25.426450190549932</v>
      </c>
      <c r="AJ18" s="357">
        <v>21.799675150393803</v>
      </c>
      <c r="AK18" s="357">
        <v>26.6</v>
      </c>
      <c r="AL18" s="357">
        <v>23.172222659014075</v>
      </c>
      <c r="AM18" s="357">
        <v>18.463319199351503</v>
      </c>
      <c r="AN18" s="357" t="s">
        <v>66</v>
      </c>
      <c r="AO18" s="357" t="s">
        <v>66</v>
      </c>
      <c r="AP18" s="357" t="s">
        <v>160</v>
      </c>
      <c r="AQ18" s="359" t="s">
        <v>68</v>
      </c>
      <c r="AR18" s="359" t="s">
        <v>160</v>
      </c>
      <c r="AS18" s="357" t="s">
        <v>160</v>
      </c>
      <c r="AT18" s="357" t="s">
        <v>160</v>
      </c>
      <c r="AU18" s="357" t="s">
        <v>160</v>
      </c>
      <c r="AV18" s="359" t="s">
        <v>68</v>
      </c>
      <c r="AW18" s="359" t="s">
        <v>68</v>
      </c>
    </row>
    <row r="19" spans="1:49">
      <c r="A19" s="130" t="s">
        <v>28</v>
      </c>
      <c r="B19" s="556" t="s">
        <v>218</v>
      </c>
      <c r="C19" s="556"/>
      <c r="D19" s="556"/>
      <c r="E19" s="556"/>
      <c r="F19" s="556"/>
      <c r="G19" s="556"/>
      <c r="H19" s="556"/>
      <c r="I19" s="556"/>
      <c r="J19" s="556"/>
      <c r="K19" s="556"/>
      <c r="L19" s="556"/>
      <c r="M19" s="556"/>
      <c r="N19" s="556"/>
      <c r="O19" s="556"/>
      <c r="P19" s="556"/>
      <c r="Q19" s="453" t="s">
        <v>15</v>
      </c>
      <c r="R19" s="454" t="s">
        <v>15</v>
      </c>
      <c r="S19" s="455" t="s">
        <v>15</v>
      </c>
      <c r="T19" s="456" t="s">
        <v>15</v>
      </c>
      <c r="U19" s="457" t="s">
        <v>15</v>
      </c>
      <c r="V19" s="457" t="s">
        <v>15</v>
      </c>
      <c r="W19" s="458">
        <v>29.738149188055313</v>
      </c>
      <c r="X19" s="458" t="s">
        <v>15</v>
      </c>
      <c r="Y19" s="366" t="s">
        <v>15</v>
      </c>
      <c r="Z19" s="366" t="s">
        <v>15</v>
      </c>
      <c r="AA19" s="366" t="s">
        <v>15</v>
      </c>
      <c r="AB19" s="366" t="s">
        <v>15</v>
      </c>
      <c r="AC19" s="366" t="s">
        <v>15</v>
      </c>
      <c r="AD19" s="357" t="s">
        <v>15</v>
      </c>
      <c r="AE19" s="357" t="s">
        <v>16</v>
      </c>
      <c r="AF19" s="357" t="s">
        <v>16</v>
      </c>
      <c r="AG19" s="357" t="s">
        <v>16</v>
      </c>
      <c r="AH19" s="357" t="s">
        <v>16</v>
      </c>
      <c r="AI19" s="357" t="s">
        <v>16</v>
      </c>
      <c r="AJ19" s="357">
        <v>30.177866383778174</v>
      </c>
      <c r="AK19" s="357" t="s">
        <v>16</v>
      </c>
      <c r="AL19" s="357">
        <v>28.677536231884023</v>
      </c>
      <c r="AM19" s="357">
        <v>31.076682247111734</v>
      </c>
      <c r="AN19" s="357" t="s">
        <v>68</v>
      </c>
      <c r="AO19" s="357" t="s">
        <v>66</v>
      </c>
      <c r="AP19" s="357" t="s">
        <v>68</v>
      </c>
      <c r="AQ19" s="359" t="s">
        <v>160</v>
      </c>
      <c r="AR19" s="359" t="s">
        <v>160</v>
      </c>
      <c r="AS19" s="357" t="s">
        <v>160</v>
      </c>
      <c r="AT19" s="357" t="s">
        <v>68</v>
      </c>
      <c r="AU19" s="357" t="s">
        <v>68</v>
      </c>
      <c r="AV19" s="359" t="s">
        <v>68</v>
      </c>
      <c r="AW19" s="359" t="s">
        <v>68</v>
      </c>
    </row>
    <row r="20" spans="1:49">
      <c r="A20" s="130" t="s">
        <v>29</v>
      </c>
      <c r="B20" s="556" t="s">
        <v>218</v>
      </c>
      <c r="C20" s="556"/>
      <c r="D20" s="556"/>
      <c r="E20" s="556"/>
      <c r="F20" s="556"/>
      <c r="G20" s="556"/>
      <c r="H20" s="556"/>
      <c r="I20" s="556"/>
      <c r="J20" s="556"/>
      <c r="K20" s="556"/>
      <c r="L20" s="556"/>
      <c r="M20" s="556"/>
      <c r="N20" s="556"/>
      <c r="O20" s="556"/>
      <c r="P20" s="556"/>
      <c r="Q20" s="453" t="s">
        <v>15</v>
      </c>
      <c r="R20" s="454" t="s">
        <v>15</v>
      </c>
      <c r="S20" s="455" t="s">
        <v>15</v>
      </c>
      <c r="T20" s="456" t="s">
        <v>15</v>
      </c>
      <c r="U20" s="457" t="s">
        <v>15</v>
      </c>
      <c r="V20" s="457" t="s">
        <v>15</v>
      </c>
      <c r="W20" s="458">
        <v>23.434162683678519</v>
      </c>
      <c r="X20" s="458" t="s">
        <v>15</v>
      </c>
      <c r="Y20" s="366" t="s">
        <v>15</v>
      </c>
      <c r="Z20" s="366" t="s">
        <v>15</v>
      </c>
      <c r="AA20" s="366" t="s">
        <v>15</v>
      </c>
      <c r="AB20" s="366" t="s">
        <v>15</v>
      </c>
      <c r="AC20" s="366" t="s">
        <v>15</v>
      </c>
      <c r="AD20" s="357" t="s">
        <v>15</v>
      </c>
      <c r="AE20" s="357" t="s">
        <v>15</v>
      </c>
      <c r="AF20" s="357" t="s">
        <v>15</v>
      </c>
      <c r="AG20" s="357" t="s">
        <v>15</v>
      </c>
      <c r="AH20" s="357" t="s">
        <v>16</v>
      </c>
      <c r="AI20" s="357" t="s">
        <v>16</v>
      </c>
      <c r="AJ20" s="357">
        <v>30.177866383778177</v>
      </c>
      <c r="AK20" s="357">
        <v>24.4</v>
      </c>
      <c r="AL20" s="357" t="s">
        <v>16</v>
      </c>
      <c r="AM20" s="357" t="s">
        <v>16</v>
      </c>
      <c r="AN20" s="357" t="s">
        <v>68</v>
      </c>
      <c r="AO20" s="357" t="s">
        <v>66</v>
      </c>
      <c r="AP20" s="357" t="s">
        <v>160</v>
      </c>
      <c r="AQ20" s="359" t="s">
        <v>68</v>
      </c>
      <c r="AR20" s="359" t="s">
        <v>160</v>
      </c>
      <c r="AS20" s="357" t="s">
        <v>68</v>
      </c>
      <c r="AT20" s="357" t="s">
        <v>160</v>
      </c>
      <c r="AU20" s="357" t="s">
        <v>68</v>
      </c>
      <c r="AV20" s="359" t="s">
        <v>68</v>
      </c>
      <c r="AW20" s="359" t="s">
        <v>68</v>
      </c>
    </row>
    <row r="21" spans="1:49">
      <c r="A21" s="130" t="s">
        <v>30</v>
      </c>
      <c r="B21" s="556" t="s">
        <v>218</v>
      </c>
      <c r="C21" s="556"/>
      <c r="D21" s="556"/>
      <c r="E21" s="556"/>
      <c r="F21" s="556"/>
      <c r="G21" s="556"/>
      <c r="H21" s="556"/>
      <c r="I21" s="556"/>
      <c r="J21" s="556"/>
      <c r="K21" s="556"/>
      <c r="L21" s="556"/>
      <c r="M21" s="556"/>
      <c r="N21" s="556"/>
      <c r="O21" s="556"/>
      <c r="P21" s="556"/>
      <c r="Q21" s="453" t="s">
        <v>15</v>
      </c>
      <c r="R21" s="454" t="s">
        <v>15</v>
      </c>
      <c r="S21" s="455" t="s">
        <v>15</v>
      </c>
      <c r="T21" s="456" t="s">
        <v>15</v>
      </c>
      <c r="U21" s="457" t="s">
        <v>15</v>
      </c>
      <c r="V21" s="457" t="s">
        <v>15</v>
      </c>
      <c r="W21" s="458">
        <v>21.102053229999928</v>
      </c>
      <c r="X21" s="458" t="s">
        <v>15</v>
      </c>
      <c r="Y21" s="366" t="s">
        <v>15</v>
      </c>
      <c r="Z21" s="366" t="s">
        <v>15</v>
      </c>
      <c r="AA21" s="366" t="s">
        <v>15</v>
      </c>
      <c r="AB21" s="366" t="s">
        <v>15</v>
      </c>
      <c r="AC21" s="366" t="s">
        <v>15</v>
      </c>
      <c r="AD21" s="357" t="s">
        <v>15</v>
      </c>
      <c r="AE21" s="357" t="s">
        <v>15</v>
      </c>
      <c r="AF21" s="357" t="s">
        <v>15</v>
      </c>
      <c r="AG21" s="357" t="s">
        <v>15</v>
      </c>
      <c r="AH21" s="357">
        <v>20.08547551621583</v>
      </c>
      <c r="AI21" s="357">
        <v>26.158501835457166</v>
      </c>
      <c r="AJ21" s="357">
        <v>30.17786638377817</v>
      </c>
      <c r="AK21" s="357">
        <v>24.5</v>
      </c>
      <c r="AL21" s="357" t="s">
        <v>16</v>
      </c>
      <c r="AM21" s="357">
        <v>35</v>
      </c>
      <c r="AN21" s="357" t="s">
        <v>66</v>
      </c>
      <c r="AO21" s="357" t="s">
        <v>66</v>
      </c>
      <c r="AP21" s="357" t="s">
        <v>68</v>
      </c>
      <c r="AQ21" s="359" t="s">
        <v>160</v>
      </c>
      <c r="AR21" s="359" t="s">
        <v>160</v>
      </c>
      <c r="AS21" s="357" t="s">
        <v>160</v>
      </c>
      <c r="AT21" s="357" t="s">
        <v>68</v>
      </c>
      <c r="AU21" s="357" t="s">
        <v>68</v>
      </c>
      <c r="AV21" s="359" t="s">
        <v>68</v>
      </c>
      <c r="AW21" s="359" t="s">
        <v>68</v>
      </c>
    </row>
    <row r="22" spans="1:49">
      <c r="A22" s="130" t="s">
        <v>31</v>
      </c>
      <c r="B22" s="556" t="s">
        <v>218</v>
      </c>
      <c r="C22" s="556"/>
      <c r="D22" s="556"/>
      <c r="E22" s="556"/>
      <c r="F22" s="556"/>
      <c r="G22" s="556"/>
      <c r="H22" s="556"/>
      <c r="I22" s="556"/>
      <c r="J22" s="556"/>
      <c r="K22" s="556"/>
      <c r="L22" s="556"/>
      <c r="M22" s="556"/>
      <c r="N22" s="556"/>
      <c r="O22" s="556"/>
      <c r="P22" s="556"/>
      <c r="Q22" s="453">
        <v>16.434886924274803</v>
      </c>
      <c r="R22" s="454">
        <v>18.432413075896712</v>
      </c>
      <c r="S22" s="455">
        <v>19.019396043298677</v>
      </c>
      <c r="T22" s="456">
        <v>19.490102044897966</v>
      </c>
      <c r="U22" s="457">
        <v>26.075497569211862</v>
      </c>
      <c r="V22" s="457">
        <v>23.649849740449831</v>
      </c>
      <c r="W22" s="458">
        <v>23.31148244306457</v>
      </c>
      <c r="X22" s="458">
        <v>21.184552984948457</v>
      </c>
      <c r="Y22" s="366">
        <v>23.311813558812027</v>
      </c>
      <c r="Z22" s="366" t="s">
        <v>15</v>
      </c>
      <c r="AA22" s="366">
        <v>19.10345251337754</v>
      </c>
      <c r="AB22" s="366">
        <v>32.132892906725019</v>
      </c>
      <c r="AC22" s="366">
        <v>28.342465276444841</v>
      </c>
      <c r="AD22" s="357">
        <v>28.086754881156526</v>
      </c>
      <c r="AE22" s="357">
        <v>23.882214051737659</v>
      </c>
      <c r="AF22" s="357">
        <v>20.425635667014976</v>
      </c>
      <c r="AG22" s="357" t="s">
        <v>15</v>
      </c>
      <c r="AH22" s="357">
        <v>21.28601360413348</v>
      </c>
      <c r="AI22" s="357">
        <v>20.464308623939989</v>
      </c>
      <c r="AJ22" s="357">
        <v>23.998183765958171</v>
      </c>
      <c r="AK22" s="357">
        <v>24.4</v>
      </c>
      <c r="AL22" s="357" t="s">
        <v>16</v>
      </c>
      <c r="AM22" s="357">
        <v>20.803598200899554</v>
      </c>
      <c r="AN22" s="357" t="s">
        <v>66</v>
      </c>
      <c r="AO22" s="357" t="s">
        <v>66</v>
      </c>
      <c r="AP22" s="357" t="s">
        <v>68</v>
      </c>
      <c r="AQ22" s="359" t="s">
        <v>68</v>
      </c>
      <c r="AR22" s="359" t="s">
        <v>68</v>
      </c>
      <c r="AS22" s="357" t="s">
        <v>160</v>
      </c>
      <c r="AT22" s="357" t="s">
        <v>68</v>
      </c>
      <c r="AU22" s="357" t="s">
        <v>160</v>
      </c>
      <c r="AV22" s="359" t="s">
        <v>160</v>
      </c>
      <c r="AW22" s="359" t="s">
        <v>68</v>
      </c>
    </row>
    <row r="23" spans="1:49">
      <c r="A23" s="130" t="s">
        <v>32</v>
      </c>
      <c r="B23" s="556" t="s">
        <v>218</v>
      </c>
      <c r="C23" s="556"/>
      <c r="D23" s="556"/>
      <c r="E23" s="556"/>
      <c r="F23" s="556"/>
      <c r="G23" s="556"/>
      <c r="H23" s="556"/>
      <c r="I23" s="556"/>
      <c r="J23" s="556"/>
      <c r="K23" s="556"/>
      <c r="L23" s="556"/>
      <c r="M23" s="556"/>
      <c r="N23" s="556"/>
      <c r="O23" s="556"/>
      <c r="P23" s="556"/>
      <c r="Q23" s="453" t="s">
        <v>15</v>
      </c>
      <c r="R23" s="454">
        <v>18.468690157027954</v>
      </c>
      <c r="S23" s="455" t="s">
        <v>15</v>
      </c>
      <c r="T23" s="456" t="s">
        <v>15</v>
      </c>
      <c r="U23" s="457" t="s">
        <v>15</v>
      </c>
      <c r="V23" s="457" t="s">
        <v>15</v>
      </c>
      <c r="W23" s="458" t="s">
        <v>15</v>
      </c>
      <c r="X23" s="458" t="s">
        <v>15</v>
      </c>
      <c r="Y23" s="366" t="s">
        <v>15</v>
      </c>
      <c r="Z23" s="366" t="s">
        <v>15</v>
      </c>
      <c r="AA23" s="366">
        <v>20.057816731463777</v>
      </c>
      <c r="AB23" s="366" t="s">
        <v>15</v>
      </c>
      <c r="AC23" s="366">
        <v>29.996719522386677</v>
      </c>
      <c r="AD23" s="357" t="s">
        <v>15</v>
      </c>
      <c r="AE23" s="357" t="s">
        <v>15</v>
      </c>
      <c r="AF23" s="357" t="s">
        <v>15</v>
      </c>
      <c r="AG23" s="357" t="s">
        <v>15</v>
      </c>
      <c r="AH23" s="357" t="s">
        <v>16</v>
      </c>
      <c r="AI23" s="357" t="s">
        <v>16</v>
      </c>
      <c r="AJ23" s="357">
        <v>30.177866383778145</v>
      </c>
      <c r="AK23" s="357">
        <v>24.5</v>
      </c>
      <c r="AL23" s="357" t="s">
        <v>16</v>
      </c>
      <c r="AM23" s="357">
        <v>31.898419642637716</v>
      </c>
      <c r="AN23" s="357" t="s">
        <v>66</v>
      </c>
      <c r="AO23" s="357" t="s">
        <v>66</v>
      </c>
      <c r="AP23" s="357" t="s">
        <v>68</v>
      </c>
      <c r="AQ23" s="359" t="s">
        <v>160</v>
      </c>
      <c r="AR23" s="359" t="s">
        <v>68</v>
      </c>
      <c r="AS23" s="357" t="s">
        <v>68</v>
      </c>
      <c r="AT23" s="357" t="s">
        <v>68</v>
      </c>
      <c r="AU23" s="357" t="s">
        <v>68</v>
      </c>
      <c r="AV23" s="359" t="s">
        <v>68</v>
      </c>
      <c r="AW23" s="359" t="s">
        <v>68</v>
      </c>
    </row>
    <row r="24" spans="1:49">
      <c r="A24" s="130" t="s">
        <v>33</v>
      </c>
      <c r="B24" s="556" t="s">
        <v>218</v>
      </c>
      <c r="C24" s="556"/>
      <c r="D24" s="556"/>
      <c r="E24" s="556"/>
      <c r="F24" s="556"/>
      <c r="G24" s="556"/>
      <c r="H24" s="556"/>
      <c r="I24" s="556"/>
      <c r="J24" s="556"/>
      <c r="K24" s="556"/>
      <c r="L24" s="556"/>
      <c r="M24" s="556"/>
      <c r="N24" s="556"/>
      <c r="O24" s="556"/>
      <c r="P24" s="556"/>
      <c r="Q24" s="453" t="s">
        <v>15</v>
      </c>
      <c r="R24" s="454">
        <v>17.805643798580604</v>
      </c>
      <c r="S24" s="455">
        <v>23.357303650040762</v>
      </c>
      <c r="T24" s="456">
        <v>20.456860893644848</v>
      </c>
      <c r="U24" s="457">
        <v>27.040434437964965</v>
      </c>
      <c r="V24" s="457">
        <v>21.728747063942411</v>
      </c>
      <c r="W24" s="458">
        <v>22.87455956257282</v>
      </c>
      <c r="X24" s="458">
        <v>23.683113654144858</v>
      </c>
      <c r="Y24" s="366">
        <v>23.40835838098598</v>
      </c>
      <c r="Z24" s="366">
        <v>18.491056127283443</v>
      </c>
      <c r="AA24" s="366">
        <v>15.979177460541383</v>
      </c>
      <c r="AB24" s="366">
        <v>26.561623914709404</v>
      </c>
      <c r="AC24" s="366">
        <v>24.03683540840327</v>
      </c>
      <c r="AD24" s="357">
        <v>22.055445853903798</v>
      </c>
      <c r="AE24" s="357">
        <v>22.606566542899436</v>
      </c>
      <c r="AF24" s="357">
        <v>21.139305782127973</v>
      </c>
      <c r="AG24" s="357" t="s">
        <v>15</v>
      </c>
      <c r="AH24" s="357">
        <v>21.46346219065623</v>
      </c>
      <c r="AI24" s="357">
        <v>25.82392097775794</v>
      </c>
      <c r="AJ24" s="357">
        <v>30.177866383778163</v>
      </c>
      <c r="AK24" s="357">
        <v>11.8</v>
      </c>
      <c r="AL24" s="357">
        <v>22.355072463768121</v>
      </c>
      <c r="AM24" s="357">
        <v>20.803598200899554</v>
      </c>
      <c r="AN24" s="357" t="s">
        <v>66</v>
      </c>
      <c r="AO24" s="357" t="s">
        <v>66</v>
      </c>
      <c r="AP24" s="357" t="s">
        <v>160</v>
      </c>
      <c r="AQ24" s="359" t="s">
        <v>160</v>
      </c>
      <c r="AR24" s="359" t="s">
        <v>160</v>
      </c>
      <c r="AS24" s="357" t="s">
        <v>160</v>
      </c>
      <c r="AT24" s="357" t="s">
        <v>160</v>
      </c>
      <c r="AU24" s="357" t="s">
        <v>160</v>
      </c>
      <c r="AV24" s="359" t="s">
        <v>160</v>
      </c>
      <c r="AW24" s="359" t="s">
        <v>68</v>
      </c>
    </row>
    <row r="25" spans="1:49">
      <c r="A25" s="130" t="s">
        <v>34</v>
      </c>
      <c r="B25" s="556" t="s">
        <v>218</v>
      </c>
      <c r="C25" s="556"/>
      <c r="D25" s="556"/>
      <c r="E25" s="556"/>
      <c r="F25" s="556"/>
      <c r="G25" s="556"/>
      <c r="H25" s="556"/>
      <c r="I25" s="556"/>
      <c r="J25" s="556"/>
      <c r="K25" s="556"/>
      <c r="L25" s="556"/>
      <c r="M25" s="556"/>
      <c r="N25" s="556"/>
      <c r="O25" s="556"/>
      <c r="P25" s="556"/>
      <c r="Q25" s="453">
        <v>20.362250003398572</v>
      </c>
      <c r="R25" s="454">
        <v>17.092116562739307</v>
      </c>
      <c r="S25" s="455">
        <v>21.584697551133239</v>
      </c>
      <c r="T25" s="456" t="s">
        <v>15</v>
      </c>
      <c r="U25" s="457" t="s">
        <v>15</v>
      </c>
      <c r="V25" s="457" t="s">
        <v>15</v>
      </c>
      <c r="W25" s="458">
        <v>26.243690472505108</v>
      </c>
      <c r="X25" s="458" t="s">
        <v>15</v>
      </c>
      <c r="Y25" s="366" t="s">
        <v>15</v>
      </c>
      <c r="Z25" s="366" t="s">
        <v>15</v>
      </c>
      <c r="AA25" s="366">
        <v>20.311589498903938</v>
      </c>
      <c r="AB25" s="366">
        <v>26.234759178161354</v>
      </c>
      <c r="AC25" s="366" t="s">
        <v>15</v>
      </c>
      <c r="AD25" s="357" t="s">
        <v>15</v>
      </c>
      <c r="AE25" s="357" t="s">
        <v>15</v>
      </c>
      <c r="AF25" s="357" t="s">
        <v>15</v>
      </c>
      <c r="AG25" s="357" t="s">
        <v>15</v>
      </c>
      <c r="AH25" s="357">
        <v>27.810658407068082</v>
      </c>
      <c r="AI25" s="357">
        <v>32.312066248326296</v>
      </c>
      <c r="AJ25" s="357">
        <v>30.177866383778177</v>
      </c>
      <c r="AK25" s="357">
        <v>24.4</v>
      </c>
      <c r="AL25" s="357" t="s">
        <v>16</v>
      </c>
      <c r="AM25" s="357" t="s">
        <v>16</v>
      </c>
      <c r="AN25" s="357" t="s">
        <v>66</v>
      </c>
      <c r="AO25" s="357" t="s">
        <v>66</v>
      </c>
      <c r="AP25" s="357" t="s">
        <v>160</v>
      </c>
      <c r="AQ25" s="359" t="s">
        <v>68</v>
      </c>
      <c r="AR25" s="359" t="s">
        <v>160</v>
      </c>
      <c r="AS25" s="357" t="s">
        <v>160</v>
      </c>
      <c r="AT25" s="357" t="s">
        <v>160</v>
      </c>
      <c r="AU25" s="357" t="s">
        <v>160</v>
      </c>
      <c r="AV25" s="359" t="s">
        <v>160</v>
      </c>
      <c r="AW25" s="359" t="s">
        <v>160</v>
      </c>
    </row>
    <row r="26" spans="1:49">
      <c r="A26" s="130" t="s">
        <v>35</v>
      </c>
      <c r="B26" s="556" t="s">
        <v>218</v>
      </c>
      <c r="C26" s="556"/>
      <c r="D26" s="556"/>
      <c r="E26" s="556"/>
      <c r="F26" s="556"/>
      <c r="G26" s="556"/>
      <c r="H26" s="556"/>
      <c r="I26" s="556"/>
      <c r="J26" s="556"/>
      <c r="K26" s="556"/>
      <c r="L26" s="556"/>
      <c r="M26" s="556"/>
      <c r="N26" s="556"/>
      <c r="O26" s="556"/>
      <c r="P26" s="556"/>
      <c r="Q26" s="453">
        <v>18.876882823733947</v>
      </c>
      <c r="R26" s="454">
        <v>18.867192921582237</v>
      </c>
      <c r="S26" s="455">
        <v>20.794726664945475</v>
      </c>
      <c r="T26" s="456">
        <v>19.312571941655715</v>
      </c>
      <c r="U26" s="457">
        <v>21.812800210721058</v>
      </c>
      <c r="V26" s="457">
        <v>19.775616749997237</v>
      </c>
      <c r="W26" s="458">
        <v>22.272217723002608</v>
      </c>
      <c r="X26" s="458">
        <v>20.649422835029409</v>
      </c>
      <c r="Y26" s="366">
        <v>24.032170230713046</v>
      </c>
      <c r="Z26" s="366">
        <v>16.93508923646321</v>
      </c>
      <c r="AA26" s="366">
        <v>18.832784760028794</v>
      </c>
      <c r="AB26" s="366">
        <v>27.401336613626228</v>
      </c>
      <c r="AC26" s="366">
        <v>24.598267005769479</v>
      </c>
      <c r="AD26" s="357">
        <v>23.046094551109118</v>
      </c>
      <c r="AE26" s="357">
        <v>30.30258638213855</v>
      </c>
      <c r="AF26" s="357">
        <v>31.204932960493295</v>
      </c>
      <c r="AG26" s="357" t="s">
        <v>15</v>
      </c>
      <c r="AH26" s="357">
        <v>19.975139499018024</v>
      </c>
      <c r="AI26" s="357">
        <v>25.860681007619526</v>
      </c>
      <c r="AJ26" s="357">
        <v>30.177866383778152</v>
      </c>
      <c r="AK26" s="357" t="s">
        <v>16</v>
      </c>
      <c r="AL26" s="357" t="s">
        <v>16</v>
      </c>
      <c r="AM26" s="357" t="s">
        <v>16</v>
      </c>
      <c r="AN26" s="357" t="s">
        <v>66</v>
      </c>
      <c r="AO26" s="357" t="s">
        <v>66</v>
      </c>
      <c r="AP26" s="357" t="s">
        <v>160</v>
      </c>
      <c r="AQ26" s="359" t="s">
        <v>160</v>
      </c>
      <c r="AR26" s="359" t="s">
        <v>68</v>
      </c>
      <c r="AS26" s="357" t="s">
        <v>68</v>
      </c>
      <c r="AT26" s="357" t="s">
        <v>68</v>
      </c>
      <c r="AU26" s="357" t="s">
        <v>68</v>
      </c>
      <c r="AV26" s="359" t="s">
        <v>68</v>
      </c>
      <c r="AW26" s="359" t="s">
        <v>68</v>
      </c>
    </row>
    <row r="27" spans="1:49">
      <c r="A27" s="130" t="s">
        <v>213</v>
      </c>
      <c r="B27" s="556" t="s">
        <v>218</v>
      </c>
      <c r="C27" s="556"/>
      <c r="D27" s="556"/>
      <c r="E27" s="556"/>
      <c r="F27" s="556"/>
      <c r="G27" s="556"/>
      <c r="H27" s="556"/>
      <c r="I27" s="556"/>
      <c r="J27" s="556"/>
      <c r="K27" s="556"/>
      <c r="L27" s="556"/>
      <c r="M27" s="556"/>
      <c r="N27" s="556"/>
      <c r="O27" s="556"/>
      <c r="P27" s="556"/>
      <c r="Q27" s="453">
        <v>17.863676438432304</v>
      </c>
      <c r="R27" s="454">
        <v>18.963301479016195</v>
      </c>
      <c r="S27" s="455" t="s">
        <v>15</v>
      </c>
      <c r="T27" s="456">
        <v>21.276639494614837</v>
      </c>
      <c r="U27" s="457">
        <v>22.41236413170121</v>
      </c>
      <c r="V27" s="457">
        <v>19.126702351479921</v>
      </c>
      <c r="W27" s="458">
        <v>20.899387277977311</v>
      </c>
      <c r="X27" s="458">
        <v>17.360984625542873</v>
      </c>
      <c r="Y27" s="366">
        <v>25.224765074050854</v>
      </c>
      <c r="Z27" s="366" t="s">
        <v>15</v>
      </c>
      <c r="AA27" s="366">
        <v>18.237879869754863</v>
      </c>
      <c r="AB27" s="366">
        <v>26.615867865030435</v>
      </c>
      <c r="AC27" s="366" t="s">
        <v>15</v>
      </c>
      <c r="AD27" s="357">
        <v>20.197591421079991</v>
      </c>
      <c r="AE27" s="357" t="s">
        <v>15</v>
      </c>
      <c r="AF27" s="357" t="s">
        <v>15</v>
      </c>
      <c r="AG27" s="357" t="s">
        <v>15</v>
      </c>
      <c r="AH27" s="357" t="s">
        <v>16</v>
      </c>
      <c r="AI27" s="357" t="s">
        <v>16</v>
      </c>
      <c r="AJ27" s="357">
        <v>25.84451618010041</v>
      </c>
      <c r="AK27" s="357" t="s">
        <v>16</v>
      </c>
      <c r="AL27" s="357" t="s">
        <v>16</v>
      </c>
      <c r="AM27" s="357">
        <v>20.803598200899547</v>
      </c>
      <c r="AN27" s="357" t="s">
        <v>66</v>
      </c>
      <c r="AO27" s="357" t="s">
        <v>66</v>
      </c>
      <c r="AP27" s="357" t="s">
        <v>68</v>
      </c>
      <c r="AQ27" s="359" t="s">
        <v>68</v>
      </c>
      <c r="AR27" s="359" t="s">
        <v>160</v>
      </c>
      <c r="AS27" s="357" t="s">
        <v>160</v>
      </c>
      <c r="AT27" s="357" t="s">
        <v>160</v>
      </c>
      <c r="AU27" s="357" t="s">
        <v>68</v>
      </c>
      <c r="AV27" s="359" t="s">
        <v>68</v>
      </c>
      <c r="AW27" s="359" t="s">
        <v>160</v>
      </c>
    </row>
    <row r="28" spans="1:49">
      <c r="A28" s="130" t="s">
        <v>36</v>
      </c>
      <c r="B28" s="556" t="s">
        <v>218</v>
      </c>
      <c r="C28" s="556"/>
      <c r="D28" s="556"/>
      <c r="E28" s="556"/>
      <c r="F28" s="556"/>
      <c r="G28" s="556"/>
      <c r="H28" s="556"/>
      <c r="I28" s="556"/>
      <c r="J28" s="556"/>
      <c r="K28" s="556"/>
      <c r="L28" s="556"/>
      <c r="M28" s="556"/>
      <c r="N28" s="556"/>
      <c r="O28" s="556"/>
      <c r="P28" s="556"/>
      <c r="Q28" s="453">
        <v>20.467833937754477</v>
      </c>
      <c r="R28" s="454">
        <v>21.548531611058909</v>
      </c>
      <c r="S28" s="455" t="s">
        <v>15</v>
      </c>
      <c r="T28" s="456">
        <v>19.346767010256151</v>
      </c>
      <c r="U28" s="457">
        <v>22.014051344923004</v>
      </c>
      <c r="V28" s="457">
        <v>20.649747332508493</v>
      </c>
      <c r="W28" s="458">
        <v>22.463772196474327</v>
      </c>
      <c r="X28" s="458">
        <v>19.429320335216389</v>
      </c>
      <c r="Y28" s="366">
        <v>23.269963408535212</v>
      </c>
      <c r="Z28" s="366">
        <v>17.723865939463874</v>
      </c>
      <c r="AA28" s="366">
        <v>18.533957979149708</v>
      </c>
      <c r="AB28" s="366">
        <v>28.075225911898684</v>
      </c>
      <c r="AC28" s="366">
        <v>25.525460986896444</v>
      </c>
      <c r="AD28" s="357" t="s">
        <v>15</v>
      </c>
      <c r="AE28" s="357">
        <v>24.720420654958183</v>
      </c>
      <c r="AF28" s="357" t="s">
        <v>15</v>
      </c>
      <c r="AG28" s="357" t="s">
        <v>15</v>
      </c>
      <c r="AH28" s="357">
        <v>22.352642704075318</v>
      </c>
      <c r="AI28" s="357">
        <v>25.849652998661035</v>
      </c>
      <c r="AJ28" s="357">
        <v>19.998486471631807</v>
      </c>
      <c r="AK28" s="357">
        <v>24.4</v>
      </c>
      <c r="AL28" s="357" t="s">
        <v>16</v>
      </c>
      <c r="AM28" s="357" t="s">
        <v>16</v>
      </c>
      <c r="AN28" s="357" t="s">
        <v>68</v>
      </c>
      <c r="AO28" s="357" t="s">
        <v>66</v>
      </c>
      <c r="AP28" s="357" t="s">
        <v>160</v>
      </c>
      <c r="AQ28" s="359" t="s">
        <v>68</v>
      </c>
      <c r="AR28" s="359" t="s">
        <v>160</v>
      </c>
      <c r="AS28" s="357" t="s">
        <v>160</v>
      </c>
      <c r="AT28" s="357" t="s">
        <v>160</v>
      </c>
      <c r="AU28" s="357" t="s">
        <v>68</v>
      </c>
      <c r="AV28" s="359" t="s">
        <v>160</v>
      </c>
      <c r="AW28" s="359" t="s">
        <v>68</v>
      </c>
    </row>
    <row r="29" spans="1:49">
      <c r="A29" s="130" t="s">
        <v>37</v>
      </c>
      <c r="B29" s="556" t="s">
        <v>218</v>
      </c>
      <c r="C29" s="556"/>
      <c r="D29" s="556"/>
      <c r="E29" s="556"/>
      <c r="F29" s="556"/>
      <c r="G29" s="556"/>
      <c r="H29" s="556"/>
      <c r="I29" s="556"/>
      <c r="J29" s="556"/>
      <c r="K29" s="556"/>
      <c r="L29" s="556"/>
      <c r="M29" s="556"/>
      <c r="N29" s="556"/>
      <c r="O29" s="556"/>
      <c r="P29" s="556"/>
      <c r="Q29" s="453" t="s">
        <v>15</v>
      </c>
      <c r="R29" s="454" t="s">
        <v>15</v>
      </c>
      <c r="S29" s="455" t="s">
        <v>15</v>
      </c>
      <c r="T29" s="456" t="s">
        <v>15</v>
      </c>
      <c r="U29" s="457" t="s">
        <v>15</v>
      </c>
      <c r="V29" s="457" t="s">
        <v>15</v>
      </c>
      <c r="W29" s="458" t="s">
        <v>15</v>
      </c>
      <c r="X29" s="458" t="s">
        <v>15</v>
      </c>
      <c r="Y29" s="366" t="s">
        <v>15</v>
      </c>
      <c r="Z29" s="366" t="s">
        <v>15</v>
      </c>
      <c r="AA29" s="366" t="s">
        <v>16</v>
      </c>
      <c r="AB29" s="366" t="s">
        <v>16</v>
      </c>
      <c r="AC29" s="366" t="s">
        <v>16</v>
      </c>
      <c r="AD29" s="357" t="s">
        <v>16</v>
      </c>
      <c r="AE29" s="357" t="s">
        <v>15</v>
      </c>
      <c r="AF29" s="357" t="s">
        <v>15</v>
      </c>
      <c r="AG29" s="357" t="s">
        <v>15</v>
      </c>
      <c r="AH29" s="357" t="s">
        <v>16</v>
      </c>
      <c r="AI29" s="357" t="s">
        <v>16</v>
      </c>
      <c r="AJ29" s="357" t="s">
        <v>16</v>
      </c>
      <c r="AK29" s="357" t="s">
        <v>16</v>
      </c>
      <c r="AL29" s="357" t="s">
        <v>16</v>
      </c>
      <c r="AM29" s="357">
        <v>20.803598200899557</v>
      </c>
      <c r="AN29" s="357" t="s">
        <v>66</v>
      </c>
      <c r="AO29" s="357" t="s">
        <v>66</v>
      </c>
      <c r="AP29" s="357" t="s">
        <v>160</v>
      </c>
      <c r="AQ29" s="359" t="s">
        <v>160</v>
      </c>
      <c r="AR29" s="359" t="s">
        <v>160</v>
      </c>
      <c r="AS29" s="357" t="s">
        <v>160</v>
      </c>
      <c r="AT29" s="357" t="s">
        <v>160</v>
      </c>
      <c r="AU29" s="357" t="s">
        <v>160</v>
      </c>
      <c r="AV29" s="359" t="s">
        <v>160</v>
      </c>
      <c r="AW29" s="359" t="s">
        <v>160</v>
      </c>
    </row>
    <row r="30" spans="1:49">
      <c r="A30" s="130" t="s">
        <v>38</v>
      </c>
      <c r="B30" s="556" t="s">
        <v>218</v>
      </c>
      <c r="C30" s="556"/>
      <c r="D30" s="556"/>
      <c r="E30" s="556"/>
      <c r="F30" s="556"/>
      <c r="G30" s="556"/>
      <c r="H30" s="556"/>
      <c r="I30" s="556"/>
      <c r="J30" s="556"/>
      <c r="K30" s="556"/>
      <c r="L30" s="556"/>
      <c r="M30" s="556"/>
      <c r="N30" s="556"/>
      <c r="O30" s="556"/>
      <c r="P30" s="556"/>
      <c r="Q30" s="453">
        <v>18.431869683184146</v>
      </c>
      <c r="R30" s="454">
        <v>17.9043683718339</v>
      </c>
      <c r="S30" s="455">
        <v>21.111662613031967</v>
      </c>
      <c r="T30" s="456">
        <v>19.711887291266823</v>
      </c>
      <c r="U30" s="457">
        <v>21.539075521797471</v>
      </c>
      <c r="V30" s="457">
        <v>20.07076817783064</v>
      </c>
      <c r="W30" s="458">
        <v>21.086669616029369</v>
      </c>
      <c r="X30" s="458">
        <v>20.841753803765062</v>
      </c>
      <c r="Y30" s="366">
        <v>23.831819842410933</v>
      </c>
      <c r="Z30" s="366">
        <v>18.55911902387373</v>
      </c>
      <c r="AA30" s="366">
        <v>18.23470543987813</v>
      </c>
      <c r="AB30" s="366">
        <v>24.741055293496519</v>
      </c>
      <c r="AC30" s="366">
        <v>25.603809074047252</v>
      </c>
      <c r="AD30" s="357">
        <v>20.979799989367041</v>
      </c>
      <c r="AE30" s="357" t="s">
        <v>16</v>
      </c>
      <c r="AF30" s="357" t="s">
        <v>16</v>
      </c>
      <c r="AG30" s="357" t="s">
        <v>16</v>
      </c>
      <c r="AH30" s="357">
        <v>18.54043893804538</v>
      </c>
      <c r="AI30" s="357">
        <v>25.823920977757915</v>
      </c>
      <c r="AJ30" s="357" t="s">
        <v>16</v>
      </c>
      <c r="AK30" s="357">
        <v>11.8</v>
      </c>
      <c r="AL30" s="357">
        <v>22.355072463768071</v>
      </c>
      <c r="AM30" s="357">
        <v>20.803598200899565</v>
      </c>
      <c r="AN30" s="357" t="s">
        <v>66</v>
      </c>
      <c r="AO30" s="357" t="s">
        <v>66</v>
      </c>
      <c r="AP30" s="357" t="s">
        <v>160</v>
      </c>
      <c r="AQ30" s="359" t="s">
        <v>160</v>
      </c>
      <c r="AR30" s="359" t="s">
        <v>68</v>
      </c>
      <c r="AS30" s="357" t="s">
        <v>68</v>
      </c>
      <c r="AT30" s="357" t="s">
        <v>160</v>
      </c>
      <c r="AU30" s="357" t="s">
        <v>160</v>
      </c>
      <c r="AV30" s="359" t="s">
        <v>160</v>
      </c>
      <c r="AW30" s="359" t="s">
        <v>160</v>
      </c>
    </row>
    <row r="31" spans="1:49">
      <c r="A31" s="130" t="s">
        <v>208</v>
      </c>
      <c r="B31" s="556" t="s">
        <v>218</v>
      </c>
      <c r="C31" s="556"/>
      <c r="D31" s="556"/>
      <c r="E31" s="556"/>
      <c r="F31" s="556"/>
      <c r="G31" s="556"/>
      <c r="H31" s="556"/>
      <c r="I31" s="556"/>
      <c r="J31" s="556"/>
      <c r="K31" s="556"/>
      <c r="L31" s="556"/>
      <c r="M31" s="556"/>
      <c r="N31" s="556"/>
      <c r="O31" s="556"/>
      <c r="P31" s="556"/>
      <c r="Q31" s="453">
        <v>22.098345321105207</v>
      </c>
      <c r="R31" s="454">
        <v>19.913318379017948</v>
      </c>
      <c r="S31" s="455" t="s">
        <v>15</v>
      </c>
      <c r="T31" s="456">
        <v>20.45725981840685</v>
      </c>
      <c r="U31" s="457">
        <v>20.050259239883932</v>
      </c>
      <c r="V31" s="457">
        <v>21.38347926283863</v>
      </c>
      <c r="W31" s="458">
        <v>22.17112157051411</v>
      </c>
      <c r="X31" s="458">
        <v>21.069889366366027</v>
      </c>
      <c r="Y31" s="366">
        <v>24.4682790711365</v>
      </c>
      <c r="Z31" s="366">
        <v>20.680818165958055</v>
      </c>
      <c r="AA31" s="366">
        <v>19.167003265471664</v>
      </c>
      <c r="AB31" s="366">
        <v>26.082679415503243</v>
      </c>
      <c r="AC31" s="366">
        <v>26.142601399183651</v>
      </c>
      <c r="AD31" s="357">
        <v>21.481530402080434</v>
      </c>
      <c r="AE31" s="357">
        <v>23.402169466640032</v>
      </c>
      <c r="AF31" s="357" t="s">
        <v>15</v>
      </c>
      <c r="AG31" s="357" t="s">
        <v>15</v>
      </c>
      <c r="AH31" s="357">
        <v>18.540438938045384</v>
      </c>
      <c r="AI31" s="357">
        <v>25.854554335975934</v>
      </c>
      <c r="AJ31" s="357">
        <v>30.177866383778156</v>
      </c>
      <c r="AK31" s="357">
        <v>11.8</v>
      </c>
      <c r="AL31" s="357">
        <v>22.355072463768121</v>
      </c>
      <c r="AM31" s="357">
        <v>20.80359820089954</v>
      </c>
      <c r="AN31" s="357" t="s">
        <v>66</v>
      </c>
      <c r="AO31" s="357" t="s">
        <v>66</v>
      </c>
      <c r="AP31" s="357" t="s">
        <v>160</v>
      </c>
      <c r="AQ31" s="359" t="s">
        <v>160</v>
      </c>
      <c r="AR31" s="359" t="s">
        <v>160</v>
      </c>
      <c r="AS31" s="357" t="s">
        <v>68</v>
      </c>
      <c r="AT31" s="357" t="s">
        <v>68</v>
      </c>
      <c r="AU31" s="357" t="s">
        <v>160</v>
      </c>
      <c r="AV31" s="359" t="s">
        <v>68</v>
      </c>
      <c r="AW31" s="359" t="s">
        <v>160</v>
      </c>
    </row>
    <row r="32" spans="1:49">
      <c r="A32" s="130" t="s">
        <v>39</v>
      </c>
      <c r="B32" s="556" t="s">
        <v>218</v>
      </c>
      <c r="C32" s="556"/>
      <c r="D32" s="556"/>
      <c r="E32" s="556"/>
      <c r="F32" s="556"/>
      <c r="G32" s="556"/>
      <c r="H32" s="556"/>
      <c r="I32" s="556"/>
      <c r="J32" s="556"/>
      <c r="K32" s="556"/>
      <c r="L32" s="556"/>
      <c r="M32" s="556"/>
      <c r="N32" s="556"/>
      <c r="O32" s="556"/>
      <c r="P32" s="556"/>
      <c r="Q32" s="453" t="s">
        <v>15</v>
      </c>
      <c r="R32" s="454">
        <v>17.966655800744775</v>
      </c>
      <c r="S32" s="455" t="s">
        <v>15</v>
      </c>
      <c r="T32" s="456" t="s">
        <v>15</v>
      </c>
      <c r="U32" s="457" t="s">
        <v>15</v>
      </c>
      <c r="V32" s="457" t="s">
        <v>15</v>
      </c>
      <c r="W32" s="458">
        <v>26.419153196196312</v>
      </c>
      <c r="X32" s="458">
        <v>25.745257017522775</v>
      </c>
      <c r="Y32" s="366" t="s">
        <v>15</v>
      </c>
      <c r="Z32" s="366" t="s">
        <v>15</v>
      </c>
      <c r="AA32" s="366" t="s">
        <v>15</v>
      </c>
      <c r="AB32" s="366" t="s">
        <v>15</v>
      </c>
      <c r="AC32" s="366" t="s">
        <v>15</v>
      </c>
      <c r="AD32" s="357" t="s">
        <v>15</v>
      </c>
      <c r="AE32" s="357" t="s">
        <v>15</v>
      </c>
      <c r="AF32" s="357" t="s">
        <v>15</v>
      </c>
      <c r="AG32" s="357" t="s">
        <v>15</v>
      </c>
      <c r="AH32" s="357">
        <v>27.141142556527548</v>
      </c>
      <c r="AI32" s="357">
        <v>31.739510374896785</v>
      </c>
      <c r="AJ32" s="357">
        <v>29.275995282162739</v>
      </c>
      <c r="AK32" s="357">
        <v>24.4</v>
      </c>
      <c r="AL32" s="357">
        <v>22.355072463768121</v>
      </c>
      <c r="AM32" s="357">
        <v>20.803598200899554</v>
      </c>
      <c r="AN32" s="357" t="s">
        <v>66</v>
      </c>
      <c r="AO32" s="357" t="s">
        <v>66</v>
      </c>
      <c r="AP32" s="357" t="s">
        <v>160</v>
      </c>
      <c r="AQ32" s="359" t="s">
        <v>68</v>
      </c>
      <c r="AR32" s="359" t="s">
        <v>160</v>
      </c>
      <c r="AS32" s="357" t="s">
        <v>68</v>
      </c>
      <c r="AT32" s="357" t="s">
        <v>68</v>
      </c>
      <c r="AU32" s="357" t="s">
        <v>160</v>
      </c>
      <c r="AV32" s="359" t="s">
        <v>160</v>
      </c>
      <c r="AW32" s="359" t="s">
        <v>160</v>
      </c>
    </row>
    <row r="33" spans="1:49">
      <c r="A33" s="130" t="s">
        <v>40</v>
      </c>
      <c r="B33" s="556" t="s">
        <v>218</v>
      </c>
      <c r="C33" s="556"/>
      <c r="D33" s="556"/>
      <c r="E33" s="556"/>
      <c r="F33" s="556"/>
      <c r="G33" s="556"/>
      <c r="H33" s="556"/>
      <c r="I33" s="556"/>
      <c r="J33" s="556"/>
      <c r="K33" s="556"/>
      <c r="L33" s="556"/>
      <c r="M33" s="556"/>
      <c r="N33" s="556"/>
      <c r="O33" s="556"/>
      <c r="P33" s="556"/>
      <c r="Q33" s="453">
        <v>20.449679917192825</v>
      </c>
      <c r="R33" s="454">
        <v>17.007230669686184</v>
      </c>
      <c r="S33" s="455">
        <v>20.481132318551424</v>
      </c>
      <c r="T33" s="456">
        <v>19.029538093369791</v>
      </c>
      <c r="U33" s="457">
        <v>24.00412915176685</v>
      </c>
      <c r="V33" s="457">
        <v>22.025262203544379</v>
      </c>
      <c r="W33" s="458">
        <v>22.57389467505568</v>
      </c>
      <c r="X33" s="458">
        <v>19.832362276214283</v>
      </c>
      <c r="Y33" s="366">
        <v>24.786645375392521</v>
      </c>
      <c r="Z33" s="366">
        <v>19.296976980575717</v>
      </c>
      <c r="AA33" s="366">
        <v>19.819341090248795</v>
      </c>
      <c r="AB33" s="366">
        <v>25.655560037034089</v>
      </c>
      <c r="AC33" s="366" t="s">
        <v>15</v>
      </c>
      <c r="AD33" s="357" t="s">
        <v>15</v>
      </c>
      <c r="AE33" s="357" t="s">
        <v>16</v>
      </c>
      <c r="AF33" s="357" t="s">
        <v>16</v>
      </c>
      <c r="AG33" s="357" t="s">
        <v>16</v>
      </c>
      <c r="AH33" s="357" t="s">
        <v>16</v>
      </c>
      <c r="AI33" s="357" t="s">
        <v>16</v>
      </c>
      <c r="AJ33" s="357" t="s">
        <v>16</v>
      </c>
      <c r="AK33" s="357" t="s">
        <v>16</v>
      </c>
      <c r="AL33" s="357" t="s">
        <v>16</v>
      </c>
      <c r="AM33" s="357" t="s">
        <v>16</v>
      </c>
      <c r="AN33" s="357" t="s">
        <v>66</v>
      </c>
      <c r="AO33" s="357" t="s">
        <v>66</v>
      </c>
      <c r="AP33" s="357" t="s">
        <v>160</v>
      </c>
      <c r="AQ33" s="359" t="s">
        <v>160</v>
      </c>
      <c r="AR33" s="359" t="s">
        <v>68</v>
      </c>
      <c r="AS33" s="357" t="s">
        <v>68</v>
      </c>
      <c r="AT33" s="357" t="s">
        <v>160</v>
      </c>
      <c r="AU33" s="357" t="s">
        <v>68</v>
      </c>
      <c r="AV33" s="359" t="s">
        <v>68</v>
      </c>
      <c r="AW33" s="359" t="s">
        <v>160</v>
      </c>
    </row>
    <row r="34" spans="1:49">
      <c r="A34" s="130" t="s">
        <v>41</v>
      </c>
      <c r="B34" s="556" t="s">
        <v>218</v>
      </c>
      <c r="C34" s="556"/>
      <c r="D34" s="556"/>
      <c r="E34" s="556"/>
      <c r="F34" s="556"/>
      <c r="G34" s="556"/>
      <c r="H34" s="556"/>
      <c r="I34" s="556"/>
      <c r="J34" s="556"/>
      <c r="K34" s="556"/>
      <c r="L34" s="556"/>
      <c r="M34" s="556"/>
      <c r="N34" s="556"/>
      <c r="O34" s="556"/>
      <c r="P34" s="556"/>
      <c r="Q34" s="453" t="s">
        <v>15</v>
      </c>
      <c r="R34" s="454">
        <v>19.720632411067193</v>
      </c>
      <c r="S34" s="455" t="s">
        <v>15</v>
      </c>
      <c r="T34" s="456">
        <v>20.855779303070275</v>
      </c>
      <c r="U34" s="457">
        <v>23.388308904034634</v>
      </c>
      <c r="V34" s="457">
        <v>22.777510646480277</v>
      </c>
      <c r="W34" s="458">
        <v>24.938349123653651</v>
      </c>
      <c r="X34" s="458">
        <v>24.1075972931222</v>
      </c>
      <c r="Y34" s="366">
        <v>24.397170046895877</v>
      </c>
      <c r="Z34" s="366" t="s">
        <v>15</v>
      </c>
      <c r="AA34" s="366">
        <v>22.025993103844183</v>
      </c>
      <c r="AB34" s="366" t="s">
        <v>15</v>
      </c>
      <c r="AC34" s="366">
        <v>26.748226982034641</v>
      </c>
      <c r="AD34" s="357" t="s">
        <v>15</v>
      </c>
      <c r="AE34" s="357" t="s">
        <v>15</v>
      </c>
      <c r="AF34" s="357" t="s">
        <v>15</v>
      </c>
      <c r="AG34" s="357" t="s">
        <v>15</v>
      </c>
      <c r="AH34" s="357" t="s">
        <v>16</v>
      </c>
      <c r="AI34" s="357" t="s">
        <v>16</v>
      </c>
      <c r="AJ34" s="357">
        <v>30.730181362565535</v>
      </c>
      <c r="AK34" s="357">
        <v>17.399999999999999</v>
      </c>
      <c r="AL34" s="357" t="s">
        <v>16</v>
      </c>
      <c r="AM34" s="357" t="s">
        <v>16</v>
      </c>
      <c r="AN34" s="357" t="s">
        <v>68</v>
      </c>
      <c r="AO34" s="357" t="s">
        <v>66</v>
      </c>
      <c r="AP34" s="357" t="s">
        <v>160</v>
      </c>
      <c r="AQ34" s="359" t="s">
        <v>160</v>
      </c>
      <c r="AR34" s="359" t="s">
        <v>160</v>
      </c>
      <c r="AS34" s="357" t="s">
        <v>68</v>
      </c>
      <c r="AT34" s="357" t="s">
        <v>160</v>
      </c>
      <c r="AU34" s="357" t="s">
        <v>68</v>
      </c>
      <c r="AV34" s="359" t="s">
        <v>160</v>
      </c>
      <c r="AW34" s="359" t="s">
        <v>68</v>
      </c>
    </row>
    <row r="35" spans="1:49">
      <c r="A35" s="130" t="s">
        <v>42</v>
      </c>
      <c r="B35" s="556" t="s">
        <v>218</v>
      </c>
      <c r="C35" s="556"/>
      <c r="D35" s="556"/>
      <c r="E35" s="556"/>
      <c r="F35" s="556"/>
      <c r="G35" s="556"/>
      <c r="H35" s="556"/>
      <c r="I35" s="556"/>
      <c r="J35" s="556"/>
      <c r="K35" s="556"/>
      <c r="L35" s="556"/>
      <c r="M35" s="556"/>
      <c r="N35" s="556"/>
      <c r="O35" s="556"/>
      <c r="P35" s="556"/>
      <c r="Q35" s="453" t="s">
        <v>68</v>
      </c>
      <c r="R35" s="454" t="s">
        <v>68</v>
      </c>
      <c r="S35" s="455" t="s">
        <v>69</v>
      </c>
      <c r="T35" s="456" t="s">
        <v>68</v>
      </c>
      <c r="U35" s="457" t="s">
        <v>16</v>
      </c>
      <c r="V35" s="457" t="s">
        <v>16</v>
      </c>
      <c r="W35" s="458" t="s">
        <v>16</v>
      </c>
      <c r="X35" s="458" t="s">
        <v>16</v>
      </c>
      <c r="Y35" s="366" t="s">
        <v>16</v>
      </c>
      <c r="Z35" s="366" t="s">
        <v>16</v>
      </c>
      <c r="AA35" s="366" t="s">
        <v>16</v>
      </c>
      <c r="AB35" s="366" t="s">
        <v>16</v>
      </c>
      <c r="AC35" s="366" t="s">
        <v>16</v>
      </c>
      <c r="AD35" s="357" t="s">
        <v>16</v>
      </c>
      <c r="AE35" s="357" t="s">
        <v>16</v>
      </c>
      <c r="AF35" s="357" t="s">
        <v>16</v>
      </c>
      <c r="AG35" s="357" t="s">
        <v>16</v>
      </c>
      <c r="AH35" s="357" t="s">
        <v>16</v>
      </c>
      <c r="AI35" s="357" t="s">
        <v>16</v>
      </c>
      <c r="AJ35" s="357" t="s">
        <v>16</v>
      </c>
      <c r="AK35" s="357" t="s">
        <v>16</v>
      </c>
      <c r="AL35" s="357" t="s">
        <v>16</v>
      </c>
      <c r="AM35" s="357" t="s">
        <v>15</v>
      </c>
      <c r="AN35" s="357" t="s">
        <v>68</v>
      </c>
      <c r="AO35" s="357" t="s">
        <v>66</v>
      </c>
      <c r="AP35" s="357" t="s">
        <v>68</v>
      </c>
      <c r="AQ35" s="359" t="s">
        <v>68</v>
      </c>
      <c r="AR35" s="359" t="s">
        <v>68</v>
      </c>
      <c r="AS35" s="357" t="s">
        <v>68</v>
      </c>
      <c r="AT35" s="357" t="s">
        <v>68</v>
      </c>
      <c r="AU35" s="357" t="s">
        <v>68</v>
      </c>
      <c r="AV35" s="359" t="s">
        <v>68</v>
      </c>
      <c r="AW35" s="359" t="s">
        <v>68</v>
      </c>
    </row>
    <row r="36" spans="1:49">
      <c r="A36" s="130" t="s">
        <v>43</v>
      </c>
      <c r="B36" s="556" t="s">
        <v>218</v>
      </c>
      <c r="C36" s="556"/>
      <c r="D36" s="556"/>
      <c r="E36" s="556"/>
      <c r="F36" s="556"/>
      <c r="G36" s="556"/>
      <c r="H36" s="556"/>
      <c r="I36" s="556"/>
      <c r="J36" s="556"/>
      <c r="K36" s="556"/>
      <c r="L36" s="556"/>
      <c r="M36" s="556"/>
      <c r="N36" s="556"/>
      <c r="O36" s="556"/>
      <c r="P36" s="556"/>
      <c r="Q36" s="453" t="s">
        <v>68</v>
      </c>
      <c r="R36" s="454" t="s">
        <v>68</v>
      </c>
      <c r="S36" s="455" t="s">
        <v>15</v>
      </c>
      <c r="T36" s="456" t="s">
        <v>15</v>
      </c>
      <c r="U36" s="457" t="s">
        <v>15</v>
      </c>
      <c r="V36" s="457" t="s">
        <v>15</v>
      </c>
      <c r="W36" s="458" t="s">
        <v>15</v>
      </c>
      <c r="X36" s="458" t="s">
        <v>15</v>
      </c>
      <c r="Y36" s="366" t="s">
        <v>15</v>
      </c>
      <c r="Z36" s="366" t="s">
        <v>15</v>
      </c>
      <c r="AA36" s="366" t="s">
        <v>16</v>
      </c>
      <c r="AB36" s="366" t="s">
        <v>16</v>
      </c>
      <c r="AC36" s="366" t="s">
        <v>16</v>
      </c>
      <c r="AD36" s="357" t="s">
        <v>16</v>
      </c>
      <c r="AE36" s="357" t="s">
        <v>15</v>
      </c>
      <c r="AF36" s="357" t="s">
        <v>15</v>
      </c>
      <c r="AG36" s="357" t="s">
        <v>15</v>
      </c>
      <c r="AH36" s="357" t="s">
        <v>15</v>
      </c>
      <c r="AI36" s="357" t="s">
        <v>15</v>
      </c>
      <c r="AJ36" s="357" t="s">
        <v>15</v>
      </c>
      <c r="AK36" s="357" t="s">
        <v>15</v>
      </c>
      <c r="AL36" s="357" t="s">
        <v>16</v>
      </c>
      <c r="AM36" s="357" t="s">
        <v>16</v>
      </c>
      <c r="AN36" s="357" t="s">
        <v>66</v>
      </c>
      <c r="AO36" s="357" t="s">
        <v>66</v>
      </c>
      <c r="AP36" s="357" t="s">
        <v>68</v>
      </c>
      <c r="AQ36" s="359" t="s">
        <v>160</v>
      </c>
      <c r="AR36" s="359" t="s">
        <v>160</v>
      </c>
      <c r="AS36" s="357" t="s">
        <v>160</v>
      </c>
      <c r="AT36" s="357" t="s">
        <v>160</v>
      </c>
      <c r="AU36" s="357" t="s">
        <v>68</v>
      </c>
      <c r="AV36" s="359" t="s">
        <v>68</v>
      </c>
      <c r="AW36" s="359" t="s">
        <v>68</v>
      </c>
    </row>
    <row r="37" spans="1:49">
      <c r="A37" s="130" t="s">
        <v>44</v>
      </c>
      <c r="B37" s="556" t="s">
        <v>218</v>
      </c>
      <c r="C37" s="556"/>
      <c r="D37" s="556"/>
      <c r="E37" s="556"/>
      <c r="F37" s="556"/>
      <c r="G37" s="556"/>
      <c r="H37" s="556"/>
      <c r="I37" s="556"/>
      <c r="J37" s="556"/>
      <c r="K37" s="556"/>
      <c r="L37" s="556"/>
      <c r="M37" s="556"/>
      <c r="N37" s="556"/>
      <c r="O37" s="556"/>
      <c r="P37" s="556"/>
      <c r="Q37" s="453" t="s">
        <v>68</v>
      </c>
      <c r="R37" s="454" t="s">
        <v>68</v>
      </c>
      <c r="S37" s="455" t="s">
        <v>69</v>
      </c>
      <c r="T37" s="456" t="s">
        <v>68</v>
      </c>
      <c r="U37" s="457" t="s">
        <v>16</v>
      </c>
      <c r="V37" s="457" t="s">
        <v>16</v>
      </c>
      <c r="W37" s="458" t="s">
        <v>16</v>
      </c>
      <c r="X37" s="458" t="s">
        <v>16</v>
      </c>
      <c r="Y37" s="366" t="s">
        <v>16</v>
      </c>
      <c r="Z37" s="366" t="s">
        <v>16</v>
      </c>
      <c r="AA37" s="366" t="s">
        <v>15</v>
      </c>
      <c r="AB37" s="366" t="s">
        <v>15</v>
      </c>
      <c r="AC37" s="366" t="s">
        <v>15</v>
      </c>
      <c r="AD37" s="357" t="s">
        <v>15</v>
      </c>
      <c r="AE37" s="357" t="s">
        <v>16</v>
      </c>
      <c r="AF37" s="357" t="s">
        <v>16</v>
      </c>
      <c r="AG37" s="357" t="s">
        <v>16</v>
      </c>
      <c r="AH37" s="357" t="s">
        <v>16</v>
      </c>
      <c r="AI37" s="357" t="s">
        <v>16</v>
      </c>
      <c r="AJ37" s="357" t="s">
        <v>16</v>
      </c>
      <c r="AK37" s="357" t="s">
        <v>16</v>
      </c>
      <c r="AL37" s="357" t="s">
        <v>16</v>
      </c>
      <c r="AM37" s="357" t="s">
        <v>16</v>
      </c>
      <c r="AN37" s="357" t="s">
        <v>68</v>
      </c>
      <c r="AO37" s="357" t="s">
        <v>66</v>
      </c>
      <c r="AP37" s="357" t="s">
        <v>68</v>
      </c>
      <c r="AQ37" s="359" t="s">
        <v>68</v>
      </c>
      <c r="AR37" s="359" t="s">
        <v>68</v>
      </c>
      <c r="AS37" s="357" t="s">
        <v>68</v>
      </c>
      <c r="AT37" s="357" t="s">
        <v>68</v>
      </c>
      <c r="AU37" s="357" t="s">
        <v>68</v>
      </c>
      <c r="AV37" s="359" t="s">
        <v>68</v>
      </c>
      <c r="AW37" s="359" t="s">
        <v>68</v>
      </c>
    </row>
    <row r="38" spans="1:49">
      <c r="A38" s="130" t="s">
        <v>45</v>
      </c>
      <c r="B38" s="556" t="s">
        <v>218</v>
      </c>
      <c r="C38" s="556"/>
      <c r="D38" s="556"/>
      <c r="E38" s="556"/>
      <c r="F38" s="556"/>
      <c r="G38" s="556"/>
      <c r="H38" s="556"/>
      <c r="I38" s="556"/>
      <c r="J38" s="556"/>
      <c r="K38" s="556"/>
      <c r="L38" s="556"/>
      <c r="M38" s="556"/>
      <c r="N38" s="556"/>
      <c r="O38" s="556"/>
      <c r="P38" s="556"/>
      <c r="Q38" s="453" t="s">
        <v>15</v>
      </c>
      <c r="R38" s="454" t="s">
        <v>15</v>
      </c>
      <c r="S38" s="455" t="s">
        <v>15</v>
      </c>
      <c r="T38" s="456" t="s">
        <v>15</v>
      </c>
      <c r="U38" s="457" t="s">
        <v>15</v>
      </c>
      <c r="V38" s="457" t="s">
        <v>15</v>
      </c>
      <c r="W38" s="458" t="s">
        <v>15</v>
      </c>
      <c r="X38" s="458" t="s">
        <v>15</v>
      </c>
      <c r="Y38" s="366" t="s">
        <v>15</v>
      </c>
      <c r="Z38" s="366" t="s">
        <v>15</v>
      </c>
      <c r="AA38" s="366" t="s">
        <v>16</v>
      </c>
      <c r="AB38" s="366" t="s">
        <v>16</v>
      </c>
      <c r="AC38" s="366" t="s">
        <v>16</v>
      </c>
      <c r="AD38" s="357" t="s">
        <v>16</v>
      </c>
      <c r="AE38" s="357" t="s">
        <v>16</v>
      </c>
      <c r="AF38" s="357" t="s">
        <v>16</v>
      </c>
      <c r="AG38" s="357" t="s">
        <v>16</v>
      </c>
      <c r="AH38" s="357" t="s">
        <v>16</v>
      </c>
      <c r="AI38" s="357" t="s">
        <v>16</v>
      </c>
      <c r="AJ38" s="357" t="s">
        <v>16</v>
      </c>
      <c r="AK38" s="357" t="s">
        <v>16</v>
      </c>
      <c r="AL38" s="357" t="s">
        <v>16</v>
      </c>
      <c r="AM38" s="357" t="s">
        <v>16</v>
      </c>
      <c r="AN38" s="357" t="s">
        <v>68</v>
      </c>
      <c r="AO38" s="357" t="s">
        <v>66</v>
      </c>
      <c r="AP38" s="357" t="s">
        <v>68</v>
      </c>
      <c r="AQ38" s="359" t="s">
        <v>68</v>
      </c>
      <c r="AR38" s="359" t="s">
        <v>160</v>
      </c>
      <c r="AS38" s="357" t="s">
        <v>68</v>
      </c>
      <c r="AT38" s="357" t="s">
        <v>68</v>
      </c>
      <c r="AU38" s="357" t="s">
        <v>68</v>
      </c>
      <c r="AV38" s="359" t="s">
        <v>68</v>
      </c>
      <c r="AW38" s="359" t="s">
        <v>68</v>
      </c>
    </row>
    <row r="39" spans="1:49">
      <c r="A39" s="130" t="s">
        <v>46</v>
      </c>
      <c r="B39" s="556" t="s">
        <v>218</v>
      </c>
      <c r="C39" s="556"/>
      <c r="D39" s="556"/>
      <c r="E39" s="556"/>
      <c r="F39" s="556"/>
      <c r="G39" s="556"/>
      <c r="H39" s="556"/>
      <c r="I39" s="556"/>
      <c r="J39" s="556"/>
      <c r="K39" s="556"/>
      <c r="L39" s="556"/>
      <c r="M39" s="556"/>
      <c r="N39" s="556"/>
      <c r="O39" s="556"/>
      <c r="P39" s="556"/>
      <c r="Q39" s="453" t="s">
        <v>15</v>
      </c>
      <c r="R39" s="454" t="s">
        <v>15</v>
      </c>
      <c r="S39" s="455" t="s">
        <v>15</v>
      </c>
      <c r="T39" s="456" t="s">
        <v>68</v>
      </c>
      <c r="U39" s="457" t="s">
        <v>16</v>
      </c>
      <c r="V39" s="457" t="s">
        <v>16</v>
      </c>
      <c r="W39" s="458" t="s">
        <v>15</v>
      </c>
      <c r="X39" s="458" t="s">
        <v>15</v>
      </c>
      <c r="Y39" s="366" t="s">
        <v>15</v>
      </c>
      <c r="Z39" s="366" t="s">
        <v>15</v>
      </c>
      <c r="AA39" s="366" t="s">
        <v>16</v>
      </c>
      <c r="AB39" s="366" t="s">
        <v>16</v>
      </c>
      <c r="AC39" s="366" t="s">
        <v>16</v>
      </c>
      <c r="AD39" s="357" t="s">
        <v>16</v>
      </c>
      <c r="AE39" s="357" t="s">
        <v>16</v>
      </c>
      <c r="AF39" s="357" t="s">
        <v>16</v>
      </c>
      <c r="AG39" s="357" t="s">
        <v>16</v>
      </c>
      <c r="AH39" s="357" t="s">
        <v>16</v>
      </c>
      <c r="AI39" s="357" t="s">
        <v>16</v>
      </c>
      <c r="AJ39" s="357" t="s">
        <v>16</v>
      </c>
      <c r="AK39" s="357" t="s">
        <v>15</v>
      </c>
      <c r="AL39" s="357" t="s">
        <v>16</v>
      </c>
      <c r="AM39" s="357" t="s">
        <v>16</v>
      </c>
      <c r="AN39" s="357" t="s">
        <v>66</v>
      </c>
      <c r="AO39" s="357" t="s">
        <v>66</v>
      </c>
      <c r="AP39" s="357" t="s">
        <v>68</v>
      </c>
      <c r="AQ39" s="359" t="s">
        <v>68</v>
      </c>
      <c r="AR39" s="359" t="s">
        <v>68</v>
      </c>
      <c r="AS39" s="357" t="s">
        <v>68</v>
      </c>
      <c r="AT39" s="357" t="s">
        <v>68</v>
      </c>
      <c r="AU39" s="357" t="s">
        <v>68</v>
      </c>
      <c r="AV39" s="359" t="s">
        <v>68</v>
      </c>
      <c r="AW39" s="359" t="s">
        <v>68</v>
      </c>
    </row>
    <row r="40" spans="1:49">
      <c r="A40" s="130" t="s">
        <v>47</v>
      </c>
      <c r="B40" s="556" t="s">
        <v>218</v>
      </c>
      <c r="C40" s="556"/>
      <c r="D40" s="556"/>
      <c r="E40" s="556"/>
      <c r="F40" s="556"/>
      <c r="G40" s="556"/>
      <c r="H40" s="556"/>
      <c r="I40" s="556"/>
      <c r="J40" s="556"/>
      <c r="K40" s="556"/>
      <c r="L40" s="556"/>
      <c r="M40" s="556"/>
      <c r="N40" s="556"/>
      <c r="O40" s="556"/>
      <c r="P40" s="556"/>
      <c r="Q40" s="453" t="s">
        <v>15</v>
      </c>
      <c r="R40" s="454" t="s">
        <v>15</v>
      </c>
      <c r="S40" s="455" t="s">
        <v>15</v>
      </c>
      <c r="T40" s="456" t="s">
        <v>15</v>
      </c>
      <c r="U40" s="457" t="s">
        <v>15</v>
      </c>
      <c r="V40" s="457" t="s">
        <v>15</v>
      </c>
      <c r="W40" s="458" t="s">
        <v>15</v>
      </c>
      <c r="X40" s="458" t="s">
        <v>15</v>
      </c>
      <c r="Y40" s="366" t="s">
        <v>15</v>
      </c>
      <c r="Z40" s="366" t="s">
        <v>15</v>
      </c>
      <c r="AA40" s="366" t="s">
        <v>15</v>
      </c>
      <c r="AB40" s="366" t="s">
        <v>15</v>
      </c>
      <c r="AC40" s="366">
        <v>25.753865553690268</v>
      </c>
      <c r="AD40" s="357">
        <v>23.350150725903124</v>
      </c>
      <c r="AE40" s="357" t="s">
        <v>15</v>
      </c>
      <c r="AF40" s="357" t="s">
        <v>15</v>
      </c>
      <c r="AG40" s="357" t="s">
        <v>15</v>
      </c>
      <c r="AH40" s="357" t="s">
        <v>16</v>
      </c>
      <c r="AI40" s="357" t="s">
        <v>16</v>
      </c>
      <c r="AJ40" s="357" t="s">
        <v>16</v>
      </c>
      <c r="AK40" s="357" t="s">
        <v>16</v>
      </c>
      <c r="AL40" s="357" t="s">
        <v>16</v>
      </c>
      <c r="AM40" s="357">
        <v>17</v>
      </c>
      <c r="AN40" s="357" t="s">
        <v>66</v>
      </c>
      <c r="AO40" s="357" t="s">
        <v>66</v>
      </c>
      <c r="AP40" s="357" t="s">
        <v>160</v>
      </c>
      <c r="AQ40" s="359" t="s">
        <v>160</v>
      </c>
      <c r="AR40" s="359" t="s">
        <v>160</v>
      </c>
      <c r="AS40" s="357" t="s">
        <v>160</v>
      </c>
      <c r="AT40" s="357" t="s">
        <v>160</v>
      </c>
      <c r="AU40" s="357" t="s">
        <v>160</v>
      </c>
      <c r="AV40" s="359" t="s">
        <v>160</v>
      </c>
      <c r="AW40" s="359" t="s">
        <v>160</v>
      </c>
    </row>
    <row r="41" spans="1:49">
      <c r="A41" s="130" t="s">
        <v>48</v>
      </c>
      <c r="B41" s="556" t="s">
        <v>218</v>
      </c>
      <c r="C41" s="556"/>
      <c r="D41" s="556"/>
      <c r="E41" s="556"/>
      <c r="F41" s="556"/>
      <c r="G41" s="556"/>
      <c r="H41" s="556"/>
      <c r="I41" s="556"/>
      <c r="J41" s="556"/>
      <c r="K41" s="556"/>
      <c r="L41" s="556"/>
      <c r="M41" s="556"/>
      <c r="N41" s="556"/>
      <c r="O41" s="556"/>
      <c r="P41" s="556"/>
      <c r="Q41" s="453" t="s">
        <v>15</v>
      </c>
      <c r="R41" s="454">
        <v>17.146684853658392</v>
      </c>
      <c r="S41" s="455">
        <v>17.80800850886029</v>
      </c>
      <c r="T41" s="456">
        <v>20.291617285290023</v>
      </c>
      <c r="U41" s="457">
        <v>21.964000894752239</v>
      </c>
      <c r="V41" s="457" t="s">
        <v>15</v>
      </c>
      <c r="W41" s="458">
        <v>23.955043889937798</v>
      </c>
      <c r="X41" s="458">
        <v>22.253454280705053</v>
      </c>
      <c r="Y41" s="366">
        <v>23.860818872213841</v>
      </c>
      <c r="Z41" s="366">
        <v>21.707504580246045</v>
      </c>
      <c r="AA41" s="366">
        <v>26.02910060949154</v>
      </c>
      <c r="AB41" s="366">
        <v>32.318443530330448</v>
      </c>
      <c r="AC41" s="366">
        <v>26.893007124036004</v>
      </c>
      <c r="AD41" s="357">
        <v>25.741388185227521</v>
      </c>
      <c r="AE41" s="357">
        <v>19.815726118425719</v>
      </c>
      <c r="AF41" s="357">
        <v>25.741839762611278</v>
      </c>
      <c r="AG41" s="357" t="s">
        <v>15</v>
      </c>
      <c r="AH41" s="357">
        <v>23.378802742682019</v>
      </c>
      <c r="AI41" s="357">
        <v>26.274297052798094</v>
      </c>
      <c r="AJ41" s="357">
        <v>29.079265740024816</v>
      </c>
      <c r="AK41" s="357">
        <v>23.7</v>
      </c>
      <c r="AL41" s="357">
        <v>22.792713581812315</v>
      </c>
      <c r="AM41" s="357">
        <v>20.1742384371897</v>
      </c>
      <c r="AN41" s="357" t="s">
        <v>66</v>
      </c>
      <c r="AO41" s="357" t="s">
        <v>66</v>
      </c>
      <c r="AP41" s="357" t="s">
        <v>160</v>
      </c>
      <c r="AQ41" s="359" t="s">
        <v>160</v>
      </c>
      <c r="AR41" s="359" t="s">
        <v>160</v>
      </c>
      <c r="AS41" s="357" t="s">
        <v>68</v>
      </c>
      <c r="AT41" s="357" t="s">
        <v>160</v>
      </c>
      <c r="AU41" s="357" t="s">
        <v>160</v>
      </c>
      <c r="AV41" s="359" t="s">
        <v>160</v>
      </c>
      <c r="AW41" s="359" t="s">
        <v>68</v>
      </c>
    </row>
    <row r="42" spans="1:49">
      <c r="A42" s="130" t="s">
        <v>49</v>
      </c>
      <c r="B42" s="556" t="s">
        <v>218</v>
      </c>
      <c r="C42" s="556"/>
      <c r="D42" s="556"/>
      <c r="E42" s="556"/>
      <c r="F42" s="556"/>
      <c r="G42" s="556"/>
      <c r="H42" s="556"/>
      <c r="I42" s="556"/>
      <c r="J42" s="556"/>
      <c r="K42" s="556"/>
      <c r="L42" s="556"/>
      <c r="M42" s="556"/>
      <c r="N42" s="556"/>
      <c r="O42" s="556"/>
      <c r="P42" s="556"/>
      <c r="Q42" s="453">
        <v>20.548277231357094</v>
      </c>
      <c r="R42" s="454">
        <v>16.182254492834126</v>
      </c>
      <c r="S42" s="455">
        <v>18.763395872502517</v>
      </c>
      <c r="T42" s="456">
        <v>18.808833802571076</v>
      </c>
      <c r="U42" s="457">
        <v>20.537306457906212</v>
      </c>
      <c r="V42" s="457">
        <v>19.572491445311652</v>
      </c>
      <c r="W42" s="458">
        <v>23.771003938711765</v>
      </c>
      <c r="X42" s="458">
        <v>20.753035951688069</v>
      </c>
      <c r="Y42" s="366">
        <v>23.407544533952887</v>
      </c>
      <c r="Z42" s="366">
        <v>21.002579084883983</v>
      </c>
      <c r="AA42" s="366">
        <v>19.890286637480429</v>
      </c>
      <c r="AB42" s="366">
        <v>23.590589525805356</v>
      </c>
      <c r="AC42" s="366">
        <v>24.765156908109468</v>
      </c>
      <c r="AD42" s="357">
        <v>22.782309490012853</v>
      </c>
      <c r="AE42" s="357">
        <v>22.72479309212731</v>
      </c>
      <c r="AF42" s="357">
        <v>23.454339942542266</v>
      </c>
      <c r="AG42" s="357" t="s">
        <v>15</v>
      </c>
      <c r="AH42" s="357">
        <v>18.540438938045384</v>
      </c>
      <c r="AI42" s="357">
        <v>24.618717141581957</v>
      </c>
      <c r="AJ42" s="357">
        <v>22.498297280585788</v>
      </c>
      <c r="AK42" s="357">
        <v>19.600000000000001</v>
      </c>
      <c r="AL42" s="357">
        <v>24.999999999999996</v>
      </c>
      <c r="AM42" s="357">
        <v>17</v>
      </c>
      <c r="AN42" s="357" t="s">
        <v>66</v>
      </c>
      <c r="AO42" s="357" t="s">
        <v>66</v>
      </c>
      <c r="AP42" s="357" t="s">
        <v>160</v>
      </c>
      <c r="AQ42" s="359" t="s">
        <v>160</v>
      </c>
      <c r="AR42" s="359" t="s">
        <v>160</v>
      </c>
      <c r="AS42" s="357" t="s">
        <v>160</v>
      </c>
      <c r="AT42" s="357" t="s">
        <v>160</v>
      </c>
      <c r="AU42" s="357" t="s">
        <v>160</v>
      </c>
      <c r="AV42" s="359" t="s">
        <v>160</v>
      </c>
      <c r="AW42" s="359" t="s">
        <v>160</v>
      </c>
    </row>
    <row r="43" spans="1:49">
      <c r="A43" s="130" t="s">
        <v>50</v>
      </c>
      <c r="B43" s="556" t="s">
        <v>218</v>
      </c>
      <c r="C43" s="556"/>
      <c r="D43" s="556"/>
      <c r="E43" s="556"/>
      <c r="F43" s="556"/>
      <c r="G43" s="556"/>
      <c r="H43" s="556"/>
      <c r="I43" s="556"/>
      <c r="J43" s="556"/>
      <c r="K43" s="556"/>
      <c r="L43" s="556"/>
      <c r="M43" s="556"/>
      <c r="N43" s="556"/>
      <c r="O43" s="556"/>
      <c r="P43" s="556"/>
      <c r="Q43" s="453">
        <v>20.572900561542344</v>
      </c>
      <c r="R43" s="454">
        <v>17.280741523764782</v>
      </c>
      <c r="S43" s="455">
        <v>19.51075815305698</v>
      </c>
      <c r="T43" s="456">
        <v>20.30534309642276</v>
      </c>
      <c r="U43" s="457">
        <v>19.564468321011955</v>
      </c>
      <c r="V43" s="457">
        <v>18.828056202472489</v>
      </c>
      <c r="W43" s="458">
        <v>23.434442281548264</v>
      </c>
      <c r="X43" s="458">
        <v>20.008644250942883</v>
      </c>
      <c r="Y43" s="366">
        <v>22.71506720662072</v>
      </c>
      <c r="Z43" s="366">
        <v>21.243418214888891</v>
      </c>
      <c r="AA43" s="366">
        <v>19.32313519519084</v>
      </c>
      <c r="AB43" s="366">
        <v>22.83129710240339</v>
      </c>
      <c r="AC43" s="366">
        <v>25.104058526386329</v>
      </c>
      <c r="AD43" s="357">
        <v>22.963715392213853</v>
      </c>
      <c r="AE43" s="357">
        <v>23.102489892050027</v>
      </c>
      <c r="AF43" s="357">
        <v>24.168043363874016</v>
      </c>
      <c r="AG43" s="357">
        <v>25.314634778842198</v>
      </c>
      <c r="AH43" s="357">
        <v>18.54043893804538</v>
      </c>
      <c r="AI43" s="357">
        <v>24.529085889852873</v>
      </c>
      <c r="AJ43" s="357">
        <v>22.498297280585785</v>
      </c>
      <c r="AK43" s="357">
        <v>19.600000000000001</v>
      </c>
      <c r="AL43" s="357" t="s">
        <v>16</v>
      </c>
      <c r="AM43" s="357">
        <v>17.058252427184463</v>
      </c>
      <c r="AN43" s="357" t="s">
        <v>66</v>
      </c>
      <c r="AO43" s="357" t="s">
        <v>66</v>
      </c>
      <c r="AP43" s="357" t="s">
        <v>160</v>
      </c>
      <c r="AQ43" s="359" t="s">
        <v>160</v>
      </c>
      <c r="AR43" s="359" t="s">
        <v>160</v>
      </c>
      <c r="AS43" s="357" t="s">
        <v>160</v>
      </c>
      <c r="AT43" s="357" t="s">
        <v>160</v>
      </c>
      <c r="AU43" s="357" t="s">
        <v>160</v>
      </c>
      <c r="AV43" s="359" t="s">
        <v>160</v>
      </c>
      <c r="AW43" s="359" t="s">
        <v>160</v>
      </c>
    </row>
    <row r="44" spans="1:49">
      <c r="A44" s="130" t="s">
        <v>122</v>
      </c>
      <c r="B44" s="556" t="s">
        <v>218</v>
      </c>
      <c r="C44" s="556"/>
      <c r="D44" s="556"/>
      <c r="E44" s="556"/>
      <c r="F44" s="556"/>
      <c r="G44" s="556"/>
      <c r="H44" s="556"/>
      <c r="I44" s="556"/>
      <c r="J44" s="556"/>
      <c r="K44" s="556"/>
      <c r="L44" s="556"/>
      <c r="M44" s="556"/>
      <c r="N44" s="556"/>
      <c r="O44" s="556"/>
      <c r="P44" s="556"/>
      <c r="Q44" s="453" t="s">
        <v>15</v>
      </c>
      <c r="R44" s="454">
        <v>15.279720279720278</v>
      </c>
      <c r="S44" s="455" t="s">
        <v>15</v>
      </c>
      <c r="T44" s="456" t="s">
        <v>15</v>
      </c>
      <c r="U44" s="457" t="s">
        <v>15</v>
      </c>
      <c r="V44" s="457" t="s">
        <v>15</v>
      </c>
      <c r="W44" s="458">
        <v>25.49560641933941</v>
      </c>
      <c r="X44" s="458" t="s">
        <v>15</v>
      </c>
      <c r="Y44" s="366" t="s">
        <v>15</v>
      </c>
      <c r="Z44" s="366" t="s">
        <v>15</v>
      </c>
      <c r="AA44" s="366" t="s">
        <v>15</v>
      </c>
      <c r="AB44" s="366" t="s">
        <v>15</v>
      </c>
      <c r="AC44" s="366" t="s">
        <v>15</v>
      </c>
      <c r="AD44" s="357" t="s">
        <v>15</v>
      </c>
      <c r="AE44" s="357" t="s">
        <v>15</v>
      </c>
      <c r="AF44" s="357" t="s">
        <v>15</v>
      </c>
      <c r="AG44" s="357" t="s">
        <v>15</v>
      </c>
      <c r="AH44" s="357" t="s">
        <v>16</v>
      </c>
      <c r="AI44" s="357" t="s">
        <v>16</v>
      </c>
      <c r="AJ44" s="357">
        <v>24.742578229503209</v>
      </c>
      <c r="AK44" s="357">
        <v>30.7</v>
      </c>
      <c r="AL44" s="357" t="s">
        <v>16</v>
      </c>
      <c r="AM44" s="357" t="s">
        <v>16</v>
      </c>
      <c r="AN44" s="357" t="s">
        <v>160</v>
      </c>
      <c r="AO44" s="357" t="s">
        <v>66</v>
      </c>
      <c r="AP44" s="357" t="s">
        <v>68</v>
      </c>
      <c r="AQ44" s="359" t="s">
        <v>160</v>
      </c>
      <c r="AR44" s="359" t="s">
        <v>160</v>
      </c>
      <c r="AS44" s="357" t="s">
        <v>68</v>
      </c>
      <c r="AT44" s="357" t="s">
        <v>160</v>
      </c>
      <c r="AU44" s="357" t="s">
        <v>68</v>
      </c>
      <c r="AV44" s="359" t="s">
        <v>68</v>
      </c>
      <c r="AW44" s="359" t="s">
        <v>68</v>
      </c>
    </row>
    <row r="45" spans="1:49">
      <c r="A45" s="130" t="s">
        <v>51</v>
      </c>
      <c r="B45" s="556" t="s">
        <v>218</v>
      </c>
      <c r="C45" s="556"/>
      <c r="D45" s="556"/>
      <c r="E45" s="556"/>
      <c r="F45" s="556"/>
      <c r="G45" s="556"/>
      <c r="H45" s="556"/>
      <c r="I45" s="556"/>
      <c r="J45" s="556"/>
      <c r="K45" s="556"/>
      <c r="L45" s="556"/>
      <c r="M45" s="556"/>
      <c r="N45" s="556"/>
      <c r="O45" s="556"/>
      <c r="P45" s="556"/>
      <c r="Q45" s="453" t="s">
        <v>15</v>
      </c>
      <c r="R45" s="454">
        <v>16.83939393939394</v>
      </c>
      <c r="S45" s="455">
        <v>19.192442008500553</v>
      </c>
      <c r="T45" s="456">
        <v>17.415001257439659</v>
      </c>
      <c r="U45" s="457">
        <v>19.585916080576393</v>
      </c>
      <c r="V45" s="457">
        <v>19.717544025555824</v>
      </c>
      <c r="W45" s="458">
        <v>22.186834473637969</v>
      </c>
      <c r="X45" s="458">
        <v>22.222486307958185</v>
      </c>
      <c r="Y45" s="366">
        <v>22.898157150269306</v>
      </c>
      <c r="Z45" s="366">
        <v>22.214479272447232</v>
      </c>
      <c r="AA45" s="366">
        <v>19.68735851583709</v>
      </c>
      <c r="AB45" s="366">
        <v>23.974263614485636</v>
      </c>
      <c r="AC45" s="366">
        <v>25.577512316806004</v>
      </c>
      <c r="AD45" s="357">
        <v>23.206458359200678</v>
      </c>
      <c r="AE45" s="357">
        <v>24.166609917525456</v>
      </c>
      <c r="AF45" s="357">
        <v>24.352941176470591</v>
      </c>
      <c r="AG45" s="357" t="s">
        <v>15</v>
      </c>
      <c r="AH45" s="357">
        <v>18.540438938045387</v>
      </c>
      <c r="AI45" s="357">
        <v>24.618717141581946</v>
      </c>
      <c r="AJ45" s="357">
        <v>22.498297280585785</v>
      </c>
      <c r="AK45" s="357">
        <v>19.600000000000001</v>
      </c>
      <c r="AL45" s="357" t="s">
        <v>16</v>
      </c>
      <c r="AM45" s="357">
        <v>16.94736842105263</v>
      </c>
      <c r="AN45" s="357" t="s">
        <v>160</v>
      </c>
      <c r="AO45" s="357" t="s">
        <v>66</v>
      </c>
      <c r="AP45" s="357" t="s">
        <v>160</v>
      </c>
      <c r="AQ45" s="359" t="s">
        <v>68</v>
      </c>
      <c r="AR45" s="359" t="s">
        <v>160</v>
      </c>
      <c r="AS45" s="357" t="s">
        <v>160</v>
      </c>
      <c r="AT45" s="357" t="s">
        <v>160</v>
      </c>
      <c r="AU45" s="357" t="s">
        <v>160</v>
      </c>
      <c r="AV45" s="359" t="s">
        <v>160</v>
      </c>
      <c r="AW45" s="359" t="s">
        <v>160</v>
      </c>
    </row>
    <row r="46" spans="1:49">
      <c r="A46" s="130" t="s">
        <v>52</v>
      </c>
      <c r="B46" s="556" t="s">
        <v>218</v>
      </c>
      <c r="C46" s="556"/>
      <c r="D46" s="556"/>
      <c r="E46" s="556"/>
      <c r="F46" s="556"/>
      <c r="G46" s="556"/>
      <c r="H46" s="556"/>
      <c r="I46" s="556"/>
      <c r="J46" s="556"/>
      <c r="K46" s="556"/>
      <c r="L46" s="556"/>
      <c r="M46" s="556"/>
      <c r="N46" s="556"/>
      <c r="O46" s="556"/>
      <c r="P46" s="556"/>
      <c r="Q46" s="453" t="s">
        <v>15</v>
      </c>
      <c r="R46" s="454" t="s">
        <v>15</v>
      </c>
      <c r="S46" s="455" t="s">
        <v>15</v>
      </c>
      <c r="T46" s="456" t="s">
        <v>15</v>
      </c>
      <c r="U46" s="457" t="s">
        <v>15</v>
      </c>
      <c r="V46" s="457" t="s">
        <v>15</v>
      </c>
      <c r="W46" s="458">
        <v>27.119036703338001</v>
      </c>
      <c r="X46" s="458" t="s">
        <v>15</v>
      </c>
      <c r="Y46" s="366" t="s">
        <v>15</v>
      </c>
      <c r="Z46" s="366" t="s">
        <v>15</v>
      </c>
      <c r="AA46" s="366" t="s">
        <v>15</v>
      </c>
      <c r="AB46" s="366" t="s">
        <v>15</v>
      </c>
      <c r="AC46" s="366" t="s">
        <v>15</v>
      </c>
      <c r="AD46" s="357" t="s">
        <v>15</v>
      </c>
      <c r="AE46" s="357" t="s">
        <v>15</v>
      </c>
      <c r="AF46" s="357" t="s">
        <v>15</v>
      </c>
      <c r="AG46" s="357" t="s">
        <v>15</v>
      </c>
      <c r="AH46" s="357">
        <v>27.810658407068079</v>
      </c>
      <c r="AI46" s="357">
        <v>27.740335052519935</v>
      </c>
      <c r="AJ46" s="357">
        <v>32.541396846383343</v>
      </c>
      <c r="AK46" s="357">
        <v>24.5</v>
      </c>
      <c r="AL46" s="357" t="s">
        <v>16</v>
      </c>
      <c r="AM46" s="357" t="s">
        <v>16</v>
      </c>
      <c r="AN46" s="357" t="s">
        <v>66</v>
      </c>
      <c r="AO46" s="357" t="s">
        <v>66</v>
      </c>
      <c r="AP46" s="357" t="s">
        <v>68</v>
      </c>
      <c r="AQ46" s="359" t="s">
        <v>68</v>
      </c>
      <c r="AR46" s="359" t="s">
        <v>160</v>
      </c>
      <c r="AS46" s="357" t="s">
        <v>68</v>
      </c>
      <c r="AT46" s="357" t="s">
        <v>68</v>
      </c>
      <c r="AU46" s="357" t="s">
        <v>160</v>
      </c>
      <c r="AV46" s="359" t="s">
        <v>68</v>
      </c>
      <c r="AW46" s="359" t="s">
        <v>160</v>
      </c>
    </row>
    <row r="47" spans="1:49">
      <c r="A47" s="130" t="s">
        <v>53</v>
      </c>
      <c r="B47" s="556" t="s">
        <v>218</v>
      </c>
      <c r="C47" s="556"/>
      <c r="D47" s="556"/>
      <c r="E47" s="556"/>
      <c r="F47" s="556"/>
      <c r="G47" s="556"/>
      <c r="H47" s="556"/>
      <c r="I47" s="556"/>
      <c r="J47" s="556"/>
      <c r="K47" s="556"/>
      <c r="L47" s="556"/>
      <c r="M47" s="556"/>
      <c r="N47" s="556"/>
      <c r="O47" s="556"/>
      <c r="P47" s="556"/>
      <c r="Q47" s="453">
        <v>19.83443604146985</v>
      </c>
      <c r="R47" s="454">
        <v>17.443892244067836</v>
      </c>
      <c r="S47" s="455">
        <v>19.608350115942681</v>
      </c>
      <c r="T47" s="456">
        <v>21.950056927410674</v>
      </c>
      <c r="U47" s="457">
        <v>20.63114862880742</v>
      </c>
      <c r="V47" s="457">
        <v>19.851729949079836</v>
      </c>
      <c r="W47" s="458">
        <v>24.135783448132873</v>
      </c>
      <c r="X47" s="458">
        <v>20.227103073254128</v>
      </c>
      <c r="Y47" s="366">
        <v>23.00977483478367</v>
      </c>
      <c r="Z47" s="366">
        <v>20.113324028804026</v>
      </c>
      <c r="AA47" s="366">
        <v>22.174640786836857</v>
      </c>
      <c r="AB47" s="366">
        <v>24.37396014420359</v>
      </c>
      <c r="AC47" s="366">
        <v>24.675825268332705</v>
      </c>
      <c r="AD47" s="357">
        <v>21.516854459518473</v>
      </c>
      <c r="AE47" s="357">
        <v>22.0008328116621</v>
      </c>
      <c r="AF47" s="357">
        <v>25.391712615743764</v>
      </c>
      <c r="AG47" s="357" t="s">
        <v>15</v>
      </c>
      <c r="AH47" s="357">
        <v>18.54043893804538</v>
      </c>
      <c r="AI47" s="357">
        <v>24.618717141581936</v>
      </c>
      <c r="AJ47" s="357">
        <v>22.498297280585781</v>
      </c>
      <c r="AK47" s="357">
        <v>19.600000000000001</v>
      </c>
      <c r="AL47" s="357" t="s">
        <v>16</v>
      </c>
      <c r="AM47" s="357">
        <v>17</v>
      </c>
      <c r="AN47" s="357" t="s">
        <v>66</v>
      </c>
      <c r="AO47" s="357" t="s">
        <v>66</v>
      </c>
      <c r="AP47" s="357" t="s">
        <v>160</v>
      </c>
      <c r="AQ47" s="359" t="s">
        <v>160</v>
      </c>
      <c r="AR47" s="359" t="s">
        <v>160</v>
      </c>
      <c r="AS47" s="357" t="s">
        <v>160</v>
      </c>
      <c r="AT47" s="357" t="s">
        <v>160</v>
      </c>
      <c r="AU47" s="357" t="s">
        <v>160</v>
      </c>
      <c r="AV47" s="359" t="s">
        <v>160</v>
      </c>
      <c r="AW47" s="359" t="s">
        <v>160</v>
      </c>
    </row>
    <row r="48" spans="1:49">
      <c r="A48" s="130" t="s">
        <v>54</v>
      </c>
      <c r="B48" s="556" t="s">
        <v>218</v>
      </c>
      <c r="C48" s="556"/>
      <c r="D48" s="556"/>
      <c r="E48" s="556"/>
      <c r="F48" s="556"/>
      <c r="G48" s="556"/>
      <c r="H48" s="556"/>
      <c r="I48" s="556"/>
      <c r="J48" s="556"/>
      <c r="K48" s="556"/>
      <c r="L48" s="556"/>
      <c r="M48" s="556"/>
      <c r="N48" s="556"/>
      <c r="O48" s="556"/>
      <c r="P48" s="556"/>
      <c r="Q48" s="453">
        <v>20.256454069255774</v>
      </c>
      <c r="R48" s="454">
        <v>17.692000722534388</v>
      </c>
      <c r="S48" s="455">
        <v>18.192328691265608</v>
      </c>
      <c r="T48" s="456">
        <v>20.570571769448172</v>
      </c>
      <c r="U48" s="457">
        <v>20.900013556105112</v>
      </c>
      <c r="V48" s="457">
        <v>21.873271156321682</v>
      </c>
      <c r="W48" s="458">
        <v>23.259927806766353</v>
      </c>
      <c r="X48" s="458">
        <v>22.071309211049424</v>
      </c>
      <c r="Y48" s="366">
        <v>23.440892295113358</v>
      </c>
      <c r="Z48" s="366">
        <v>20.809284025132321</v>
      </c>
      <c r="AA48" s="366">
        <v>20.400691688198904</v>
      </c>
      <c r="AB48" s="366">
        <v>22.673360819991579</v>
      </c>
      <c r="AC48" s="366">
        <v>24.35963298634767</v>
      </c>
      <c r="AD48" s="357">
        <v>21.738277034584623</v>
      </c>
      <c r="AE48" s="357">
        <v>23.399760542460982</v>
      </c>
      <c r="AF48" s="357">
        <v>30.166666666666668</v>
      </c>
      <c r="AG48" s="357" t="s">
        <v>15</v>
      </c>
      <c r="AH48" s="357">
        <v>19.827969419854096</v>
      </c>
      <c r="AI48" s="357">
        <v>24.851245740654438</v>
      </c>
      <c r="AJ48" s="357">
        <v>21.672250858997838</v>
      </c>
      <c r="AK48" s="357">
        <v>33.700000000000003</v>
      </c>
      <c r="AL48" s="357">
        <v>20.877779169973135</v>
      </c>
      <c r="AM48" s="357">
        <v>20.803598200899557</v>
      </c>
      <c r="AN48" s="357" t="s">
        <v>66</v>
      </c>
      <c r="AO48" s="357" t="s">
        <v>66</v>
      </c>
      <c r="AP48" s="357" t="s">
        <v>160</v>
      </c>
      <c r="AQ48" s="359" t="s">
        <v>68</v>
      </c>
      <c r="AR48" s="359" t="s">
        <v>160</v>
      </c>
      <c r="AS48" s="357" t="s">
        <v>68</v>
      </c>
      <c r="AT48" s="357" t="s">
        <v>160</v>
      </c>
      <c r="AU48" s="357" t="s">
        <v>68</v>
      </c>
      <c r="AV48" s="359" t="s">
        <v>68</v>
      </c>
      <c r="AW48" s="359" t="s">
        <v>68</v>
      </c>
    </row>
    <row r="49" spans="1:49">
      <c r="A49" s="130" t="s">
        <v>55</v>
      </c>
      <c r="B49" s="556" t="s">
        <v>218</v>
      </c>
      <c r="C49" s="556"/>
      <c r="D49" s="556"/>
      <c r="E49" s="556"/>
      <c r="F49" s="556"/>
      <c r="G49" s="556"/>
      <c r="H49" s="556"/>
      <c r="I49" s="556"/>
      <c r="J49" s="556"/>
      <c r="K49" s="556"/>
      <c r="L49" s="556"/>
      <c r="M49" s="556"/>
      <c r="N49" s="556"/>
      <c r="O49" s="556"/>
      <c r="P49" s="556"/>
      <c r="Q49" s="453">
        <v>19.911499410396512</v>
      </c>
      <c r="R49" s="454">
        <v>16.969487031904855</v>
      </c>
      <c r="S49" s="455">
        <v>17.847542642699793</v>
      </c>
      <c r="T49" s="456">
        <v>19.433847414985117</v>
      </c>
      <c r="U49" s="457">
        <v>19.008366823386783</v>
      </c>
      <c r="V49" s="457">
        <v>19.269150248817379</v>
      </c>
      <c r="W49" s="458">
        <v>21.887687056071758</v>
      </c>
      <c r="X49" s="458">
        <v>21.486902662990286</v>
      </c>
      <c r="Y49" s="366">
        <v>22.924582727811234</v>
      </c>
      <c r="Z49" s="366">
        <v>18.135794712218793</v>
      </c>
      <c r="AA49" s="366">
        <v>18.89533404445503</v>
      </c>
      <c r="AB49" s="366">
        <v>25.193658471317917</v>
      </c>
      <c r="AC49" s="366">
        <v>25.236389758903044</v>
      </c>
      <c r="AD49" s="357">
        <v>22.955740491013735</v>
      </c>
      <c r="AE49" s="357">
        <v>23.874559196257056</v>
      </c>
      <c r="AF49" s="357" t="s">
        <v>15</v>
      </c>
      <c r="AG49" s="357" t="s">
        <v>15</v>
      </c>
      <c r="AH49" s="357" t="s">
        <v>16</v>
      </c>
      <c r="AI49" s="357" t="s">
        <v>16</v>
      </c>
      <c r="AJ49" s="357">
        <v>23.089161653611271</v>
      </c>
      <c r="AK49" s="357" t="s">
        <v>16</v>
      </c>
      <c r="AL49" s="357">
        <v>23.958058849363216</v>
      </c>
      <c r="AM49" s="357">
        <v>18.498387170051345</v>
      </c>
      <c r="AN49" s="357" t="s">
        <v>66</v>
      </c>
      <c r="AO49" s="357" t="s">
        <v>66</v>
      </c>
      <c r="AP49" s="357" t="s">
        <v>68</v>
      </c>
      <c r="AQ49" s="359" t="s">
        <v>68</v>
      </c>
      <c r="AR49" s="359" t="s">
        <v>160</v>
      </c>
      <c r="AS49" s="357" t="s">
        <v>160</v>
      </c>
      <c r="AT49" s="357" t="s">
        <v>68</v>
      </c>
      <c r="AU49" s="357" t="s">
        <v>160</v>
      </c>
      <c r="AV49" s="359" t="s">
        <v>68</v>
      </c>
      <c r="AW49" s="359" t="s">
        <v>68</v>
      </c>
    </row>
    <row r="50" spans="1:49">
      <c r="A50" s="130" t="s">
        <v>56</v>
      </c>
      <c r="B50" s="556" t="s">
        <v>218</v>
      </c>
      <c r="C50" s="556"/>
      <c r="D50" s="556"/>
      <c r="E50" s="556"/>
      <c r="F50" s="556"/>
      <c r="G50" s="556"/>
      <c r="H50" s="556"/>
      <c r="I50" s="556"/>
      <c r="J50" s="556"/>
      <c r="K50" s="556"/>
      <c r="L50" s="556"/>
      <c r="M50" s="556"/>
      <c r="N50" s="556"/>
      <c r="O50" s="556"/>
      <c r="P50" s="556"/>
      <c r="Q50" s="453" t="s">
        <v>68</v>
      </c>
      <c r="R50" s="454" t="s">
        <v>68</v>
      </c>
      <c r="S50" s="455" t="s">
        <v>15</v>
      </c>
      <c r="T50" s="456" t="s">
        <v>15</v>
      </c>
      <c r="U50" s="457" t="s">
        <v>15</v>
      </c>
      <c r="V50" s="457" t="s">
        <v>15</v>
      </c>
      <c r="W50" s="458" t="s">
        <v>15</v>
      </c>
      <c r="X50" s="458" t="s">
        <v>15</v>
      </c>
      <c r="Y50" s="366" t="s">
        <v>15</v>
      </c>
      <c r="Z50" s="366" t="s">
        <v>15</v>
      </c>
      <c r="AA50" s="366" t="s">
        <v>15</v>
      </c>
      <c r="AB50" s="366" t="s">
        <v>15</v>
      </c>
      <c r="AC50" s="366" t="s">
        <v>15</v>
      </c>
      <c r="AD50" s="357" t="s">
        <v>15</v>
      </c>
      <c r="AE50" s="357" t="s">
        <v>15</v>
      </c>
      <c r="AF50" s="357" t="s">
        <v>15</v>
      </c>
      <c r="AG50" s="357" t="s">
        <v>15</v>
      </c>
      <c r="AH50" s="357">
        <v>25.752965968068448</v>
      </c>
      <c r="AI50" s="357">
        <v>27.546998994156617</v>
      </c>
      <c r="AJ50" s="357">
        <v>23.635627982825486</v>
      </c>
      <c r="AK50" s="357">
        <v>35.299999999999997</v>
      </c>
      <c r="AL50" s="357" t="s">
        <v>16</v>
      </c>
      <c r="AM50" s="357">
        <v>20.803598200899554</v>
      </c>
      <c r="AN50" s="357" t="s">
        <v>66</v>
      </c>
      <c r="AO50" s="357" t="s">
        <v>66</v>
      </c>
      <c r="AP50" s="357" t="s">
        <v>68</v>
      </c>
      <c r="AQ50" s="359" t="s">
        <v>68</v>
      </c>
      <c r="AR50" s="359" t="s">
        <v>68</v>
      </c>
      <c r="AS50" s="357" t="s">
        <v>68</v>
      </c>
      <c r="AT50" s="357" t="s">
        <v>68</v>
      </c>
      <c r="AU50" s="357" t="s">
        <v>68</v>
      </c>
      <c r="AV50" s="359" t="s">
        <v>68</v>
      </c>
      <c r="AW50" s="359" t="s">
        <v>68</v>
      </c>
    </row>
    <row r="51" spans="1:49">
      <c r="A51" s="130" t="s">
        <v>123</v>
      </c>
      <c r="B51" s="556" t="s">
        <v>218</v>
      </c>
      <c r="C51" s="556"/>
      <c r="D51" s="556"/>
      <c r="E51" s="556"/>
      <c r="F51" s="556"/>
      <c r="G51" s="556"/>
      <c r="H51" s="556"/>
      <c r="I51" s="556"/>
      <c r="J51" s="556"/>
      <c r="K51" s="556"/>
      <c r="L51" s="556"/>
      <c r="M51" s="556"/>
      <c r="N51" s="556"/>
      <c r="O51" s="556"/>
      <c r="P51" s="556"/>
      <c r="Q51" s="453" t="s">
        <v>15</v>
      </c>
      <c r="R51" s="454" t="s">
        <v>15</v>
      </c>
      <c r="S51" s="455" t="s">
        <v>15</v>
      </c>
      <c r="T51" s="456" t="s">
        <v>15</v>
      </c>
      <c r="U51" s="457" t="s">
        <v>15</v>
      </c>
      <c r="V51" s="457" t="s">
        <v>15</v>
      </c>
      <c r="W51" s="458" t="s">
        <v>15</v>
      </c>
      <c r="X51" s="458" t="s">
        <v>15</v>
      </c>
      <c r="Y51" s="366" t="s">
        <v>15</v>
      </c>
      <c r="Z51" s="366" t="s">
        <v>15</v>
      </c>
      <c r="AA51" s="366" t="s">
        <v>15</v>
      </c>
      <c r="AB51" s="366" t="s">
        <v>15</v>
      </c>
      <c r="AC51" s="366" t="s">
        <v>15</v>
      </c>
      <c r="AD51" s="357" t="s">
        <v>15</v>
      </c>
      <c r="AE51" s="357" t="s">
        <v>15</v>
      </c>
      <c r="AF51" s="357" t="s">
        <v>15</v>
      </c>
      <c r="AG51" s="357" t="s">
        <v>15</v>
      </c>
      <c r="AH51" s="357" t="s">
        <v>16</v>
      </c>
      <c r="AI51" s="357" t="s">
        <v>16</v>
      </c>
      <c r="AJ51" s="357">
        <v>23.825108111957672</v>
      </c>
      <c r="AK51" s="357">
        <v>24.7</v>
      </c>
      <c r="AL51" s="357" t="s">
        <v>16</v>
      </c>
      <c r="AM51" s="357">
        <v>19.085844174686841</v>
      </c>
      <c r="AN51" s="357" t="s">
        <v>66</v>
      </c>
      <c r="AO51" s="357" t="s">
        <v>66</v>
      </c>
      <c r="AP51" s="357" t="s">
        <v>68</v>
      </c>
      <c r="AQ51" s="359" t="s">
        <v>68</v>
      </c>
      <c r="AR51" s="359" t="s">
        <v>160</v>
      </c>
      <c r="AS51" s="357" t="s">
        <v>160</v>
      </c>
      <c r="AT51" s="357" t="s">
        <v>160</v>
      </c>
      <c r="AU51" s="357" t="s">
        <v>160</v>
      </c>
      <c r="AV51" s="359" t="s">
        <v>68</v>
      </c>
      <c r="AW51" s="359" t="s">
        <v>160</v>
      </c>
    </row>
    <row r="52" spans="1:49">
      <c r="A52" s="130"/>
      <c r="B52" s="556" t="s">
        <v>218</v>
      </c>
      <c r="C52" s="556"/>
      <c r="D52" s="556"/>
      <c r="E52" s="556"/>
      <c r="F52" s="556"/>
      <c r="G52" s="556"/>
      <c r="H52" s="556"/>
      <c r="I52" s="556"/>
      <c r="J52" s="556"/>
      <c r="K52" s="556"/>
      <c r="L52" s="556"/>
      <c r="M52" s="556"/>
      <c r="N52" s="556"/>
      <c r="O52" s="556"/>
      <c r="P52" s="556"/>
      <c r="Q52" s="354"/>
      <c r="R52" s="354"/>
      <c r="S52" s="354"/>
      <c r="T52" s="354"/>
      <c r="U52" s="457"/>
      <c r="V52" s="354"/>
      <c r="W52" s="458"/>
      <c r="X52" s="458"/>
      <c r="Y52" s="362"/>
      <c r="Z52" s="362"/>
      <c r="AA52" s="362"/>
      <c r="AB52" s="362"/>
      <c r="AC52" s="362"/>
      <c r="AD52" s="357"/>
      <c r="AE52" s="357"/>
      <c r="AF52" s="357"/>
      <c r="AG52" s="357"/>
      <c r="AH52" s="357"/>
      <c r="AI52" s="357"/>
      <c r="AJ52" s="357"/>
      <c r="AK52" s="357"/>
      <c r="AL52" s="357"/>
      <c r="AM52" s="357"/>
      <c r="AN52" s="357"/>
      <c r="AO52" s="357"/>
      <c r="AP52" s="357"/>
      <c r="AQ52" s="359"/>
      <c r="AR52" s="359"/>
      <c r="AS52" s="357"/>
      <c r="AT52" s="357"/>
      <c r="AU52" s="357"/>
      <c r="AV52" s="359"/>
      <c r="AW52" s="359"/>
    </row>
    <row r="53" spans="1:49">
      <c r="A53" s="163" t="s">
        <v>209</v>
      </c>
      <c r="B53" s="556" t="s">
        <v>218</v>
      </c>
      <c r="C53" s="556"/>
      <c r="D53" s="556"/>
      <c r="E53" s="556"/>
      <c r="F53" s="556"/>
      <c r="G53" s="556"/>
      <c r="H53" s="556"/>
      <c r="I53" s="556"/>
      <c r="J53" s="556"/>
      <c r="K53" s="556"/>
      <c r="L53" s="556"/>
      <c r="M53" s="556"/>
      <c r="N53" s="556"/>
      <c r="O53" s="556"/>
      <c r="P53" s="556"/>
      <c r="Q53" s="459">
        <v>24.282132852892062</v>
      </c>
      <c r="R53" s="460">
        <v>19.558862170660507</v>
      </c>
      <c r="S53" s="461">
        <v>20.409397533215365</v>
      </c>
      <c r="T53" s="462">
        <v>18.858050567187608</v>
      </c>
      <c r="U53" s="463">
        <v>22.196853880599061</v>
      </c>
      <c r="V53" s="463" t="s">
        <v>15</v>
      </c>
      <c r="W53" s="464">
        <v>22.304434117544385</v>
      </c>
      <c r="X53" s="464">
        <v>23.781414610049211</v>
      </c>
      <c r="Y53" s="391">
        <v>26.056915025651591</v>
      </c>
      <c r="Z53" s="391">
        <v>24.251117805983341</v>
      </c>
      <c r="AA53" s="391">
        <v>21.02793073942355</v>
      </c>
      <c r="AB53" s="391">
        <v>21.600688187028833</v>
      </c>
      <c r="AC53" s="391">
        <v>24.680743307715858</v>
      </c>
      <c r="AD53" s="452">
        <v>24.365151525564389</v>
      </c>
      <c r="AE53" s="452">
        <v>22.54693577666638</v>
      </c>
      <c r="AF53" s="452">
        <v>25.733035969354628</v>
      </c>
      <c r="AG53" s="452" t="s">
        <v>15</v>
      </c>
      <c r="AH53" s="452">
        <v>24.157419755975464</v>
      </c>
      <c r="AI53" s="452">
        <v>20.072481524785573</v>
      </c>
      <c r="AJ53" s="452">
        <v>30.114380936471719</v>
      </c>
      <c r="AK53" s="452">
        <v>24.5</v>
      </c>
      <c r="AL53" s="452">
        <v>22.920696702672959</v>
      </c>
      <c r="AM53" s="452">
        <v>27.129885276202362</v>
      </c>
      <c r="AN53" s="452" t="s">
        <v>160</v>
      </c>
      <c r="AO53" s="357" t="s">
        <v>66</v>
      </c>
      <c r="AP53" s="452">
        <v>18.600000000000001</v>
      </c>
      <c r="AQ53" s="465" t="s">
        <v>160</v>
      </c>
      <c r="AR53" s="465" t="s">
        <v>160</v>
      </c>
      <c r="AS53" s="452" t="s">
        <v>160</v>
      </c>
      <c r="AT53" s="357" t="s">
        <v>160</v>
      </c>
      <c r="AU53" s="452" t="s">
        <v>160</v>
      </c>
      <c r="AV53" s="465" t="s">
        <v>160</v>
      </c>
      <c r="AW53" s="465" t="s">
        <v>160</v>
      </c>
    </row>
    <row r="54" spans="1:49">
      <c r="A54" s="163" t="s">
        <v>210</v>
      </c>
      <c r="B54" s="556" t="s">
        <v>218</v>
      </c>
      <c r="C54" s="556"/>
      <c r="D54" s="556"/>
      <c r="E54" s="556"/>
      <c r="F54" s="556"/>
      <c r="G54" s="556"/>
      <c r="H54" s="556"/>
      <c r="I54" s="556"/>
      <c r="J54" s="556"/>
      <c r="K54" s="556"/>
      <c r="L54" s="556"/>
      <c r="M54" s="556"/>
      <c r="N54" s="556"/>
      <c r="O54" s="556"/>
      <c r="P54" s="556"/>
      <c r="Q54" s="459">
        <v>20.55547153770824</v>
      </c>
      <c r="R54" s="460">
        <v>18.058930503060619</v>
      </c>
      <c r="S54" s="461">
        <v>20.261749261676076</v>
      </c>
      <c r="T54" s="462">
        <v>19.755716804965612</v>
      </c>
      <c r="U54" s="463">
        <v>28.047508234758304</v>
      </c>
      <c r="V54" s="463">
        <v>24.598084836911443</v>
      </c>
      <c r="W54" s="464">
        <v>23.307412866902379</v>
      </c>
      <c r="X54" s="464">
        <v>21.294640629313456</v>
      </c>
      <c r="Y54" s="391">
        <v>23.759913730881323</v>
      </c>
      <c r="Z54" s="391">
        <v>16.067351411737469</v>
      </c>
      <c r="AA54" s="391">
        <v>21.682220924210135</v>
      </c>
      <c r="AB54" s="391">
        <v>30.645328156924364</v>
      </c>
      <c r="AC54" s="391">
        <v>27.13103938852144</v>
      </c>
      <c r="AD54" s="452">
        <v>27.83545082317978</v>
      </c>
      <c r="AE54" s="452">
        <v>24.637002857906996</v>
      </c>
      <c r="AF54" s="452">
        <v>20.75297686519632</v>
      </c>
      <c r="AG54" s="452" t="s">
        <v>15</v>
      </c>
      <c r="AH54" s="452">
        <v>19.953275114236458</v>
      </c>
      <c r="AI54" s="452">
        <v>25.621055556206798</v>
      </c>
      <c r="AJ54" s="452">
        <v>27.864684620401679</v>
      </c>
      <c r="AK54" s="452">
        <v>21</v>
      </c>
      <c r="AL54" s="452">
        <v>23.685150921782526</v>
      </c>
      <c r="AM54" s="452">
        <v>21.062448598669445</v>
      </c>
      <c r="AN54" s="452" t="s">
        <v>160</v>
      </c>
      <c r="AO54" s="357" t="s">
        <v>66</v>
      </c>
      <c r="AP54" s="452">
        <v>16.899999999999999</v>
      </c>
      <c r="AQ54" s="465" t="s">
        <v>160</v>
      </c>
      <c r="AR54" s="465" t="s">
        <v>160</v>
      </c>
      <c r="AS54" s="452" t="s">
        <v>160</v>
      </c>
      <c r="AT54" s="357" t="s">
        <v>160</v>
      </c>
      <c r="AU54" s="452" t="s">
        <v>160</v>
      </c>
      <c r="AV54" s="465" t="s">
        <v>160</v>
      </c>
      <c r="AW54" s="465" t="s">
        <v>160</v>
      </c>
    </row>
    <row r="55" spans="1:49">
      <c r="A55" s="163" t="s">
        <v>211</v>
      </c>
      <c r="B55" s="556" t="s">
        <v>218</v>
      </c>
      <c r="C55" s="556"/>
      <c r="D55" s="556"/>
      <c r="E55" s="556"/>
      <c r="F55" s="556"/>
      <c r="G55" s="556"/>
      <c r="H55" s="556"/>
      <c r="I55" s="556"/>
      <c r="J55" s="556"/>
      <c r="K55" s="556"/>
      <c r="L55" s="556"/>
      <c r="M55" s="556"/>
      <c r="N55" s="556"/>
      <c r="O55" s="556"/>
      <c r="P55" s="556"/>
      <c r="Q55" s="459">
        <v>19.877159395644192</v>
      </c>
      <c r="R55" s="460">
        <v>18.598121585462604</v>
      </c>
      <c r="S55" s="461">
        <v>21.452312479055312</v>
      </c>
      <c r="T55" s="462">
        <v>20.213645474774896</v>
      </c>
      <c r="U55" s="463">
        <v>22.949344719610178</v>
      </c>
      <c r="V55" s="463">
        <v>20.98193168923769</v>
      </c>
      <c r="W55" s="464">
        <v>23.008377353161173</v>
      </c>
      <c r="X55" s="464">
        <v>21.765399116403092</v>
      </c>
      <c r="Y55" s="391">
        <v>24.109879572987921</v>
      </c>
      <c r="Z55" s="391">
        <v>18.045415064360075</v>
      </c>
      <c r="AA55" s="391">
        <v>18.793146142389418</v>
      </c>
      <c r="AB55" s="391">
        <v>26.934580330295191</v>
      </c>
      <c r="AC55" s="391">
        <v>25.423558579999597</v>
      </c>
      <c r="AD55" s="452">
        <v>22.015431775248167</v>
      </c>
      <c r="AE55" s="452">
        <v>24.564838208483291</v>
      </c>
      <c r="AF55" s="452">
        <v>23.906675750747915</v>
      </c>
      <c r="AG55" s="452" t="s">
        <v>15</v>
      </c>
      <c r="AH55" s="452">
        <v>22.319597329199034</v>
      </c>
      <c r="AI55" s="452">
        <v>27.92585509579294</v>
      </c>
      <c r="AJ55" s="452">
        <v>29.385841155632473</v>
      </c>
      <c r="AK55" s="452">
        <v>16.600000000000001</v>
      </c>
      <c r="AL55" s="452">
        <v>22.355072463768106</v>
      </c>
      <c r="AM55" s="452">
        <v>20.803598200899593</v>
      </c>
      <c r="AN55" s="452" t="s">
        <v>160</v>
      </c>
      <c r="AO55" s="357" t="s">
        <v>66</v>
      </c>
      <c r="AP55" s="452">
        <v>18.600000000000001</v>
      </c>
      <c r="AQ55" s="465" t="s">
        <v>160</v>
      </c>
      <c r="AR55" s="465" t="s">
        <v>160</v>
      </c>
      <c r="AS55" s="452" t="s">
        <v>160</v>
      </c>
      <c r="AT55" s="357" t="s">
        <v>160</v>
      </c>
      <c r="AU55" s="452" t="s">
        <v>160</v>
      </c>
      <c r="AV55" s="465" t="s">
        <v>160</v>
      </c>
      <c r="AW55" s="465" t="s">
        <v>160</v>
      </c>
    </row>
    <row r="56" spans="1:49">
      <c r="A56" s="163" t="s">
        <v>212</v>
      </c>
      <c r="B56" s="556" t="s">
        <v>218</v>
      </c>
      <c r="C56" s="556"/>
      <c r="D56" s="556"/>
      <c r="E56" s="556"/>
      <c r="F56" s="556"/>
      <c r="G56" s="556"/>
      <c r="H56" s="556"/>
      <c r="I56" s="556"/>
      <c r="J56" s="556"/>
      <c r="K56" s="556"/>
      <c r="L56" s="556"/>
      <c r="M56" s="556"/>
      <c r="N56" s="556"/>
      <c r="O56" s="556"/>
      <c r="P56" s="556"/>
      <c r="Q56" s="459">
        <v>19.746749820646389</v>
      </c>
      <c r="R56" s="460">
        <v>17.072298523079667</v>
      </c>
      <c r="S56" s="461">
        <v>18.933330017743629</v>
      </c>
      <c r="T56" s="462">
        <v>19.968000020585976</v>
      </c>
      <c r="U56" s="463">
        <v>20.165431210846616</v>
      </c>
      <c r="V56" s="463">
        <v>19.914999408560472</v>
      </c>
      <c r="W56" s="464">
        <v>23.497493826343241</v>
      </c>
      <c r="X56" s="464">
        <v>21.160038853341877</v>
      </c>
      <c r="Y56" s="391">
        <v>23.294386469555207</v>
      </c>
      <c r="Z56" s="391">
        <v>20.898074978114817</v>
      </c>
      <c r="AA56" s="391">
        <v>20.550615516176507</v>
      </c>
      <c r="AB56" s="391">
        <v>24.28101616061446</v>
      </c>
      <c r="AC56" s="391">
        <v>25.368845391801642</v>
      </c>
      <c r="AD56" s="452">
        <v>23.013064044242839</v>
      </c>
      <c r="AE56" s="452">
        <v>22.275252705169759</v>
      </c>
      <c r="AF56" s="452">
        <v>23.995795501969603</v>
      </c>
      <c r="AG56" s="452">
        <v>26.783056371309822</v>
      </c>
      <c r="AH56" s="452">
        <v>23.028022962470587</v>
      </c>
      <c r="AI56" s="452">
        <v>26.319470866108642</v>
      </c>
      <c r="AJ56" s="452">
        <v>27.210353673880338</v>
      </c>
      <c r="AK56" s="452">
        <v>25.7</v>
      </c>
      <c r="AL56" s="452">
        <v>23.228902193707892</v>
      </c>
      <c r="AM56" s="452">
        <v>18.232959667101085</v>
      </c>
      <c r="AN56" s="452" t="s">
        <v>160</v>
      </c>
      <c r="AO56" s="357" t="s">
        <v>66</v>
      </c>
      <c r="AP56" s="452">
        <v>20</v>
      </c>
      <c r="AQ56" s="465" t="s">
        <v>160</v>
      </c>
      <c r="AR56" s="465" t="s">
        <v>160</v>
      </c>
      <c r="AS56" s="452" t="s">
        <v>160</v>
      </c>
      <c r="AT56" s="357" t="s">
        <v>160</v>
      </c>
      <c r="AU56" s="452" t="s">
        <v>160</v>
      </c>
      <c r="AV56" s="465" t="s">
        <v>160</v>
      </c>
      <c r="AW56" s="465" t="s">
        <v>160</v>
      </c>
    </row>
    <row r="57" spans="1:49">
      <c r="A57" s="130"/>
      <c r="B57" s="409"/>
      <c r="C57" s="354"/>
      <c r="D57" s="354"/>
      <c r="E57" s="354"/>
      <c r="F57" s="354"/>
      <c r="G57" s="354"/>
      <c r="H57" s="354"/>
      <c r="I57" s="354"/>
      <c r="J57" s="354"/>
      <c r="K57" s="354"/>
      <c r="L57" s="354"/>
      <c r="M57" s="354"/>
      <c r="N57" s="354"/>
      <c r="O57" s="354"/>
      <c r="P57" s="354"/>
      <c r="Q57" s="354"/>
      <c r="R57" s="454"/>
      <c r="S57" s="455"/>
      <c r="T57" s="456"/>
      <c r="U57" s="457"/>
      <c r="V57" s="457"/>
      <c r="W57" s="458"/>
      <c r="X57" s="458"/>
      <c r="Y57" s="366"/>
      <c r="Z57" s="366"/>
      <c r="AA57" s="366"/>
      <c r="AB57" s="366"/>
      <c r="AC57" s="366"/>
      <c r="AD57" s="357"/>
      <c r="AE57" s="357"/>
      <c r="AF57" s="357"/>
      <c r="AG57" s="357"/>
      <c r="AH57" s="357"/>
      <c r="AI57" s="357"/>
      <c r="AJ57" s="357"/>
      <c r="AK57" s="357"/>
      <c r="AL57" s="357"/>
      <c r="AM57" s="357"/>
      <c r="AN57" s="357"/>
      <c r="AO57" s="357"/>
      <c r="AP57" s="357"/>
      <c r="AQ57" s="359"/>
      <c r="AR57" s="359"/>
      <c r="AS57" s="357"/>
      <c r="AT57" s="357"/>
      <c r="AU57" s="357"/>
      <c r="AV57" s="359"/>
      <c r="AW57" s="359"/>
    </row>
    <row r="58" spans="1:49">
      <c r="A58" s="163" t="s">
        <v>59</v>
      </c>
      <c r="B58" s="395" t="s">
        <v>68</v>
      </c>
      <c r="C58" s="395">
        <v>18.399999999999999</v>
      </c>
      <c r="D58" s="395">
        <v>18.899999999999999</v>
      </c>
      <c r="E58" s="395">
        <v>19.3</v>
      </c>
      <c r="F58" s="395">
        <v>19.5</v>
      </c>
      <c r="G58" s="395">
        <v>17</v>
      </c>
      <c r="H58" s="395">
        <v>20.8</v>
      </c>
      <c r="I58" s="395">
        <v>20.5</v>
      </c>
      <c r="J58" s="395">
        <v>23</v>
      </c>
      <c r="K58" s="395">
        <v>22.3</v>
      </c>
      <c r="L58" s="395">
        <v>23.9</v>
      </c>
      <c r="M58" s="395">
        <v>23.4</v>
      </c>
      <c r="N58" s="395">
        <v>25.4</v>
      </c>
      <c r="O58" s="395">
        <v>24.5</v>
      </c>
      <c r="P58" s="395">
        <v>16.899999999999999</v>
      </c>
      <c r="Q58" s="395">
        <v>20.5</v>
      </c>
      <c r="R58" s="395">
        <v>17.899999999999999</v>
      </c>
      <c r="S58" s="395">
        <v>19.899999999999999</v>
      </c>
      <c r="T58" s="395">
        <v>19.899999999999999</v>
      </c>
      <c r="U58" s="395">
        <v>22.9</v>
      </c>
      <c r="V58" s="395">
        <v>21.5</v>
      </c>
      <c r="W58" s="395">
        <v>23.2</v>
      </c>
      <c r="X58" s="395">
        <v>21.5</v>
      </c>
      <c r="Y58" s="385">
        <v>23.786299522756043</v>
      </c>
      <c r="Z58" s="385">
        <v>19.87</v>
      </c>
      <c r="AA58" s="385">
        <v>20.010110167296215</v>
      </c>
      <c r="AB58" s="385">
        <v>25.472809450601595</v>
      </c>
      <c r="AC58" s="385">
        <v>25.435432458026174</v>
      </c>
      <c r="AD58" s="452">
        <v>23.12</v>
      </c>
      <c r="AE58" s="452">
        <v>23.435211033567718</v>
      </c>
      <c r="AF58" s="466">
        <v>23.225955291978593</v>
      </c>
      <c r="AG58" s="452">
        <v>27.129174267845354</v>
      </c>
      <c r="AH58" s="452">
        <v>22.765026168134369</v>
      </c>
      <c r="AI58" s="452">
        <v>24.546064659472144</v>
      </c>
      <c r="AJ58" s="452">
        <v>27.976330248582993</v>
      </c>
      <c r="AK58" s="452">
        <v>24</v>
      </c>
      <c r="AL58" s="452">
        <v>23.187766133159037</v>
      </c>
      <c r="AM58" s="452">
        <v>19.905487405951256</v>
      </c>
      <c r="AN58" s="452" t="s">
        <v>160</v>
      </c>
      <c r="AO58" s="357" t="s">
        <v>66</v>
      </c>
      <c r="AP58" s="452">
        <v>19.600000000000001</v>
      </c>
      <c r="AQ58" s="465" t="s">
        <v>160</v>
      </c>
      <c r="AR58" s="465">
        <v>16.2</v>
      </c>
      <c r="AS58" s="452">
        <v>23.8</v>
      </c>
      <c r="AT58" s="357">
        <v>22.4</v>
      </c>
      <c r="AU58" s="452">
        <v>24.9</v>
      </c>
      <c r="AV58" s="465" t="s">
        <v>160</v>
      </c>
      <c r="AW58" s="465" t="s">
        <v>160</v>
      </c>
    </row>
    <row r="59" spans="1:49">
      <c r="A59" s="169" t="s">
        <v>131</v>
      </c>
      <c r="B59" s="425"/>
      <c r="C59" s="425"/>
      <c r="D59" s="425"/>
      <c r="E59" s="425"/>
      <c r="F59" s="425"/>
      <c r="G59" s="425"/>
      <c r="H59" s="425"/>
      <c r="I59" s="425"/>
      <c r="J59" s="425"/>
      <c r="K59" s="425"/>
      <c r="L59" s="425"/>
      <c r="M59" s="425"/>
      <c r="N59" s="425"/>
      <c r="O59" s="425"/>
      <c r="P59" s="425"/>
      <c r="Q59" s="425"/>
      <c r="R59" s="425"/>
      <c r="S59" s="425"/>
      <c r="T59" s="425"/>
      <c r="U59" s="425"/>
      <c r="V59" s="425"/>
      <c r="W59" s="425"/>
      <c r="X59" s="425"/>
      <c r="Y59" s="425"/>
      <c r="Z59" s="425"/>
      <c r="AA59" s="425"/>
      <c r="AB59" s="425"/>
      <c r="AC59" s="425"/>
      <c r="AD59" s="425"/>
      <c r="AE59" s="425"/>
      <c r="AF59" s="425"/>
      <c r="AG59" s="425"/>
      <c r="AH59" s="425"/>
      <c r="AI59" s="425"/>
      <c r="AJ59" s="425"/>
      <c r="AK59" s="425"/>
      <c r="AL59" s="425"/>
      <c r="AM59" s="425"/>
      <c r="AN59" s="425"/>
      <c r="AO59" s="425"/>
      <c r="AP59" s="425"/>
      <c r="AQ59" s="425"/>
      <c r="AR59" s="425"/>
      <c r="AS59" s="425"/>
      <c r="AT59" s="425"/>
      <c r="AU59" s="425"/>
      <c r="AV59" s="425"/>
      <c r="AW59" s="425"/>
    </row>
    <row r="60" spans="1:49">
      <c r="A60" s="130" t="s">
        <v>70</v>
      </c>
      <c r="B60" s="355" t="s">
        <v>68</v>
      </c>
      <c r="C60" s="355" t="s">
        <v>68</v>
      </c>
      <c r="D60" s="355" t="s">
        <v>68</v>
      </c>
      <c r="E60" s="355" t="s">
        <v>68</v>
      </c>
      <c r="F60" s="355" t="s">
        <v>68</v>
      </c>
      <c r="G60" s="355" t="s">
        <v>68</v>
      </c>
      <c r="H60" s="355" t="s">
        <v>68</v>
      </c>
      <c r="I60" s="355" t="s">
        <v>68</v>
      </c>
      <c r="J60" s="355" t="s">
        <v>68</v>
      </c>
      <c r="K60" s="355" t="s">
        <v>68</v>
      </c>
      <c r="L60" s="355" t="s">
        <v>68</v>
      </c>
      <c r="M60" s="355" t="s">
        <v>68</v>
      </c>
      <c r="N60" s="355" t="s">
        <v>68</v>
      </c>
      <c r="O60" s="355" t="s">
        <v>68</v>
      </c>
      <c r="P60" s="355" t="s">
        <v>68</v>
      </c>
      <c r="Q60" s="355" t="s">
        <v>68</v>
      </c>
      <c r="R60" s="355" t="s">
        <v>68</v>
      </c>
      <c r="S60" s="355" t="s">
        <v>68</v>
      </c>
      <c r="T60" s="355" t="s">
        <v>68</v>
      </c>
      <c r="U60" s="355" t="s">
        <v>68</v>
      </c>
      <c r="V60" s="356" t="s">
        <v>68</v>
      </c>
      <c r="W60" s="356" t="s">
        <v>68</v>
      </c>
      <c r="X60" s="356" t="s">
        <v>68</v>
      </c>
      <c r="Y60" s="356" t="s">
        <v>68</v>
      </c>
      <c r="Z60" s="356" t="s">
        <v>68</v>
      </c>
      <c r="AA60" s="356" t="s">
        <v>68</v>
      </c>
      <c r="AB60" s="356" t="s">
        <v>68</v>
      </c>
      <c r="AC60" s="410" t="s">
        <v>68</v>
      </c>
      <c r="AD60" s="357" t="s">
        <v>68</v>
      </c>
      <c r="AE60" s="357" t="s">
        <v>68</v>
      </c>
      <c r="AF60" s="357" t="s">
        <v>68</v>
      </c>
      <c r="AG60" s="357" t="s">
        <v>68</v>
      </c>
      <c r="AH60" s="357" t="s">
        <v>68</v>
      </c>
      <c r="AI60" s="357" t="s">
        <v>68</v>
      </c>
      <c r="AJ60" s="357" t="s">
        <v>68</v>
      </c>
      <c r="AK60" s="357" t="s">
        <v>68</v>
      </c>
      <c r="AL60" s="357" t="s">
        <v>68</v>
      </c>
      <c r="AM60" s="357" t="s">
        <v>68</v>
      </c>
      <c r="AN60" s="357" t="s">
        <v>68</v>
      </c>
      <c r="AO60" s="357" t="s">
        <v>68</v>
      </c>
      <c r="AP60" s="357" t="s">
        <v>68</v>
      </c>
      <c r="AQ60" s="359" t="s">
        <v>68</v>
      </c>
      <c r="AR60" s="359" t="s">
        <v>68</v>
      </c>
      <c r="AS60" s="357" t="s">
        <v>68</v>
      </c>
      <c r="AT60" s="357" t="s">
        <v>68</v>
      </c>
      <c r="AU60" s="357" t="s">
        <v>68</v>
      </c>
      <c r="AV60" s="359" t="s">
        <v>68</v>
      </c>
      <c r="AW60" s="359" t="s">
        <v>68</v>
      </c>
    </row>
    <row r="61" spans="1:49">
      <c r="A61" s="120"/>
      <c r="B61" s="172"/>
      <c r="C61" s="154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35"/>
      <c r="R61" s="227"/>
      <c r="S61" s="228"/>
      <c r="T61" s="174"/>
      <c r="U61" s="229"/>
      <c r="V61" s="229"/>
      <c r="W61" s="230"/>
      <c r="X61" s="230"/>
      <c r="Y61" s="134"/>
      <c r="Z61" s="134"/>
      <c r="AA61" s="134"/>
      <c r="AB61" s="134"/>
      <c r="AC61" s="134"/>
      <c r="AD61" s="134"/>
      <c r="AE61" s="134"/>
      <c r="AF61" s="134"/>
      <c r="AG61" s="134"/>
      <c r="AH61" s="134"/>
      <c r="AI61" s="134"/>
      <c r="AJ61" s="134"/>
      <c r="AK61" s="134"/>
      <c r="AL61" s="134"/>
      <c r="AM61" s="134"/>
      <c r="AN61" s="134"/>
      <c r="AO61" s="134"/>
      <c r="AP61" s="134"/>
      <c r="AQ61" s="134"/>
      <c r="AR61" s="134"/>
      <c r="AS61" s="134"/>
      <c r="AT61" s="134"/>
      <c r="AU61" s="134"/>
      <c r="AV61" s="134"/>
      <c r="AW61" s="134"/>
    </row>
    <row r="62" spans="1:49">
      <c r="A62" s="171"/>
      <c r="B62" s="131"/>
      <c r="C62" s="131"/>
      <c r="D62" s="131"/>
      <c r="E62" s="131"/>
      <c r="F62" s="131"/>
      <c r="G62" s="131"/>
      <c r="H62" s="131"/>
      <c r="I62" s="131"/>
      <c r="J62" s="144"/>
      <c r="K62" s="144"/>
      <c r="L62" s="144"/>
      <c r="M62" s="144"/>
      <c r="N62" s="144"/>
      <c r="O62" s="144"/>
      <c r="P62" s="144"/>
      <c r="Q62" s="160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  <c r="AK62" s="144"/>
      <c r="AL62" s="144"/>
      <c r="AM62" s="144"/>
      <c r="AN62" s="144"/>
      <c r="AO62" s="144"/>
      <c r="AP62" s="144"/>
      <c r="AQ62" s="162"/>
      <c r="AR62" s="207"/>
      <c r="AS62" s="144"/>
      <c r="AT62" s="144"/>
      <c r="AU62" s="144"/>
      <c r="AV62" s="162"/>
      <c r="AW62" s="207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52">
    <mergeCell ref="B51:P51"/>
    <mergeCell ref="B53:P53"/>
    <mergeCell ref="B54:P54"/>
    <mergeCell ref="B55:P55"/>
    <mergeCell ref="B56:P56"/>
    <mergeCell ref="B52:P52"/>
    <mergeCell ref="B35:P35"/>
    <mergeCell ref="B36:P36"/>
    <mergeCell ref="B37:P37"/>
    <mergeCell ref="B38:P38"/>
    <mergeCell ref="B50:P50"/>
    <mergeCell ref="B39:P39"/>
    <mergeCell ref="B40:P40"/>
    <mergeCell ref="B41:P41"/>
    <mergeCell ref="B42:P42"/>
    <mergeCell ref="B43:P43"/>
    <mergeCell ref="B44:P44"/>
    <mergeCell ref="B45:P45"/>
    <mergeCell ref="B46:P46"/>
    <mergeCell ref="B47:P47"/>
    <mergeCell ref="B48:P48"/>
    <mergeCell ref="B49:P49"/>
    <mergeCell ref="B30:P30"/>
    <mergeCell ref="B31:P31"/>
    <mergeCell ref="B32:P32"/>
    <mergeCell ref="B33:P33"/>
    <mergeCell ref="B34:P34"/>
    <mergeCell ref="B25:P25"/>
    <mergeCell ref="B26:P26"/>
    <mergeCell ref="B27:P27"/>
    <mergeCell ref="B28:P28"/>
    <mergeCell ref="B29:P29"/>
    <mergeCell ref="B20:P20"/>
    <mergeCell ref="B21:P21"/>
    <mergeCell ref="B22:P22"/>
    <mergeCell ref="B23:P23"/>
    <mergeCell ref="B24:P24"/>
    <mergeCell ref="B15:P15"/>
    <mergeCell ref="B16:P16"/>
    <mergeCell ref="B17:P17"/>
    <mergeCell ref="B18:P18"/>
    <mergeCell ref="B19:P19"/>
    <mergeCell ref="B10:P10"/>
    <mergeCell ref="B11:P11"/>
    <mergeCell ref="B12:P12"/>
    <mergeCell ref="B13:P13"/>
    <mergeCell ref="B14:P14"/>
    <mergeCell ref="B7:P7"/>
    <mergeCell ref="B8:P8"/>
    <mergeCell ref="B6:P6"/>
    <mergeCell ref="A4:A5"/>
    <mergeCell ref="B9:P9"/>
  </mergeCells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0DDFF-712E-43F0-9C29-3A080D90BA03}">
  <dimension ref="A1:AH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9" width="8.28515625" style="99" customWidth="1"/>
    <col min="10" max="16" width="8.28515625" style="101" customWidth="1"/>
    <col min="17" max="17" width="8.28515625" style="118" customWidth="1"/>
    <col min="18" max="34" width="8.28515625" style="101" customWidth="1"/>
  </cols>
  <sheetData>
    <row r="1" spans="1:34" ht="14.25">
      <c r="A1" s="345" t="str">
        <f>HYPERLINK("#'Verzeichnis_der_Fruchtarten'!A1", "Gehe zum Verzeichnis_der_Fruchtarten")</f>
        <v>Gehe zum Verzeichnis_der_Fruchtarten</v>
      </c>
    </row>
    <row r="3" spans="1:34" ht="22.5">
      <c r="A3" s="301" t="s">
        <v>81</v>
      </c>
      <c r="B3" s="202" t="s">
        <v>230</v>
      </c>
      <c r="C3" s="202" t="s">
        <v>230</v>
      </c>
      <c r="D3" s="202" t="s">
        <v>230</v>
      </c>
      <c r="E3" s="202" t="s">
        <v>230</v>
      </c>
      <c r="F3" s="202" t="s">
        <v>230</v>
      </c>
      <c r="G3" s="202" t="s">
        <v>230</v>
      </c>
      <c r="H3" s="202" t="s">
        <v>230</v>
      </c>
      <c r="I3" s="202" t="s">
        <v>230</v>
      </c>
      <c r="J3" s="202" t="s">
        <v>230</v>
      </c>
      <c r="K3" s="202" t="s">
        <v>230</v>
      </c>
      <c r="L3" s="202" t="s">
        <v>230</v>
      </c>
      <c r="M3" s="202" t="s">
        <v>230</v>
      </c>
      <c r="N3" s="202" t="s">
        <v>230</v>
      </c>
      <c r="O3" s="202" t="s">
        <v>230</v>
      </c>
      <c r="P3" s="202" t="s">
        <v>230</v>
      </c>
      <c r="Q3" s="202" t="s">
        <v>230</v>
      </c>
      <c r="R3" s="202" t="s">
        <v>230</v>
      </c>
      <c r="S3" s="202" t="s">
        <v>230</v>
      </c>
      <c r="T3" s="202" t="s">
        <v>230</v>
      </c>
      <c r="U3" s="202" t="s">
        <v>230</v>
      </c>
      <c r="V3" s="202" t="s">
        <v>230</v>
      </c>
      <c r="W3" s="202" t="s">
        <v>230</v>
      </c>
      <c r="X3" s="202" t="s">
        <v>230</v>
      </c>
      <c r="Y3" s="202" t="s">
        <v>230</v>
      </c>
      <c r="Z3" s="202" t="s">
        <v>230</v>
      </c>
      <c r="AA3" s="202" t="s">
        <v>230</v>
      </c>
      <c r="AB3" s="202" t="s">
        <v>230</v>
      </c>
      <c r="AC3" s="202" t="s">
        <v>230</v>
      </c>
      <c r="AD3" s="202" t="s">
        <v>230</v>
      </c>
      <c r="AE3" s="202" t="s">
        <v>230</v>
      </c>
      <c r="AF3" s="202" t="s">
        <v>230</v>
      </c>
      <c r="AG3" s="202" t="s">
        <v>230</v>
      </c>
      <c r="AH3" s="213" t="s">
        <v>230</v>
      </c>
    </row>
    <row r="4" spans="1:34">
      <c r="A4" s="552" t="s">
        <v>205</v>
      </c>
      <c r="B4" s="200">
        <v>1978</v>
      </c>
      <c r="C4" s="200">
        <v>1979</v>
      </c>
      <c r="D4" s="200">
        <v>1980</v>
      </c>
      <c r="E4" s="200">
        <v>1981</v>
      </c>
      <c r="F4" s="200">
        <v>1982</v>
      </c>
      <c r="G4" s="200">
        <v>1983</v>
      </c>
      <c r="H4" s="200">
        <v>1984</v>
      </c>
      <c r="I4" s="200">
        <v>1985</v>
      </c>
      <c r="J4" s="200">
        <v>1986</v>
      </c>
      <c r="K4" s="200">
        <v>1987</v>
      </c>
      <c r="L4" s="200">
        <v>1988</v>
      </c>
      <c r="M4" s="200">
        <v>1989</v>
      </c>
      <c r="N4" s="200">
        <v>1990</v>
      </c>
      <c r="O4" s="200">
        <v>1991</v>
      </c>
      <c r="P4" s="200">
        <v>1992</v>
      </c>
      <c r="Q4" s="200">
        <v>1993</v>
      </c>
      <c r="R4" s="200">
        <v>1994</v>
      </c>
      <c r="S4" s="200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9">
        <v>2010</v>
      </c>
    </row>
    <row r="5" spans="1:34" ht="12.75" thickBot="1">
      <c r="A5" s="553"/>
      <c r="B5" s="201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10" t="s">
        <v>77</v>
      </c>
    </row>
    <row r="6" spans="1:34" ht="12.75" customHeight="1" thickTop="1">
      <c r="A6" s="130" t="s">
        <v>14</v>
      </c>
      <c r="B6" s="409">
        <v>256</v>
      </c>
      <c r="C6" s="232">
        <v>250</v>
      </c>
      <c r="D6" s="232" t="s">
        <v>125</v>
      </c>
      <c r="E6" s="232" t="s">
        <v>125</v>
      </c>
      <c r="F6" s="232" t="s">
        <v>125</v>
      </c>
      <c r="G6" s="232" t="s">
        <v>125</v>
      </c>
      <c r="H6" s="232">
        <v>232.6</v>
      </c>
      <c r="I6" s="232">
        <v>250.2</v>
      </c>
      <c r="J6" s="356" t="s">
        <v>125</v>
      </c>
      <c r="K6" s="356">
        <v>251.3</v>
      </c>
      <c r="L6" s="356" t="s">
        <v>125</v>
      </c>
      <c r="M6" s="356" t="s">
        <v>125</v>
      </c>
      <c r="N6" s="356" t="s">
        <v>125</v>
      </c>
      <c r="O6" s="453">
        <v>226.2</v>
      </c>
      <c r="P6" s="453">
        <v>220.9</v>
      </c>
      <c r="Q6" s="453" t="s">
        <v>15</v>
      </c>
      <c r="R6" s="501">
        <v>259.3</v>
      </c>
      <c r="S6" s="482" t="s">
        <v>125</v>
      </c>
      <c r="T6" s="502" t="s">
        <v>15</v>
      </c>
      <c r="U6" s="503" t="s">
        <v>125</v>
      </c>
      <c r="V6" s="503" t="s">
        <v>125</v>
      </c>
      <c r="W6" s="504" t="s">
        <v>125</v>
      </c>
      <c r="X6" s="504" t="s">
        <v>125</v>
      </c>
      <c r="Y6" s="366" t="s">
        <v>124</v>
      </c>
      <c r="Z6" s="366" t="s">
        <v>124</v>
      </c>
      <c r="AA6" s="366" t="s">
        <v>15</v>
      </c>
      <c r="AB6" s="366" t="s">
        <v>15</v>
      </c>
      <c r="AC6" s="366" t="s">
        <v>15</v>
      </c>
      <c r="AD6" s="353" t="s">
        <v>15</v>
      </c>
      <c r="AE6" s="353" t="s">
        <v>15</v>
      </c>
      <c r="AF6" s="353" t="s">
        <v>15</v>
      </c>
      <c r="AG6" s="353" t="s">
        <v>15</v>
      </c>
      <c r="AH6" s="557" t="s">
        <v>215</v>
      </c>
    </row>
    <row r="7" spans="1:34">
      <c r="A7" s="130" t="s">
        <v>17</v>
      </c>
      <c r="B7" s="409">
        <v>227.6</v>
      </c>
      <c r="C7" s="232" t="s">
        <v>15</v>
      </c>
      <c r="D7" s="232" t="s">
        <v>69</v>
      </c>
      <c r="E7" s="232" t="s">
        <v>125</v>
      </c>
      <c r="F7" s="232" t="s">
        <v>125</v>
      </c>
      <c r="G7" s="232" t="s">
        <v>125</v>
      </c>
      <c r="H7" s="232" t="s">
        <v>125</v>
      </c>
      <c r="I7" s="232" t="s">
        <v>125</v>
      </c>
      <c r="J7" s="356" t="s">
        <v>125</v>
      </c>
      <c r="K7" s="356" t="s">
        <v>125</v>
      </c>
      <c r="L7" s="356" t="s">
        <v>125</v>
      </c>
      <c r="M7" s="356" t="s">
        <v>125</v>
      </c>
      <c r="N7" s="356" t="s">
        <v>125</v>
      </c>
      <c r="O7" s="453" t="s">
        <v>125</v>
      </c>
      <c r="P7" s="453" t="s">
        <v>69</v>
      </c>
      <c r="Q7" s="453" t="s">
        <v>15</v>
      </c>
      <c r="R7" s="501" t="s">
        <v>125</v>
      </c>
      <c r="S7" s="482" t="s">
        <v>69</v>
      </c>
      <c r="T7" s="502" t="s">
        <v>69</v>
      </c>
      <c r="U7" s="503" t="s">
        <v>69</v>
      </c>
      <c r="V7" s="503" t="s">
        <v>69</v>
      </c>
      <c r="W7" s="504" t="s">
        <v>125</v>
      </c>
      <c r="X7" s="504" t="s">
        <v>125</v>
      </c>
      <c r="Y7" s="366" t="s">
        <v>124</v>
      </c>
      <c r="Z7" s="366" t="s">
        <v>124</v>
      </c>
      <c r="AA7" s="366" t="s">
        <v>15</v>
      </c>
      <c r="AB7" s="366" t="s">
        <v>15</v>
      </c>
      <c r="AC7" s="366" t="s">
        <v>15</v>
      </c>
      <c r="AD7" s="353" t="s">
        <v>15</v>
      </c>
      <c r="AE7" s="353" t="s">
        <v>15</v>
      </c>
      <c r="AF7" s="353" t="s">
        <v>15</v>
      </c>
      <c r="AG7" s="353" t="s">
        <v>15</v>
      </c>
      <c r="AH7" s="558"/>
    </row>
    <row r="8" spans="1:34">
      <c r="A8" s="130" t="s">
        <v>18</v>
      </c>
      <c r="B8" s="409">
        <v>280.2</v>
      </c>
      <c r="C8" s="232" t="s">
        <v>15</v>
      </c>
      <c r="D8" s="232">
        <v>163.1</v>
      </c>
      <c r="E8" s="232">
        <v>154.9</v>
      </c>
      <c r="F8" s="232">
        <v>152.6</v>
      </c>
      <c r="G8" s="232">
        <v>205</v>
      </c>
      <c r="H8" s="232">
        <v>178.4</v>
      </c>
      <c r="I8" s="232">
        <v>186.5</v>
      </c>
      <c r="J8" s="356">
        <v>171.3</v>
      </c>
      <c r="K8" s="356" t="s">
        <v>125</v>
      </c>
      <c r="L8" s="356">
        <v>156.69999999999999</v>
      </c>
      <c r="M8" s="356">
        <v>105.8</v>
      </c>
      <c r="N8" s="356" t="s">
        <v>125</v>
      </c>
      <c r="O8" s="453" t="s">
        <v>125</v>
      </c>
      <c r="P8" s="453" t="s">
        <v>69</v>
      </c>
      <c r="Q8" s="453" t="s">
        <v>15</v>
      </c>
      <c r="R8" s="501" t="s">
        <v>125</v>
      </c>
      <c r="S8" s="482" t="s">
        <v>125</v>
      </c>
      <c r="T8" s="502" t="s">
        <v>15</v>
      </c>
      <c r="U8" s="503" t="s">
        <v>125</v>
      </c>
      <c r="V8" s="503" t="s">
        <v>125</v>
      </c>
      <c r="W8" s="504" t="s">
        <v>125</v>
      </c>
      <c r="X8" s="504" t="s">
        <v>125</v>
      </c>
      <c r="Y8" s="366" t="s">
        <v>124</v>
      </c>
      <c r="Z8" s="366" t="s">
        <v>124</v>
      </c>
      <c r="AA8" s="366" t="s">
        <v>15</v>
      </c>
      <c r="AB8" s="366" t="s">
        <v>15</v>
      </c>
      <c r="AC8" s="366" t="s">
        <v>15</v>
      </c>
      <c r="AD8" s="353" t="s">
        <v>15</v>
      </c>
      <c r="AE8" s="353" t="s">
        <v>15</v>
      </c>
      <c r="AF8" s="353" t="s">
        <v>15</v>
      </c>
      <c r="AG8" s="353" t="s">
        <v>15</v>
      </c>
      <c r="AH8" s="558"/>
    </row>
    <row r="9" spans="1:34">
      <c r="A9" s="130" t="s">
        <v>19</v>
      </c>
      <c r="B9" s="409">
        <v>280.2</v>
      </c>
      <c r="C9" s="232">
        <v>279.2</v>
      </c>
      <c r="D9" s="232">
        <v>285.2</v>
      </c>
      <c r="E9" s="232">
        <v>279.60000000000002</v>
      </c>
      <c r="F9" s="232">
        <v>298.3</v>
      </c>
      <c r="G9" s="232">
        <v>273.7</v>
      </c>
      <c r="H9" s="232">
        <v>298</v>
      </c>
      <c r="I9" s="232">
        <v>355.6</v>
      </c>
      <c r="J9" s="356">
        <v>338.3</v>
      </c>
      <c r="K9" s="356">
        <v>358.7</v>
      </c>
      <c r="L9" s="356">
        <v>304.3</v>
      </c>
      <c r="M9" s="356">
        <v>315.8</v>
      </c>
      <c r="N9" s="356">
        <v>318.3</v>
      </c>
      <c r="O9" s="453">
        <v>286.60000000000002</v>
      </c>
      <c r="P9" s="453">
        <v>289</v>
      </c>
      <c r="Q9" s="453">
        <v>285.3</v>
      </c>
      <c r="R9" s="501">
        <v>313.10000000000002</v>
      </c>
      <c r="S9" s="482">
        <v>288.60000000000002</v>
      </c>
      <c r="T9" s="502">
        <v>314.3</v>
      </c>
      <c r="U9" s="503">
        <v>310.8</v>
      </c>
      <c r="V9" s="503">
        <v>340.9</v>
      </c>
      <c r="W9" s="504">
        <v>351.4</v>
      </c>
      <c r="X9" s="504">
        <v>343.5</v>
      </c>
      <c r="Y9" s="366">
        <v>335.39542048452665</v>
      </c>
      <c r="Z9" s="366">
        <v>309.97536777220125</v>
      </c>
      <c r="AA9" s="366">
        <v>332.69102100715924</v>
      </c>
      <c r="AB9" s="366">
        <v>335.27359278841988</v>
      </c>
      <c r="AC9" s="366">
        <v>324.74361824234484</v>
      </c>
      <c r="AD9" s="353">
        <v>314.18453510587744</v>
      </c>
      <c r="AE9" s="353">
        <v>311.32516994391011</v>
      </c>
      <c r="AF9" s="353">
        <v>343.10859546766278</v>
      </c>
      <c r="AG9" s="353" t="s">
        <v>15</v>
      </c>
      <c r="AH9" s="558"/>
    </row>
    <row r="10" spans="1:34">
      <c r="A10" s="150" t="s">
        <v>225</v>
      </c>
      <c r="B10" s="434">
        <v>206.1</v>
      </c>
      <c r="C10" s="354">
        <v>157.6</v>
      </c>
      <c r="D10" s="354">
        <v>161.80000000000001</v>
      </c>
      <c r="E10" s="354">
        <v>179.5</v>
      </c>
      <c r="F10" s="354">
        <v>199.8</v>
      </c>
      <c r="G10" s="354">
        <v>192.4</v>
      </c>
      <c r="H10" s="354">
        <v>192.7</v>
      </c>
      <c r="I10" s="354">
        <v>173.1</v>
      </c>
      <c r="J10" s="356">
        <v>199.5</v>
      </c>
      <c r="K10" s="356">
        <v>169.5</v>
      </c>
      <c r="L10" s="356">
        <v>205.8</v>
      </c>
      <c r="M10" s="356">
        <v>206.9</v>
      </c>
      <c r="N10" s="356">
        <v>214.4</v>
      </c>
      <c r="O10" s="483">
        <v>227.9</v>
      </c>
      <c r="P10" s="483">
        <v>222.1</v>
      </c>
      <c r="Q10" s="483">
        <v>224.8</v>
      </c>
      <c r="R10" s="505">
        <v>216.4</v>
      </c>
      <c r="S10" s="485">
        <v>239.8</v>
      </c>
      <c r="T10" s="506">
        <v>257.3</v>
      </c>
      <c r="U10" s="507">
        <v>250.2</v>
      </c>
      <c r="V10" s="507">
        <v>242.3</v>
      </c>
      <c r="W10" s="508">
        <v>258.89999999999998</v>
      </c>
      <c r="X10" s="508">
        <v>268.2</v>
      </c>
      <c r="Y10" s="380">
        <v>279.30368278492523</v>
      </c>
      <c r="Z10" s="380">
        <v>257.2394062141986</v>
      </c>
      <c r="AA10" s="380">
        <v>222.63299917216816</v>
      </c>
      <c r="AB10" s="380">
        <v>236.82085217582414</v>
      </c>
      <c r="AC10" s="380">
        <v>287.69407602179177</v>
      </c>
      <c r="AD10" s="474">
        <v>232.01758059045235</v>
      </c>
      <c r="AE10" s="474">
        <v>251.04402891694767</v>
      </c>
      <c r="AF10" s="474">
        <v>271.51326150734587</v>
      </c>
      <c r="AG10" s="474" t="s">
        <v>15</v>
      </c>
      <c r="AH10" s="558"/>
    </row>
    <row r="11" spans="1:34">
      <c r="A11" s="130" t="s">
        <v>21</v>
      </c>
      <c r="B11" s="434">
        <v>217.2</v>
      </c>
      <c r="C11" s="354" t="s">
        <v>15</v>
      </c>
      <c r="D11" s="354">
        <v>162.5</v>
      </c>
      <c r="E11" s="354" t="s">
        <v>125</v>
      </c>
      <c r="F11" s="354">
        <v>182.4</v>
      </c>
      <c r="G11" s="354">
        <v>180</v>
      </c>
      <c r="H11" s="354">
        <v>218.8</v>
      </c>
      <c r="I11" s="354">
        <v>147.9</v>
      </c>
      <c r="J11" s="356">
        <v>215.9</v>
      </c>
      <c r="K11" s="356" t="s">
        <v>125</v>
      </c>
      <c r="L11" s="356" t="s">
        <v>125</v>
      </c>
      <c r="M11" s="356" t="s">
        <v>125</v>
      </c>
      <c r="N11" s="356" t="s">
        <v>125</v>
      </c>
      <c r="O11" s="483">
        <v>205.7</v>
      </c>
      <c r="P11" s="483" t="s">
        <v>69</v>
      </c>
      <c r="Q11" s="483" t="s">
        <v>15</v>
      </c>
      <c r="R11" s="505" t="s">
        <v>125</v>
      </c>
      <c r="S11" s="485" t="s">
        <v>125</v>
      </c>
      <c r="T11" s="506" t="s">
        <v>15</v>
      </c>
      <c r="U11" s="507" t="s">
        <v>125</v>
      </c>
      <c r="V11" s="507" t="s">
        <v>125</v>
      </c>
      <c r="W11" s="508">
        <v>256.89999999999998</v>
      </c>
      <c r="X11" s="508" t="s">
        <v>125</v>
      </c>
      <c r="Y11" s="380" t="s">
        <v>124</v>
      </c>
      <c r="Z11" s="380" t="s">
        <v>124</v>
      </c>
      <c r="AA11" s="380" t="s">
        <v>15</v>
      </c>
      <c r="AB11" s="380" t="s">
        <v>15</v>
      </c>
      <c r="AC11" s="380" t="s">
        <v>15</v>
      </c>
      <c r="AD11" s="474" t="s">
        <v>15</v>
      </c>
      <c r="AE11" s="474" t="s">
        <v>15</v>
      </c>
      <c r="AF11" s="474" t="s">
        <v>15</v>
      </c>
      <c r="AG11" s="474" t="s">
        <v>15</v>
      </c>
      <c r="AH11" s="558"/>
    </row>
    <row r="12" spans="1:34">
      <c r="A12" s="130" t="s">
        <v>22</v>
      </c>
      <c r="B12" s="434">
        <v>200.7</v>
      </c>
      <c r="C12" s="354">
        <v>206</v>
      </c>
      <c r="D12" s="354">
        <v>173.7</v>
      </c>
      <c r="E12" s="354">
        <v>138.80000000000001</v>
      </c>
      <c r="F12" s="354">
        <v>183.2</v>
      </c>
      <c r="G12" s="354">
        <v>115.7</v>
      </c>
      <c r="H12" s="354">
        <v>204.2</v>
      </c>
      <c r="I12" s="354">
        <v>204.7</v>
      </c>
      <c r="J12" s="356">
        <v>205.9</v>
      </c>
      <c r="K12" s="356">
        <v>237.1</v>
      </c>
      <c r="L12" s="356" t="s">
        <v>125</v>
      </c>
      <c r="M12" s="356" t="s">
        <v>125</v>
      </c>
      <c r="N12" s="356" t="s">
        <v>125</v>
      </c>
      <c r="O12" s="483">
        <v>214.7</v>
      </c>
      <c r="P12" s="483" t="s">
        <v>69</v>
      </c>
      <c r="Q12" s="483">
        <v>222.4</v>
      </c>
      <c r="R12" s="505">
        <v>244.6</v>
      </c>
      <c r="S12" s="485">
        <v>208.1</v>
      </c>
      <c r="T12" s="506">
        <v>253.3</v>
      </c>
      <c r="U12" s="507">
        <v>263.10000000000002</v>
      </c>
      <c r="V12" s="507" t="s">
        <v>125</v>
      </c>
      <c r="W12" s="508" t="s">
        <v>125</v>
      </c>
      <c r="X12" s="508" t="s">
        <v>125</v>
      </c>
      <c r="Y12" s="380" t="s">
        <v>124</v>
      </c>
      <c r="Z12" s="380" t="s">
        <v>124</v>
      </c>
      <c r="AA12" s="380" t="s">
        <v>15</v>
      </c>
      <c r="AB12" s="380" t="s">
        <v>15</v>
      </c>
      <c r="AC12" s="380" t="s">
        <v>15</v>
      </c>
      <c r="AD12" s="474" t="s">
        <v>15</v>
      </c>
      <c r="AE12" s="474" t="s">
        <v>15</v>
      </c>
      <c r="AF12" s="474" t="s">
        <v>15</v>
      </c>
      <c r="AG12" s="474" t="s">
        <v>15</v>
      </c>
      <c r="AH12" s="558"/>
    </row>
    <row r="13" spans="1:34">
      <c r="A13" s="130" t="s">
        <v>23</v>
      </c>
      <c r="B13" s="434">
        <v>183.6</v>
      </c>
      <c r="C13" s="354">
        <v>203.9</v>
      </c>
      <c r="D13" s="354">
        <v>194.7</v>
      </c>
      <c r="E13" s="354">
        <v>204.3</v>
      </c>
      <c r="F13" s="354">
        <v>210.5</v>
      </c>
      <c r="G13" s="354">
        <v>174.7</v>
      </c>
      <c r="H13" s="354">
        <v>212.5</v>
      </c>
      <c r="I13" s="354">
        <v>210.9</v>
      </c>
      <c r="J13" s="356">
        <v>213.9</v>
      </c>
      <c r="K13" s="356">
        <v>180.9</v>
      </c>
      <c r="L13" s="356">
        <v>186.5</v>
      </c>
      <c r="M13" s="356">
        <v>191.9</v>
      </c>
      <c r="N13" s="356">
        <v>171.4</v>
      </c>
      <c r="O13" s="483">
        <v>152.80000000000001</v>
      </c>
      <c r="P13" s="483">
        <v>175.7</v>
      </c>
      <c r="Q13" s="483">
        <v>236.7</v>
      </c>
      <c r="R13" s="505">
        <v>194.3</v>
      </c>
      <c r="S13" s="485">
        <v>219.2</v>
      </c>
      <c r="T13" s="506">
        <v>257.60000000000002</v>
      </c>
      <c r="U13" s="507">
        <v>264.3</v>
      </c>
      <c r="V13" s="507">
        <v>245.3</v>
      </c>
      <c r="W13" s="508">
        <v>276.10000000000002</v>
      </c>
      <c r="X13" s="508">
        <v>279.89999999999998</v>
      </c>
      <c r="Y13" s="380" t="s">
        <v>124</v>
      </c>
      <c r="Z13" s="380">
        <v>256.74486157355392</v>
      </c>
      <c r="AA13" s="380">
        <v>229.28994332271799</v>
      </c>
      <c r="AB13" s="380" t="s">
        <v>15</v>
      </c>
      <c r="AC13" s="380">
        <v>349.3600177115303</v>
      </c>
      <c r="AD13" s="474" t="s">
        <v>15</v>
      </c>
      <c r="AE13" s="474" t="s">
        <v>15</v>
      </c>
      <c r="AF13" s="474" t="s">
        <v>15</v>
      </c>
      <c r="AG13" s="474" t="s">
        <v>15</v>
      </c>
      <c r="AH13" s="558"/>
    </row>
    <row r="14" spans="1:34">
      <c r="A14" s="130" t="s">
        <v>224</v>
      </c>
      <c r="B14" s="434">
        <v>189.8</v>
      </c>
      <c r="C14" s="354">
        <v>155</v>
      </c>
      <c r="D14" s="354">
        <v>143</v>
      </c>
      <c r="E14" s="354">
        <v>158.30000000000001</v>
      </c>
      <c r="F14" s="354">
        <v>210.5</v>
      </c>
      <c r="G14" s="354">
        <v>160</v>
      </c>
      <c r="H14" s="354">
        <v>183.2</v>
      </c>
      <c r="I14" s="354">
        <v>194.6</v>
      </c>
      <c r="J14" s="356">
        <v>217.1</v>
      </c>
      <c r="K14" s="356">
        <v>177.1</v>
      </c>
      <c r="L14" s="356">
        <v>165.9</v>
      </c>
      <c r="M14" s="356">
        <v>182.1</v>
      </c>
      <c r="N14" s="356">
        <v>163.80000000000001</v>
      </c>
      <c r="O14" s="483">
        <v>266</v>
      </c>
      <c r="P14" s="483">
        <v>227.2</v>
      </c>
      <c r="Q14" s="483">
        <v>234.8</v>
      </c>
      <c r="R14" s="505">
        <v>192.3</v>
      </c>
      <c r="S14" s="485">
        <v>228.2</v>
      </c>
      <c r="T14" s="506">
        <v>271</v>
      </c>
      <c r="U14" s="507">
        <v>266.7</v>
      </c>
      <c r="V14" s="507" t="s">
        <v>125</v>
      </c>
      <c r="W14" s="508">
        <v>304.89999999999998</v>
      </c>
      <c r="X14" s="508">
        <v>318.60000000000002</v>
      </c>
      <c r="Y14" s="380">
        <v>313.49091799037404</v>
      </c>
      <c r="Z14" s="380">
        <v>214.85102717456704</v>
      </c>
      <c r="AA14" s="380">
        <v>187.84145106957476</v>
      </c>
      <c r="AB14" s="380">
        <v>285.72775952958375</v>
      </c>
      <c r="AC14" s="380">
        <v>277.33798324874016</v>
      </c>
      <c r="AD14" s="474">
        <v>284.023805455976</v>
      </c>
      <c r="AE14" s="474" t="s">
        <v>15</v>
      </c>
      <c r="AF14" s="474" t="s">
        <v>15</v>
      </c>
      <c r="AG14" s="474" t="s">
        <v>15</v>
      </c>
      <c r="AH14" s="558"/>
    </row>
    <row r="15" spans="1:34">
      <c r="A15" s="130" t="s">
        <v>25</v>
      </c>
      <c r="B15" s="409">
        <v>299.2</v>
      </c>
      <c r="C15" s="232">
        <v>359.1</v>
      </c>
      <c r="D15" s="232">
        <v>291.60000000000002</v>
      </c>
      <c r="E15" s="232">
        <v>340.6</v>
      </c>
      <c r="F15" s="232">
        <v>354.5</v>
      </c>
      <c r="G15" s="232">
        <v>371.7</v>
      </c>
      <c r="H15" s="232">
        <v>287.39999999999998</v>
      </c>
      <c r="I15" s="232">
        <v>346.2</v>
      </c>
      <c r="J15" s="356">
        <v>353.8</v>
      </c>
      <c r="K15" s="356">
        <v>363.7</v>
      </c>
      <c r="L15" s="356">
        <v>357.9</v>
      </c>
      <c r="M15" s="356">
        <v>339.2</v>
      </c>
      <c r="N15" s="356">
        <v>329.9</v>
      </c>
      <c r="O15" s="453">
        <v>266.60000000000002</v>
      </c>
      <c r="P15" s="453">
        <v>321</v>
      </c>
      <c r="Q15" s="453">
        <v>298.89999999999998</v>
      </c>
      <c r="R15" s="501">
        <v>329.8</v>
      </c>
      <c r="S15" s="482">
        <v>271.3</v>
      </c>
      <c r="T15" s="502">
        <v>298.89999999999998</v>
      </c>
      <c r="U15" s="503">
        <v>301.7</v>
      </c>
      <c r="V15" s="503">
        <v>309.8</v>
      </c>
      <c r="W15" s="504">
        <v>356.1</v>
      </c>
      <c r="X15" s="504">
        <v>343.4</v>
      </c>
      <c r="Y15" s="366">
        <v>320.7524349737792</v>
      </c>
      <c r="Z15" s="366">
        <v>271.67214482084216</v>
      </c>
      <c r="AA15" s="366">
        <v>301.02222769119396</v>
      </c>
      <c r="AB15" s="366">
        <v>321.9073949660671</v>
      </c>
      <c r="AC15" s="366">
        <v>306.59857308415206</v>
      </c>
      <c r="AD15" s="353">
        <v>295.55566592224233</v>
      </c>
      <c r="AE15" s="353">
        <v>318.51708609961747</v>
      </c>
      <c r="AF15" s="353">
        <v>324.56415339936996</v>
      </c>
      <c r="AG15" s="353" t="s">
        <v>15</v>
      </c>
      <c r="AH15" s="558"/>
    </row>
    <row r="16" spans="1:34">
      <c r="A16" s="130" t="s">
        <v>26</v>
      </c>
      <c r="B16" s="409">
        <v>182.7</v>
      </c>
      <c r="C16" s="232">
        <v>190.6</v>
      </c>
      <c r="D16" s="232">
        <v>167.1</v>
      </c>
      <c r="E16" s="232">
        <v>202.4</v>
      </c>
      <c r="F16" s="232">
        <v>193.8</v>
      </c>
      <c r="G16" s="232">
        <v>200</v>
      </c>
      <c r="H16" s="232">
        <v>197.5</v>
      </c>
      <c r="I16" s="232">
        <v>199.1</v>
      </c>
      <c r="J16" s="356">
        <v>241.2</v>
      </c>
      <c r="K16" s="356">
        <v>210</v>
      </c>
      <c r="L16" s="356" t="s">
        <v>125</v>
      </c>
      <c r="M16" s="356">
        <v>244.7</v>
      </c>
      <c r="N16" s="356">
        <v>163.30000000000001</v>
      </c>
      <c r="O16" s="453" t="s">
        <v>125</v>
      </c>
      <c r="P16" s="453" t="s">
        <v>69</v>
      </c>
      <c r="Q16" s="453" t="s">
        <v>15</v>
      </c>
      <c r="R16" s="501" t="s">
        <v>125</v>
      </c>
      <c r="S16" s="482">
        <v>261.89999999999998</v>
      </c>
      <c r="T16" s="502" t="s">
        <v>15</v>
      </c>
      <c r="U16" s="503">
        <v>266.10000000000002</v>
      </c>
      <c r="V16" s="503" t="s">
        <v>125</v>
      </c>
      <c r="W16" s="504">
        <v>246.1</v>
      </c>
      <c r="X16" s="504" t="s">
        <v>125</v>
      </c>
      <c r="Y16" s="366">
        <v>270.782053231151</v>
      </c>
      <c r="Z16" s="366" t="s">
        <v>124</v>
      </c>
      <c r="AA16" s="366" t="s">
        <v>15</v>
      </c>
      <c r="AB16" s="366" t="s">
        <v>15</v>
      </c>
      <c r="AC16" s="366" t="s">
        <v>15</v>
      </c>
      <c r="AD16" s="353" t="s">
        <v>15</v>
      </c>
      <c r="AE16" s="353">
        <v>383.7007640849651</v>
      </c>
      <c r="AF16" s="353" t="s">
        <v>15</v>
      </c>
      <c r="AG16" s="353" t="s">
        <v>15</v>
      </c>
      <c r="AH16" s="558"/>
    </row>
    <row r="17" spans="1:34">
      <c r="A17" s="130" t="s">
        <v>207</v>
      </c>
      <c r="B17" s="409">
        <v>248.6</v>
      </c>
      <c r="C17" s="232">
        <v>303.2</v>
      </c>
      <c r="D17" s="232">
        <v>287.39999999999998</v>
      </c>
      <c r="E17" s="232">
        <v>263.5</v>
      </c>
      <c r="F17" s="232">
        <v>307.39999999999998</v>
      </c>
      <c r="G17" s="232">
        <v>324.5</v>
      </c>
      <c r="H17" s="232">
        <v>325.2</v>
      </c>
      <c r="I17" s="232">
        <v>352.2</v>
      </c>
      <c r="J17" s="356">
        <v>333.7</v>
      </c>
      <c r="K17" s="356">
        <v>377.9</v>
      </c>
      <c r="L17" s="356">
        <v>318.7</v>
      </c>
      <c r="M17" s="356">
        <v>331.8</v>
      </c>
      <c r="N17" s="356">
        <v>329.6</v>
      </c>
      <c r="O17" s="453">
        <v>296.60000000000002</v>
      </c>
      <c r="P17" s="453">
        <v>262.2</v>
      </c>
      <c r="Q17" s="453">
        <v>285.89999999999998</v>
      </c>
      <c r="R17" s="501">
        <v>291.89999999999998</v>
      </c>
      <c r="S17" s="482">
        <v>312.8</v>
      </c>
      <c r="T17" s="502">
        <v>331.8</v>
      </c>
      <c r="U17" s="503">
        <v>307</v>
      </c>
      <c r="V17" s="503">
        <v>324.8</v>
      </c>
      <c r="W17" s="504">
        <v>328</v>
      </c>
      <c r="X17" s="504">
        <v>327</v>
      </c>
      <c r="Y17" s="366">
        <v>320.35333028188279</v>
      </c>
      <c r="Z17" s="366">
        <v>278.52757012127495</v>
      </c>
      <c r="AA17" s="366">
        <v>306.24828751536324</v>
      </c>
      <c r="AB17" s="366">
        <v>351.92073304186937</v>
      </c>
      <c r="AC17" s="366">
        <v>340.65173133694424</v>
      </c>
      <c r="AD17" s="353">
        <v>319.64430704859939</v>
      </c>
      <c r="AE17" s="353">
        <v>328.4047668846373</v>
      </c>
      <c r="AF17" s="353">
        <v>327.3930749329794</v>
      </c>
      <c r="AG17" s="353">
        <v>405.50674673447139</v>
      </c>
      <c r="AH17" s="558"/>
    </row>
    <row r="18" spans="1:34">
      <c r="A18" s="130" t="s">
        <v>27</v>
      </c>
      <c r="B18" s="409">
        <v>241.1</v>
      </c>
      <c r="C18" s="232">
        <v>249.8</v>
      </c>
      <c r="D18" s="232">
        <v>249.1</v>
      </c>
      <c r="E18" s="232">
        <v>259.10000000000002</v>
      </c>
      <c r="F18" s="232">
        <v>241.7</v>
      </c>
      <c r="G18" s="232">
        <v>213.3</v>
      </c>
      <c r="H18" s="232">
        <v>270.5</v>
      </c>
      <c r="I18" s="232">
        <v>305.39999999999998</v>
      </c>
      <c r="J18" s="356">
        <v>310.10000000000002</v>
      </c>
      <c r="K18" s="356">
        <v>337.1</v>
      </c>
      <c r="L18" s="356">
        <v>295.89999999999998</v>
      </c>
      <c r="M18" s="356">
        <v>291.89999999999998</v>
      </c>
      <c r="N18" s="356">
        <v>291.89999999999998</v>
      </c>
      <c r="O18" s="453">
        <v>295.7</v>
      </c>
      <c r="P18" s="453">
        <v>240.5</v>
      </c>
      <c r="Q18" s="453">
        <v>279.3</v>
      </c>
      <c r="R18" s="501">
        <v>274.7</v>
      </c>
      <c r="S18" s="482">
        <v>271.3</v>
      </c>
      <c r="T18" s="502">
        <v>269</v>
      </c>
      <c r="U18" s="503">
        <v>290.39999999999998</v>
      </c>
      <c r="V18" s="503">
        <v>305.7</v>
      </c>
      <c r="W18" s="504">
        <v>306.10000000000002</v>
      </c>
      <c r="X18" s="504">
        <v>304.60000000000002</v>
      </c>
      <c r="Y18" s="366">
        <v>312.51158549297764</v>
      </c>
      <c r="Z18" s="366">
        <v>281.1201850030119</v>
      </c>
      <c r="AA18" s="366">
        <v>282.70835218925612</v>
      </c>
      <c r="AB18" s="366">
        <v>309.41049478984041</v>
      </c>
      <c r="AC18" s="366">
        <v>311.22297474045297</v>
      </c>
      <c r="AD18" s="353">
        <v>278.0523668380643</v>
      </c>
      <c r="AE18" s="353">
        <v>309.46744787119019</v>
      </c>
      <c r="AF18" s="353">
        <v>305.68566261775163</v>
      </c>
      <c r="AG18" s="353">
        <v>391.7927629397729</v>
      </c>
      <c r="AH18" s="558"/>
    </row>
    <row r="19" spans="1:34">
      <c r="A19" s="130" t="s">
        <v>28</v>
      </c>
      <c r="B19" s="409">
        <v>223.1</v>
      </c>
      <c r="C19" s="232">
        <v>200</v>
      </c>
      <c r="D19" s="232">
        <v>181.5</v>
      </c>
      <c r="E19" s="232">
        <v>188.1</v>
      </c>
      <c r="F19" s="232">
        <v>205.9</v>
      </c>
      <c r="G19" s="232">
        <v>185</v>
      </c>
      <c r="H19" s="232">
        <v>213.2</v>
      </c>
      <c r="I19" s="232">
        <v>178.2</v>
      </c>
      <c r="J19" s="356">
        <v>259.10000000000002</v>
      </c>
      <c r="K19" s="356" t="s">
        <v>125</v>
      </c>
      <c r="L19" s="356">
        <v>232.8</v>
      </c>
      <c r="M19" s="356">
        <v>235.2</v>
      </c>
      <c r="N19" s="356">
        <v>233.2</v>
      </c>
      <c r="O19" s="453">
        <v>226.2</v>
      </c>
      <c r="P19" s="453" t="s">
        <v>69</v>
      </c>
      <c r="Q19" s="453" t="s">
        <v>15</v>
      </c>
      <c r="R19" s="501">
        <v>249.9</v>
      </c>
      <c r="S19" s="482" t="s">
        <v>125</v>
      </c>
      <c r="T19" s="502">
        <v>275.3</v>
      </c>
      <c r="U19" s="503">
        <v>286.7</v>
      </c>
      <c r="V19" s="503" t="s">
        <v>125</v>
      </c>
      <c r="W19" s="504">
        <v>297.7</v>
      </c>
      <c r="X19" s="504" t="s">
        <v>125</v>
      </c>
      <c r="Y19" s="366" t="s">
        <v>124</v>
      </c>
      <c r="Z19" s="366" t="s">
        <v>124</v>
      </c>
      <c r="AA19" s="366" t="s">
        <v>15</v>
      </c>
      <c r="AB19" s="366" t="s">
        <v>15</v>
      </c>
      <c r="AC19" s="366">
        <v>279.35539019062287</v>
      </c>
      <c r="AD19" s="353">
        <v>273.07166633661234</v>
      </c>
      <c r="AE19" s="353">
        <v>250.49033424081432</v>
      </c>
      <c r="AF19" s="353">
        <v>331.11395401251445</v>
      </c>
      <c r="AG19" s="353" t="s">
        <v>15</v>
      </c>
      <c r="AH19" s="558"/>
    </row>
    <row r="20" spans="1:34">
      <c r="A20" s="130" t="s">
        <v>29</v>
      </c>
      <c r="B20" s="409">
        <v>215.5</v>
      </c>
      <c r="C20" s="232">
        <v>196.7</v>
      </c>
      <c r="D20" s="232">
        <v>181</v>
      </c>
      <c r="E20" s="232">
        <v>199.9</v>
      </c>
      <c r="F20" s="232">
        <v>210.4</v>
      </c>
      <c r="G20" s="232">
        <v>200</v>
      </c>
      <c r="H20" s="232">
        <v>214.3</v>
      </c>
      <c r="I20" s="232">
        <v>204.1</v>
      </c>
      <c r="J20" s="356">
        <v>220.3</v>
      </c>
      <c r="K20" s="356">
        <v>223.3</v>
      </c>
      <c r="L20" s="356">
        <v>198.4</v>
      </c>
      <c r="M20" s="356">
        <v>241.8</v>
      </c>
      <c r="N20" s="356">
        <v>229.8</v>
      </c>
      <c r="O20" s="453">
        <v>293.10000000000002</v>
      </c>
      <c r="P20" s="453">
        <v>216.6</v>
      </c>
      <c r="Q20" s="453">
        <v>271</v>
      </c>
      <c r="R20" s="501">
        <v>254.5</v>
      </c>
      <c r="S20" s="482">
        <v>269.10000000000002</v>
      </c>
      <c r="T20" s="502">
        <v>265</v>
      </c>
      <c r="U20" s="503">
        <v>286.7</v>
      </c>
      <c r="V20" s="503">
        <v>281</v>
      </c>
      <c r="W20" s="504">
        <v>315.7</v>
      </c>
      <c r="X20" s="504">
        <v>279.10000000000002</v>
      </c>
      <c r="Y20" s="366">
        <v>278.80978260575216</v>
      </c>
      <c r="Z20" s="366">
        <v>262.06357464964486</v>
      </c>
      <c r="AA20" s="366">
        <v>272.14450433088831</v>
      </c>
      <c r="AB20" s="366" t="s">
        <v>15</v>
      </c>
      <c r="AC20" s="366">
        <v>338.41229303265334</v>
      </c>
      <c r="AD20" s="353">
        <v>297.89101147368626</v>
      </c>
      <c r="AE20" s="353">
        <v>280.41942628196449</v>
      </c>
      <c r="AF20" s="353">
        <v>325.35925402397106</v>
      </c>
      <c r="AG20" s="353" t="s">
        <v>15</v>
      </c>
      <c r="AH20" s="558"/>
    </row>
    <row r="21" spans="1:34">
      <c r="A21" s="130" t="s">
        <v>30</v>
      </c>
      <c r="B21" s="409">
        <v>172.4</v>
      </c>
      <c r="C21" s="232">
        <v>187.5</v>
      </c>
      <c r="D21" s="232">
        <v>188.7</v>
      </c>
      <c r="E21" s="232">
        <v>213.6</v>
      </c>
      <c r="F21" s="232">
        <v>202.1</v>
      </c>
      <c r="G21" s="232">
        <v>155</v>
      </c>
      <c r="H21" s="232" t="s">
        <v>125</v>
      </c>
      <c r="I21" s="232">
        <v>165.7</v>
      </c>
      <c r="J21" s="356">
        <v>189.5</v>
      </c>
      <c r="K21" s="356" t="s">
        <v>125</v>
      </c>
      <c r="L21" s="356" t="s">
        <v>125</v>
      </c>
      <c r="M21" s="356" t="s">
        <v>125</v>
      </c>
      <c r="N21" s="356">
        <v>135.80000000000001</v>
      </c>
      <c r="O21" s="453">
        <v>252</v>
      </c>
      <c r="P21" s="453">
        <v>112.8</v>
      </c>
      <c r="Q21" s="453" t="s">
        <v>125</v>
      </c>
      <c r="R21" s="501" t="s">
        <v>125</v>
      </c>
      <c r="S21" s="482" t="s">
        <v>125</v>
      </c>
      <c r="T21" s="502" t="s">
        <v>15</v>
      </c>
      <c r="U21" s="503" t="s">
        <v>125</v>
      </c>
      <c r="V21" s="503" t="s">
        <v>125</v>
      </c>
      <c r="W21" s="504">
        <v>289</v>
      </c>
      <c r="X21" s="504" t="s">
        <v>125</v>
      </c>
      <c r="Y21" s="366" t="s">
        <v>124</v>
      </c>
      <c r="Z21" s="366" t="s">
        <v>124</v>
      </c>
      <c r="AA21" s="366" t="s">
        <v>15</v>
      </c>
      <c r="AB21" s="366" t="s">
        <v>15</v>
      </c>
      <c r="AC21" s="366" t="s">
        <v>15</v>
      </c>
      <c r="AD21" s="353" t="s">
        <v>15</v>
      </c>
      <c r="AE21" s="353" t="s">
        <v>15</v>
      </c>
      <c r="AF21" s="353" t="s">
        <v>15</v>
      </c>
      <c r="AG21" s="353" t="s">
        <v>15</v>
      </c>
      <c r="AH21" s="558"/>
    </row>
    <row r="22" spans="1:34">
      <c r="A22" s="130" t="s">
        <v>31</v>
      </c>
      <c r="B22" s="409">
        <v>204.5</v>
      </c>
      <c r="C22" s="232">
        <v>207.7</v>
      </c>
      <c r="D22" s="232">
        <v>241.5</v>
      </c>
      <c r="E22" s="232">
        <v>234.2</v>
      </c>
      <c r="F22" s="232">
        <v>266.8</v>
      </c>
      <c r="G22" s="232">
        <v>190.3</v>
      </c>
      <c r="H22" s="232">
        <v>248.4</v>
      </c>
      <c r="I22" s="232">
        <v>272.3</v>
      </c>
      <c r="J22" s="356">
        <v>250</v>
      </c>
      <c r="K22" s="356">
        <v>292</v>
      </c>
      <c r="L22" s="356">
        <v>200.2</v>
      </c>
      <c r="M22" s="356">
        <v>227.7</v>
      </c>
      <c r="N22" s="356">
        <v>236.2</v>
      </c>
      <c r="O22" s="453">
        <v>256.60000000000002</v>
      </c>
      <c r="P22" s="453">
        <v>233.3</v>
      </c>
      <c r="Q22" s="453">
        <v>267.5</v>
      </c>
      <c r="R22" s="501">
        <v>272.10000000000002</v>
      </c>
      <c r="S22" s="482">
        <v>248.5</v>
      </c>
      <c r="T22" s="502">
        <v>248.8</v>
      </c>
      <c r="U22" s="503">
        <v>276.5</v>
      </c>
      <c r="V22" s="503">
        <v>297.8</v>
      </c>
      <c r="W22" s="504">
        <v>309</v>
      </c>
      <c r="X22" s="504">
        <v>251.6</v>
      </c>
      <c r="Y22" s="366">
        <v>279.12082245681717</v>
      </c>
      <c r="Z22" s="366">
        <v>270.23359206851961</v>
      </c>
      <c r="AA22" s="366">
        <v>247.99559640112852</v>
      </c>
      <c r="AB22" s="366">
        <v>278.96344173797576</v>
      </c>
      <c r="AC22" s="366">
        <v>234.81866934626302</v>
      </c>
      <c r="AD22" s="353">
        <v>250.66324118293605</v>
      </c>
      <c r="AE22" s="353">
        <v>286.54590219773053</v>
      </c>
      <c r="AF22" s="353">
        <v>289.12499025742591</v>
      </c>
      <c r="AG22" s="353" t="s">
        <v>15</v>
      </c>
      <c r="AH22" s="558"/>
    </row>
    <row r="23" spans="1:34">
      <c r="A23" s="130" t="s">
        <v>32</v>
      </c>
      <c r="B23" s="409">
        <v>209</v>
      </c>
      <c r="C23" s="232">
        <v>211.7</v>
      </c>
      <c r="D23" s="232">
        <v>156.9</v>
      </c>
      <c r="E23" s="232">
        <v>134.4</v>
      </c>
      <c r="F23" s="232">
        <v>230.3</v>
      </c>
      <c r="G23" s="232">
        <v>156.69999999999999</v>
      </c>
      <c r="H23" s="232">
        <v>208.3</v>
      </c>
      <c r="I23" s="232">
        <v>235.1</v>
      </c>
      <c r="J23" s="356">
        <v>239.9</v>
      </c>
      <c r="K23" s="356">
        <v>220</v>
      </c>
      <c r="L23" s="356">
        <v>234.4</v>
      </c>
      <c r="M23" s="356">
        <v>233.3</v>
      </c>
      <c r="N23" s="356">
        <v>215.9</v>
      </c>
      <c r="O23" s="453" t="s">
        <v>125</v>
      </c>
      <c r="P23" s="453" t="s">
        <v>69</v>
      </c>
      <c r="Q23" s="453" t="s">
        <v>15</v>
      </c>
      <c r="R23" s="501" t="s">
        <v>125</v>
      </c>
      <c r="S23" s="482" t="s">
        <v>125</v>
      </c>
      <c r="T23" s="502">
        <v>294.2</v>
      </c>
      <c r="U23" s="503" t="s">
        <v>125</v>
      </c>
      <c r="V23" s="503" t="s">
        <v>125</v>
      </c>
      <c r="W23" s="504" t="s">
        <v>125</v>
      </c>
      <c r="X23" s="504" t="s">
        <v>125</v>
      </c>
      <c r="Y23" s="366" t="s">
        <v>124</v>
      </c>
      <c r="Z23" s="366" t="s">
        <v>124</v>
      </c>
      <c r="AA23" s="366" t="s">
        <v>15</v>
      </c>
      <c r="AB23" s="366">
        <v>335.61771423527836</v>
      </c>
      <c r="AC23" s="366" t="s">
        <v>15</v>
      </c>
      <c r="AD23" s="353">
        <v>292.15687701331569</v>
      </c>
      <c r="AE23" s="353">
        <v>284.54994506913556</v>
      </c>
      <c r="AF23" s="353">
        <v>278.4458645062773</v>
      </c>
      <c r="AG23" s="353" t="s">
        <v>15</v>
      </c>
      <c r="AH23" s="558"/>
    </row>
    <row r="24" spans="1:34">
      <c r="A24" s="130" t="s">
        <v>33</v>
      </c>
      <c r="B24" s="409">
        <v>275.5</v>
      </c>
      <c r="C24" s="232">
        <v>280.8</v>
      </c>
      <c r="D24" s="232">
        <v>252.5</v>
      </c>
      <c r="E24" s="232">
        <v>263.7</v>
      </c>
      <c r="F24" s="232">
        <v>266.8</v>
      </c>
      <c r="G24" s="232">
        <v>258.8</v>
      </c>
      <c r="H24" s="232">
        <v>262.10000000000002</v>
      </c>
      <c r="I24" s="232">
        <v>283.89999999999998</v>
      </c>
      <c r="J24" s="356">
        <v>288.5</v>
      </c>
      <c r="K24" s="356">
        <v>317.2</v>
      </c>
      <c r="L24" s="356">
        <v>264.60000000000002</v>
      </c>
      <c r="M24" s="356">
        <v>277.7</v>
      </c>
      <c r="N24" s="356">
        <v>330</v>
      </c>
      <c r="O24" s="453">
        <v>254.7</v>
      </c>
      <c r="P24" s="453">
        <v>241.4</v>
      </c>
      <c r="Q24" s="453">
        <v>288.8</v>
      </c>
      <c r="R24" s="501">
        <v>253</v>
      </c>
      <c r="S24" s="482">
        <v>267.60000000000002</v>
      </c>
      <c r="T24" s="502">
        <v>266.3</v>
      </c>
      <c r="U24" s="503">
        <v>270.60000000000002</v>
      </c>
      <c r="V24" s="503">
        <v>294.60000000000002</v>
      </c>
      <c r="W24" s="504">
        <v>298.3</v>
      </c>
      <c r="X24" s="504">
        <v>307.3</v>
      </c>
      <c r="Y24" s="366">
        <v>311.34370542452251</v>
      </c>
      <c r="Z24" s="366">
        <v>282.27409164222883</v>
      </c>
      <c r="AA24" s="366">
        <v>262.92692925868289</v>
      </c>
      <c r="AB24" s="366">
        <v>334.17023675322935</v>
      </c>
      <c r="AC24" s="366">
        <v>306.75550282359723</v>
      </c>
      <c r="AD24" s="353">
        <v>282.66121711123219</v>
      </c>
      <c r="AE24" s="353">
        <v>307.25595557493801</v>
      </c>
      <c r="AF24" s="353">
        <v>351.66616801323755</v>
      </c>
      <c r="AG24" s="353" t="s">
        <v>15</v>
      </c>
      <c r="AH24" s="558"/>
    </row>
    <row r="25" spans="1:34">
      <c r="A25" s="130" t="s">
        <v>34</v>
      </c>
      <c r="B25" s="409">
        <v>234.1</v>
      </c>
      <c r="C25" s="232">
        <v>221.3</v>
      </c>
      <c r="D25" s="232">
        <v>214.1</v>
      </c>
      <c r="E25" s="232">
        <v>233.3</v>
      </c>
      <c r="F25" s="232">
        <v>240.3</v>
      </c>
      <c r="G25" s="232">
        <v>200.9</v>
      </c>
      <c r="H25" s="232">
        <v>244.2</v>
      </c>
      <c r="I25" s="232">
        <v>265</v>
      </c>
      <c r="J25" s="356">
        <v>290.8</v>
      </c>
      <c r="K25" s="356">
        <v>261.60000000000002</v>
      </c>
      <c r="L25" s="356">
        <v>253.5</v>
      </c>
      <c r="M25" s="356">
        <v>237</v>
      </c>
      <c r="N25" s="356">
        <v>251.5</v>
      </c>
      <c r="O25" s="453">
        <v>219.5</v>
      </c>
      <c r="P25" s="453">
        <v>189.4</v>
      </c>
      <c r="Q25" s="453">
        <v>264.7</v>
      </c>
      <c r="R25" s="501">
        <v>247.3</v>
      </c>
      <c r="S25" s="482">
        <v>244.4</v>
      </c>
      <c r="T25" s="502">
        <v>277.10000000000002</v>
      </c>
      <c r="U25" s="503">
        <v>275.10000000000002</v>
      </c>
      <c r="V25" s="503">
        <v>300.2</v>
      </c>
      <c r="W25" s="504">
        <v>289.7</v>
      </c>
      <c r="X25" s="504">
        <v>310.10000000000002</v>
      </c>
      <c r="Y25" s="366">
        <v>313.59383178486684</v>
      </c>
      <c r="Z25" s="366">
        <v>259.45426577546885</v>
      </c>
      <c r="AA25" s="366">
        <v>281.61315177197838</v>
      </c>
      <c r="AB25" s="366">
        <v>285.80809278104249</v>
      </c>
      <c r="AC25" s="366">
        <v>275.59449346842911</v>
      </c>
      <c r="AD25" s="353">
        <v>232.97308850332163</v>
      </c>
      <c r="AE25" s="353">
        <v>267.63436673490645</v>
      </c>
      <c r="AF25" s="353">
        <v>321.99648542633889</v>
      </c>
      <c r="AG25" s="353">
        <v>418.14226540284318</v>
      </c>
      <c r="AH25" s="558"/>
    </row>
    <row r="26" spans="1:34">
      <c r="A26" s="130" t="s">
        <v>35</v>
      </c>
      <c r="B26" s="409">
        <v>269.10000000000002</v>
      </c>
      <c r="C26" s="232">
        <v>245.1</v>
      </c>
      <c r="D26" s="232">
        <v>227.6</v>
      </c>
      <c r="E26" s="232">
        <v>242.4</v>
      </c>
      <c r="F26" s="232">
        <v>224.8</v>
      </c>
      <c r="G26" s="232">
        <v>167.5</v>
      </c>
      <c r="H26" s="232">
        <v>246.8</v>
      </c>
      <c r="I26" s="232">
        <v>256.5</v>
      </c>
      <c r="J26" s="356">
        <v>260.2</v>
      </c>
      <c r="K26" s="356">
        <v>262.60000000000002</v>
      </c>
      <c r="L26" s="356">
        <v>239.6</v>
      </c>
      <c r="M26" s="356">
        <v>227.5</v>
      </c>
      <c r="N26" s="356">
        <v>239.2</v>
      </c>
      <c r="O26" s="453">
        <v>247.9</v>
      </c>
      <c r="P26" s="453">
        <v>180.4</v>
      </c>
      <c r="Q26" s="453">
        <v>259.10000000000002</v>
      </c>
      <c r="R26" s="501">
        <v>233.2</v>
      </c>
      <c r="S26" s="482">
        <v>233.1</v>
      </c>
      <c r="T26" s="502">
        <v>271.60000000000002</v>
      </c>
      <c r="U26" s="503">
        <v>276.3</v>
      </c>
      <c r="V26" s="503">
        <v>289.60000000000002</v>
      </c>
      <c r="W26" s="504">
        <v>277.3</v>
      </c>
      <c r="X26" s="504">
        <v>291.7</v>
      </c>
      <c r="Y26" s="366">
        <v>295.7117816829134</v>
      </c>
      <c r="Z26" s="366">
        <v>260.883322164275</v>
      </c>
      <c r="AA26" s="366">
        <v>269.42853284386581</v>
      </c>
      <c r="AB26" s="366">
        <v>284.65906071117115</v>
      </c>
      <c r="AC26" s="366">
        <v>291.9986072785066</v>
      </c>
      <c r="AD26" s="353">
        <v>265.3542347197548</v>
      </c>
      <c r="AE26" s="353">
        <v>296.23547680286725</v>
      </c>
      <c r="AF26" s="353">
        <v>300.58948497145553</v>
      </c>
      <c r="AG26" s="353" t="s">
        <v>15</v>
      </c>
      <c r="AH26" s="558"/>
    </row>
    <row r="27" spans="1:34">
      <c r="A27" s="130" t="s">
        <v>213</v>
      </c>
      <c r="B27" s="409">
        <v>264.89999999999998</v>
      </c>
      <c r="C27" s="232">
        <v>254.9</v>
      </c>
      <c r="D27" s="232">
        <v>224.3</v>
      </c>
      <c r="E27" s="232">
        <v>256.2</v>
      </c>
      <c r="F27" s="232">
        <v>265.10000000000002</v>
      </c>
      <c r="G27" s="232">
        <v>223.6</v>
      </c>
      <c r="H27" s="232">
        <v>284.89999999999998</v>
      </c>
      <c r="I27" s="232">
        <v>306.3</v>
      </c>
      <c r="J27" s="356">
        <v>325.2</v>
      </c>
      <c r="K27" s="356">
        <v>313</v>
      </c>
      <c r="L27" s="356">
        <v>281.3</v>
      </c>
      <c r="M27" s="356">
        <v>222.6</v>
      </c>
      <c r="N27" s="356">
        <v>236.6</v>
      </c>
      <c r="O27" s="453">
        <v>268.60000000000002</v>
      </c>
      <c r="P27" s="453">
        <v>197.9</v>
      </c>
      <c r="Q27" s="453">
        <v>285.3</v>
      </c>
      <c r="R27" s="501">
        <v>245</v>
      </c>
      <c r="S27" s="482">
        <v>235.4</v>
      </c>
      <c r="T27" s="502">
        <v>287.5</v>
      </c>
      <c r="U27" s="503">
        <v>273.3</v>
      </c>
      <c r="V27" s="503">
        <v>305.3</v>
      </c>
      <c r="W27" s="504">
        <v>287.2</v>
      </c>
      <c r="X27" s="504">
        <v>259.8</v>
      </c>
      <c r="Y27" s="366">
        <v>276.31491139749744</v>
      </c>
      <c r="Z27" s="366">
        <v>291.04227145274552</v>
      </c>
      <c r="AA27" s="366">
        <v>273.43005926830756</v>
      </c>
      <c r="AB27" s="366">
        <v>338.61854942555919</v>
      </c>
      <c r="AC27" s="366">
        <v>306.35108919294066</v>
      </c>
      <c r="AD27" s="353">
        <v>274.64771287549206</v>
      </c>
      <c r="AE27" s="353">
        <v>291.22223744649068</v>
      </c>
      <c r="AF27" s="353">
        <v>299.64612142374187</v>
      </c>
      <c r="AG27" s="353" t="s">
        <v>15</v>
      </c>
      <c r="AH27" s="558"/>
    </row>
    <row r="28" spans="1:34">
      <c r="A28" s="130" t="s">
        <v>36</v>
      </c>
      <c r="B28" s="409">
        <v>261.8</v>
      </c>
      <c r="C28" s="232">
        <v>257.2</v>
      </c>
      <c r="D28" s="232">
        <v>259.3</v>
      </c>
      <c r="E28" s="232">
        <v>279.39999999999998</v>
      </c>
      <c r="F28" s="232">
        <v>259</v>
      </c>
      <c r="G28" s="232">
        <v>225</v>
      </c>
      <c r="H28" s="232">
        <v>312.7</v>
      </c>
      <c r="I28" s="232">
        <v>283.60000000000002</v>
      </c>
      <c r="J28" s="356">
        <v>287.3</v>
      </c>
      <c r="K28" s="356">
        <v>319.39999999999998</v>
      </c>
      <c r="L28" s="356">
        <v>282.2</v>
      </c>
      <c r="M28" s="356">
        <v>295.5</v>
      </c>
      <c r="N28" s="356">
        <v>295.3</v>
      </c>
      <c r="O28" s="453">
        <v>266.39999999999998</v>
      </c>
      <c r="P28" s="453">
        <v>233.8</v>
      </c>
      <c r="Q28" s="453">
        <v>264.10000000000002</v>
      </c>
      <c r="R28" s="501">
        <v>244.9</v>
      </c>
      <c r="S28" s="482">
        <v>247.6</v>
      </c>
      <c r="T28" s="502">
        <v>275.39999999999998</v>
      </c>
      <c r="U28" s="503">
        <v>262.39999999999998</v>
      </c>
      <c r="V28" s="503">
        <v>275.5</v>
      </c>
      <c r="W28" s="504">
        <v>289.5</v>
      </c>
      <c r="X28" s="504">
        <v>292.60000000000002</v>
      </c>
      <c r="Y28" s="366">
        <v>306.92709437850181</v>
      </c>
      <c r="Z28" s="366">
        <v>275.13134508444227</v>
      </c>
      <c r="AA28" s="366">
        <v>267.61053909130226</v>
      </c>
      <c r="AB28" s="366">
        <v>305.25601829023572</v>
      </c>
      <c r="AC28" s="366">
        <v>295.11412869312835</v>
      </c>
      <c r="AD28" s="353">
        <v>264.12742878602728</v>
      </c>
      <c r="AE28" s="353">
        <v>272.09864405903534</v>
      </c>
      <c r="AF28" s="353">
        <v>320.87451841854835</v>
      </c>
      <c r="AG28" s="353" t="s">
        <v>15</v>
      </c>
      <c r="AH28" s="558"/>
    </row>
    <row r="29" spans="1:34">
      <c r="A29" s="130" t="s">
        <v>37</v>
      </c>
      <c r="B29" s="409">
        <v>186.4</v>
      </c>
      <c r="C29" s="232">
        <v>167.1</v>
      </c>
      <c r="D29" s="232">
        <v>177.1</v>
      </c>
      <c r="E29" s="232">
        <v>163</v>
      </c>
      <c r="F29" s="232">
        <v>187.8</v>
      </c>
      <c r="G29" s="232">
        <v>197.8</v>
      </c>
      <c r="H29" s="232">
        <v>213.2</v>
      </c>
      <c r="I29" s="232">
        <v>243.5</v>
      </c>
      <c r="J29" s="356">
        <v>219.4</v>
      </c>
      <c r="K29" s="356">
        <v>285</v>
      </c>
      <c r="L29" s="356">
        <v>264.60000000000002</v>
      </c>
      <c r="M29" s="356">
        <v>276.39999999999998</v>
      </c>
      <c r="N29" s="356">
        <v>266.39999999999998</v>
      </c>
      <c r="O29" s="453">
        <v>237.8</v>
      </c>
      <c r="P29" s="453">
        <v>207.5</v>
      </c>
      <c r="Q29" s="453">
        <v>265.8</v>
      </c>
      <c r="R29" s="501">
        <v>235.7</v>
      </c>
      <c r="S29" s="482">
        <v>231.8</v>
      </c>
      <c r="T29" s="502">
        <v>260.3</v>
      </c>
      <c r="U29" s="503">
        <v>216.9</v>
      </c>
      <c r="V29" s="503" t="s">
        <v>125</v>
      </c>
      <c r="W29" s="504">
        <v>280.5</v>
      </c>
      <c r="X29" s="504" t="s">
        <v>125</v>
      </c>
      <c r="Y29" s="366" t="s">
        <v>124</v>
      </c>
      <c r="Z29" s="366" t="s">
        <v>124</v>
      </c>
      <c r="AA29" s="366" t="s">
        <v>15</v>
      </c>
      <c r="AB29" s="366" t="s">
        <v>15</v>
      </c>
      <c r="AC29" s="366">
        <v>273.11738304460238</v>
      </c>
      <c r="AD29" s="353" t="s">
        <v>15</v>
      </c>
      <c r="AE29" s="353" t="s">
        <v>15</v>
      </c>
      <c r="AF29" s="353" t="s">
        <v>15</v>
      </c>
      <c r="AG29" s="353" t="s">
        <v>15</v>
      </c>
      <c r="AH29" s="558"/>
    </row>
    <row r="30" spans="1:34">
      <c r="A30" s="130" t="s">
        <v>38</v>
      </c>
      <c r="B30" s="409">
        <v>276.89999999999998</v>
      </c>
      <c r="C30" s="232">
        <v>239.9</v>
      </c>
      <c r="D30" s="232">
        <v>257</v>
      </c>
      <c r="E30" s="232">
        <v>268.10000000000002</v>
      </c>
      <c r="F30" s="232">
        <v>296.2</v>
      </c>
      <c r="G30" s="232">
        <v>211.8</v>
      </c>
      <c r="H30" s="232">
        <v>320.10000000000002</v>
      </c>
      <c r="I30" s="232">
        <v>318.10000000000002</v>
      </c>
      <c r="J30" s="356">
        <v>267.8</v>
      </c>
      <c r="K30" s="356">
        <v>279</v>
      </c>
      <c r="L30" s="356">
        <v>268.5</v>
      </c>
      <c r="M30" s="356">
        <v>267</v>
      </c>
      <c r="N30" s="356">
        <v>257.5</v>
      </c>
      <c r="O30" s="453">
        <v>276.3</v>
      </c>
      <c r="P30" s="453">
        <v>197.5</v>
      </c>
      <c r="Q30" s="453">
        <v>281.89999999999998</v>
      </c>
      <c r="R30" s="501">
        <v>246.4</v>
      </c>
      <c r="S30" s="482">
        <v>240.3</v>
      </c>
      <c r="T30" s="502">
        <v>267.3</v>
      </c>
      <c r="U30" s="503">
        <v>261.60000000000002</v>
      </c>
      <c r="V30" s="503">
        <v>274.7</v>
      </c>
      <c r="W30" s="504">
        <v>283</v>
      </c>
      <c r="X30" s="504">
        <v>295.5</v>
      </c>
      <c r="Y30" s="366">
        <v>294.6510793711962</v>
      </c>
      <c r="Z30" s="366">
        <v>276.93774207223692</v>
      </c>
      <c r="AA30" s="366">
        <v>262.96542913622704</v>
      </c>
      <c r="AB30" s="366">
        <v>308.2382988708535</v>
      </c>
      <c r="AC30" s="366">
        <v>283.49100034743714</v>
      </c>
      <c r="AD30" s="353">
        <v>259.69385071928377</v>
      </c>
      <c r="AE30" s="353">
        <v>265.88394487824513</v>
      </c>
      <c r="AF30" s="353">
        <v>257.48504285718479</v>
      </c>
      <c r="AG30" s="353">
        <v>431.70703890645535</v>
      </c>
      <c r="AH30" s="558"/>
    </row>
    <row r="31" spans="1:34">
      <c r="A31" s="130" t="s">
        <v>208</v>
      </c>
      <c r="B31" s="409">
        <v>246.5</v>
      </c>
      <c r="C31" s="232">
        <v>244.7</v>
      </c>
      <c r="D31" s="232">
        <v>254.7</v>
      </c>
      <c r="E31" s="232">
        <v>282.60000000000002</v>
      </c>
      <c r="F31" s="232">
        <v>215.4</v>
      </c>
      <c r="G31" s="232">
        <v>179.1</v>
      </c>
      <c r="H31" s="232">
        <v>266.3</v>
      </c>
      <c r="I31" s="232">
        <v>321</v>
      </c>
      <c r="J31" s="356">
        <v>269.60000000000002</v>
      </c>
      <c r="K31" s="356">
        <v>322.39999999999998</v>
      </c>
      <c r="L31" s="356">
        <v>241.1</v>
      </c>
      <c r="M31" s="356">
        <v>208.8</v>
      </c>
      <c r="N31" s="356">
        <v>222.8</v>
      </c>
      <c r="O31" s="453">
        <v>243.9</v>
      </c>
      <c r="P31" s="453">
        <v>216</v>
      </c>
      <c r="Q31" s="453">
        <v>290.8</v>
      </c>
      <c r="R31" s="501">
        <v>211.4</v>
      </c>
      <c r="S31" s="482">
        <v>230.1</v>
      </c>
      <c r="T31" s="502">
        <v>271.7</v>
      </c>
      <c r="U31" s="503">
        <v>268.39999999999998</v>
      </c>
      <c r="V31" s="503">
        <v>281.3</v>
      </c>
      <c r="W31" s="504">
        <v>280.8</v>
      </c>
      <c r="X31" s="504">
        <v>278.8</v>
      </c>
      <c r="Y31" s="366">
        <v>284.98771316644627</v>
      </c>
      <c r="Z31" s="366">
        <v>253.41358504155215</v>
      </c>
      <c r="AA31" s="366">
        <v>229.57387306568413</v>
      </c>
      <c r="AB31" s="366">
        <v>307.24906619209088</v>
      </c>
      <c r="AC31" s="366">
        <v>290.94034819312481</v>
      </c>
      <c r="AD31" s="353">
        <v>231.46278392286939</v>
      </c>
      <c r="AE31" s="353">
        <v>234.48425478995907</v>
      </c>
      <c r="AF31" s="353">
        <v>283.73605928768927</v>
      </c>
      <c r="AG31" s="353" t="s">
        <v>15</v>
      </c>
      <c r="AH31" s="558"/>
    </row>
    <row r="32" spans="1:34">
      <c r="A32" s="130" t="s">
        <v>39</v>
      </c>
      <c r="B32" s="409">
        <v>285.39999999999998</v>
      </c>
      <c r="C32" s="232">
        <v>279</v>
      </c>
      <c r="D32" s="232">
        <v>261.8</v>
      </c>
      <c r="E32" s="232">
        <v>270.60000000000002</v>
      </c>
      <c r="F32" s="232">
        <v>306.10000000000002</v>
      </c>
      <c r="G32" s="232">
        <v>239.6</v>
      </c>
      <c r="H32" s="232">
        <v>304.8</v>
      </c>
      <c r="I32" s="232">
        <v>354.1</v>
      </c>
      <c r="J32" s="356">
        <v>296.60000000000002</v>
      </c>
      <c r="K32" s="356">
        <v>314.3</v>
      </c>
      <c r="L32" s="356">
        <v>315.2</v>
      </c>
      <c r="M32" s="356">
        <v>304.3</v>
      </c>
      <c r="N32" s="356">
        <v>305.10000000000002</v>
      </c>
      <c r="O32" s="453">
        <v>277.7</v>
      </c>
      <c r="P32" s="453">
        <v>206.5</v>
      </c>
      <c r="Q32" s="453">
        <v>297.39999999999998</v>
      </c>
      <c r="R32" s="501">
        <v>262.5</v>
      </c>
      <c r="S32" s="482">
        <v>269.39999999999998</v>
      </c>
      <c r="T32" s="502">
        <v>285.5</v>
      </c>
      <c r="U32" s="503">
        <v>307.89999999999998</v>
      </c>
      <c r="V32" s="503">
        <v>307.7</v>
      </c>
      <c r="W32" s="504">
        <v>294.10000000000002</v>
      </c>
      <c r="X32" s="504">
        <v>316.10000000000002</v>
      </c>
      <c r="Y32" s="366">
        <v>306.60194231472019</v>
      </c>
      <c r="Z32" s="366">
        <v>293.15085908352506</v>
      </c>
      <c r="AA32" s="366">
        <v>278.36056949369811</v>
      </c>
      <c r="AB32" s="366">
        <v>313.38678425936399</v>
      </c>
      <c r="AC32" s="366">
        <v>308.40689599773788</v>
      </c>
      <c r="AD32" s="353">
        <v>272.40616771644551</v>
      </c>
      <c r="AE32" s="353">
        <v>285.62531442066029</v>
      </c>
      <c r="AF32" s="353">
        <v>296.27594561703813</v>
      </c>
      <c r="AG32" s="353" t="s">
        <v>15</v>
      </c>
      <c r="AH32" s="558"/>
    </row>
    <row r="33" spans="1:34">
      <c r="A33" s="130" t="s">
        <v>40</v>
      </c>
      <c r="B33" s="409">
        <v>298.10000000000002</v>
      </c>
      <c r="C33" s="232">
        <v>277.5</v>
      </c>
      <c r="D33" s="232">
        <v>292.2</v>
      </c>
      <c r="E33" s="232">
        <v>319.89999999999998</v>
      </c>
      <c r="F33" s="232">
        <v>309.3</v>
      </c>
      <c r="G33" s="232">
        <v>278.3</v>
      </c>
      <c r="H33" s="232">
        <v>329.4</v>
      </c>
      <c r="I33" s="232">
        <v>346.8</v>
      </c>
      <c r="J33" s="356">
        <v>317.5</v>
      </c>
      <c r="K33" s="356">
        <v>352.2</v>
      </c>
      <c r="L33" s="356">
        <v>293</v>
      </c>
      <c r="M33" s="356">
        <v>334.4</v>
      </c>
      <c r="N33" s="356">
        <v>328.6</v>
      </c>
      <c r="O33" s="453">
        <v>329.7</v>
      </c>
      <c r="P33" s="453">
        <v>287.2</v>
      </c>
      <c r="Q33" s="453">
        <v>283.8</v>
      </c>
      <c r="R33" s="501">
        <v>275.7</v>
      </c>
      <c r="S33" s="482">
        <v>275.89999999999998</v>
      </c>
      <c r="T33" s="502">
        <v>295.7</v>
      </c>
      <c r="U33" s="503">
        <v>289.3</v>
      </c>
      <c r="V33" s="503">
        <v>327.5</v>
      </c>
      <c r="W33" s="504">
        <v>312.89999999999998</v>
      </c>
      <c r="X33" s="504">
        <v>334.2</v>
      </c>
      <c r="Y33" s="366">
        <v>338.66236110484414</v>
      </c>
      <c r="Z33" s="366">
        <v>301.5376767725453</v>
      </c>
      <c r="AA33" s="366">
        <v>307.32519243110301</v>
      </c>
      <c r="AB33" s="366">
        <v>387.45324704284525</v>
      </c>
      <c r="AC33" s="366">
        <v>328.12976302139003</v>
      </c>
      <c r="AD33" s="353">
        <v>303.89285447325767</v>
      </c>
      <c r="AE33" s="353">
        <v>310.94041998520362</v>
      </c>
      <c r="AF33" s="353">
        <v>328.97632355146601</v>
      </c>
      <c r="AG33" s="353">
        <v>389.34129901141171</v>
      </c>
      <c r="AH33" s="558"/>
    </row>
    <row r="34" spans="1:34">
      <c r="A34" s="130" t="s">
        <v>41</v>
      </c>
      <c r="B34" s="409">
        <v>244.7</v>
      </c>
      <c r="C34" s="232">
        <v>201.7</v>
      </c>
      <c r="D34" s="232">
        <v>213.3</v>
      </c>
      <c r="E34" s="232">
        <v>222.3</v>
      </c>
      <c r="F34" s="232">
        <v>211</v>
      </c>
      <c r="G34" s="232">
        <v>172.3</v>
      </c>
      <c r="H34" s="232">
        <v>241.1</v>
      </c>
      <c r="I34" s="232">
        <v>236.7</v>
      </c>
      <c r="J34" s="356">
        <v>216.5</v>
      </c>
      <c r="K34" s="356">
        <v>276.2</v>
      </c>
      <c r="L34" s="356">
        <v>281.10000000000002</v>
      </c>
      <c r="M34" s="356">
        <v>223.5</v>
      </c>
      <c r="N34" s="356">
        <v>217</v>
      </c>
      <c r="O34" s="453">
        <v>294.89999999999998</v>
      </c>
      <c r="P34" s="453">
        <v>264.89999999999998</v>
      </c>
      <c r="Q34" s="453">
        <v>293.60000000000002</v>
      </c>
      <c r="R34" s="501">
        <v>272.7</v>
      </c>
      <c r="S34" s="482">
        <v>254</v>
      </c>
      <c r="T34" s="502">
        <v>299.3</v>
      </c>
      <c r="U34" s="503">
        <v>262.89999999999998</v>
      </c>
      <c r="V34" s="503">
        <v>281.60000000000002</v>
      </c>
      <c r="W34" s="504">
        <v>265.3</v>
      </c>
      <c r="X34" s="504">
        <v>310.39999999999998</v>
      </c>
      <c r="Y34" s="366">
        <v>298.44420462473391</v>
      </c>
      <c r="Z34" s="366">
        <v>276.69089484210946</v>
      </c>
      <c r="AA34" s="366">
        <v>306.11749076340277</v>
      </c>
      <c r="AB34" s="366">
        <v>315.19562769970889</v>
      </c>
      <c r="AC34" s="366">
        <v>304.83930357042868</v>
      </c>
      <c r="AD34" s="353">
        <v>267.02713120860801</v>
      </c>
      <c r="AE34" s="353">
        <v>279.88027772002818</v>
      </c>
      <c r="AF34" s="353">
        <v>296.49790553112797</v>
      </c>
      <c r="AG34" s="353" t="s">
        <v>15</v>
      </c>
      <c r="AH34" s="558"/>
    </row>
    <row r="35" spans="1:34">
      <c r="A35" s="130" t="s">
        <v>42</v>
      </c>
      <c r="B35" s="409">
        <v>333.8</v>
      </c>
      <c r="C35" s="232">
        <v>350</v>
      </c>
      <c r="D35" s="232">
        <v>342.2</v>
      </c>
      <c r="E35" s="232">
        <v>338.4</v>
      </c>
      <c r="F35" s="232">
        <v>269.89999999999998</v>
      </c>
      <c r="G35" s="232" t="s">
        <v>125</v>
      </c>
      <c r="H35" s="232" t="s">
        <v>125</v>
      </c>
      <c r="I35" s="232" t="s">
        <v>125</v>
      </c>
      <c r="J35" s="356" t="s">
        <v>125</v>
      </c>
      <c r="K35" s="356" t="s">
        <v>125</v>
      </c>
      <c r="L35" s="356" t="s">
        <v>125</v>
      </c>
      <c r="M35" s="356" t="s">
        <v>125</v>
      </c>
      <c r="N35" s="356" t="s">
        <v>125</v>
      </c>
      <c r="O35" s="453">
        <v>246.8</v>
      </c>
      <c r="P35" s="453" t="s">
        <v>69</v>
      </c>
      <c r="Q35" s="453" t="s">
        <v>15</v>
      </c>
      <c r="R35" s="501" t="s">
        <v>125</v>
      </c>
      <c r="S35" s="482" t="s">
        <v>125</v>
      </c>
      <c r="T35" s="502" t="s">
        <v>15</v>
      </c>
      <c r="U35" s="503" t="s">
        <v>125</v>
      </c>
      <c r="V35" s="503" t="s">
        <v>125</v>
      </c>
      <c r="W35" s="504" t="s">
        <v>125</v>
      </c>
      <c r="X35" s="504" t="s">
        <v>125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353" t="s">
        <v>15</v>
      </c>
      <c r="AF35" s="353" t="s">
        <v>15</v>
      </c>
      <c r="AG35" s="353" t="s">
        <v>15</v>
      </c>
      <c r="AH35" s="558"/>
    </row>
    <row r="36" spans="1:34">
      <c r="A36" s="130" t="s">
        <v>43</v>
      </c>
      <c r="B36" s="409">
        <v>187.7</v>
      </c>
      <c r="C36" s="232" t="s">
        <v>15</v>
      </c>
      <c r="D36" s="232" t="s">
        <v>125</v>
      </c>
      <c r="E36" s="232" t="s">
        <v>125</v>
      </c>
      <c r="F36" s="232" t="s">
        <v>125</v>
      </c>
      <c r="G36" s="232" t="s">
        <v>125</v>
      </c>
      <c r="H36" s="232" t="s">
        <v>125</v>
      </c>
      <c r="I36" s="232">
        <v>309.10000000000002</v>
      </c>
      <c r="J36" s="356" t="s">
        <v>125</v>
      </c>
      <c r="K36" s="356" t="s">
        <v>125</v>
      </c>
      <c r="L36" s="356">
        <v>176.2</v>
      </c>
      <c r="M36" s="356">
        <v>202.3</v>
      </c>
      <c r="N36" s="356">
        <v>212.9</v>
      </c>
      <c r="O36" s="453" t="s">
        <v>125</v>
      </c>
      <c r="P36" s="453" t="s">
        <v>69</v>
      </c>
      <c r="Q36" s="453" t="s">
        <v>15</v>
      </c>
      <c r="R36" s="501" t="s">
        <v>125</v>
      </c>
      <c r="S36" s="482" t="s">
        <v>125</v>
      </c>
      <c r="T36" s="502" t="s">
        <v>15</v>
      </c>
      <c r="U36" s="503" t="s">
        <v>125</v>
      </c>
      <c r="V36" s="503" t="s">
        <v>125</v>
      </c>
      <c r="W36" s="504" t="s">
        <v>125</v>
      </c>
      <c r="X36" s="504" t="s">
        <v>125</v>
      </c>
      <c r="Y36" s="366" t="s">
        <v>124</v>
      </c>
      <c r="Z36" s="366" t="s">
        <v>124</v>
      </c>
      <c r="AA36" s="366" t="s">
        <v>15</v>
      </c>
      <c r="AB36" s="366" t="s">
        <v>15</v>
      </c>
      <c r="AC36" s="366" t="s">
        <v>15</v>
      </c>
      <c r="AD36" s="353" t="s">
        <v>15</v>
      </c>
      <c r="AE36" s="353" t="s">
        <v>15</v>
      </c>
      <c r="AF36" s="353" t="s">
        <v>15</v>
      </c>
      <c r="AG36" s="353" t="s">
        <v>15</v>
      </c>
      <c r="AH36" s="558"/>
    </row>
    <row r="37" spans="1:34">
      <c r="A37" s="130" t="s">
        <v>44</v>
      </c>
      <c r="B37" s="409">
        <v>333.8</v>
      </c>
      <c r="C37" s="232">
        <v>360</v>
      </c>
      <c r="D37" s="232">
        <v>342.2</v>
      </c>
      <c r="E37" s="232">
        <v>338.4</v>
      </c>
      <c r="F37" s="232" t="s">
        <v>68</v>
      </c>
      <c r="G37" s="232">
        <v>260</v>
      </c>
      <c r="H37" s="232">
        <v>361</v>
      </c>
      <c r="I37" s="232">
        <v>316.89999999999998</v>
      </c>
      <c r="J37" s="356" t="s">
        <v>125</v>
      </c>
      <c r="K37" s="356">
        <v>310</v>
      </c>
      <c r="L37" s="356">
        <v>302.7</v>
      </c>
      <c r="M37" s="356">
        <v>269</v>
      </c>
      <c r="N37" s="356">
        <v>286.8</v>
      </c>
      <c r="O37" s="453" t="s">
        <v>125</v>
      </c>
      <c r="P37" s="453" t="s">
        <v>69</v>
      </c>
      <c r="Q37" s="453" t="s">
        <v>15</v>
      </c>
      <c r="R37" s="501" t="s">
        <v>125</v>
      </c>
      <c r="S37" s="482" t="s">
        <v>125</v>
      </c>
      <c r="T37" s="502" t="s">
        <v>15</v>
      </c>
      <c r="U37" s="503" t="s">
        <v>125</v>
      </c>
      <c r="V37" s="503" t="s">
        <v>125</v>
      </c>
      <c r="W37" s="504" t="s">
        <v>69</v>
      </c>
      <c r="X37" s="504" t="s">
        <v>69</v>
      </c>
      <c r="Y37" s="366" t="s">
        <v>16</v>
      </c>
      <c r="Z37" s="366" t="s">
        <v>16</v>
      </c>
      <c r="AA37" s="366" t="s">
        <v>15</v>
      </c>
      <c r="AB37" s="366" t="s">
        <v>15</v>
      </c>
      <c r="AC37" s="366" t="s">
        <v>15</v>
      </c>
      <c r="AD37" s="353" t="s">
        <v>15</v>
      </c>
      <c r="AE37" s="353" t="s">
        <v>15</v>
      </c>
      <c r="AF37" s="353" t="s">
        <v>15</v>
      </c>
      <c r="AG37" s="353" t="s">
        <v>15</v>
      </c>
      <c r="AH37" s="558"/>
    </row>
    <row r="38" spans="1:34">
      <c r="A38" s="130" t="s">
        <v>45</v>
      </c>
      <c r="B38" s="409">
        <v>249.2</v>
      </c>
      <c r="C38" s="232" t="s">
        <v>15</v>
      </c>
      <c r="D38" s="232">
        <v>220.1</v>
      </c>
      <c r="E38" s="232" t="s">
        <v>125</v>
      </c>
      <c r="F38" s="232" t="s">
        <v>125</v>
      </c>
      <c r="G38" s="232" t="s">
        <v>69</v>
      </c>
      <c r="H38" s="232" t="s">
        <v>69</v>
      </c>
      <c r="I38" s="232" t="s">
        <v>69</v>
      </c>
      <c r="J38" s="356" t="s">
        <v>69</v>
      </c>
      <c r="K38" s="356" t="s">
        <v>125</v>
      </c>
      <c r="L38" s="356" t="s">
        <v>125</v>
      </c>
      <c r="M38" s="509" t="s">
        <v>125</v>
      </c>
      <c r="N38" s="356" t="s">
        <v>125</v>
      </c>
      <c r="O38" s="453" t="s">
        <v>125</v>
      </c>
      <c r="P38" s="453" t="s">
        <v>69</v>
      </c>
      <c r="Q38" s="453" t="s">
        <v>15</v>
      </c>
      <c r="R38" s="501" t="s">
        <v>125</v>
      </c>
      <c r="S38" s="482" t="s">
        <v>125</v>
      </c>
      <c r="T38" s="502" t="s">
        <v>15</v>
      </c>
      <c r="U38" s="503" t="s">
        <v>125</v>
      </c>
      <c r="V38" s="503" t="s">
        <v>125</v>
      </c>
      <c r="W38" s="504" t="s">
        <v>125</v>
      </c>
      <c r="X38" s="504" t="s">
        <v>125</v>
      </c>
      <c r="Y38" s="366" t="s">
        <v>124</v>
      </c>
      <c r="Z38" s="366" t="s">
        <v>124</v>
      </c>
      <c r="AA38" s="366" t="s">
        <v>15</v>
      </c>
      <c r="AB38" s="366" t="s">
        <v>15</v>
      </c>
      <c r="AC38" s="366" t="s">
        <v>15</v>
      </c>
      <c r="AD38" s="353" t="s">
        <v>15</v>
      </c>
      <c r="AE38" s="353" t="s">
        <v>16</v>
      </c>
      <c r="AF38" s="353" t="s">
        <v>16</v>
      </c>
      <c r="AG38" s="353" t="s">
        <v>16</v>
      </c>
      <c r="AH38" s="558"/>
    </row>
    <row r="39" spans="1:34">
      <c r="A39" s="130" t="s">
        <v>46</v>
      </c>
      <c r="B39" s="409" t="s">
        <v>15</v>
      </c>
      <c r="C39" s="232" t="s">
        <v>69</v>
      </c>
      <c r="D39" s="232" t="s">
        <v>69</v>
      </c>
      <c r="E39" s="232" t="s">
        <v>69</v>
      </c>
      <c r="F39" s="232" t="s">
        <v>69</v>
      </c>
      <c r="G39" s="232" t="s">
        <v>69</v>
      </c>
      <c r="H39" s="232" t="s">
        <v>69</v>
      </c>
      <c r="I39" s="232" t="s">
        <v>69</v>
      </c>
      <c r="J39" s="356" t="s">
        <v>69</v>
      </c>
      <c r="K39" s="356" t="s">
        <v>69</v>
      </c>
      <c r="L39" s="356" t="s">
        <v>69</v>
      </c>
      <c r="M39" s="509" t="s">
        <v>69</v>
      </c>
      <c r="N39" s="356" t="s">
        <v>69</v>
      </c>
      <c r="O39" s="453" t="s">
        <v>69</v>
      </c>
      <c r="P39" s="453" t="s">
        <v>69</v>
      </c>
      <c r="Q39" s="453" t="s">
        <v>69</v>
      </c>
      <c r="R39" s="501" t="s">
        <v>69</v>
      </c>
      <c r="S39" s="482" t="s">
        <v>69</v>
      </c>
      <c r="T39" s="502" t="s">
        <v>69</v>
      </c>
      <c r="U39" s="503" t="s">
        <v>69</v>
      </c>
      <c r="V39" s="503" t="s">
        <v>69</v>
      </c>
      <c r="W39" s="504" t="s">
        <v>69</v>
      </c>
      <c r="X39" s="504" t="s">
        <v>69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366" t="s">
        <v>16</v>
      </c>
      <c r="AD39" s="353" t="s">
        <v>16</v>
      </c>
      <c r="AE39" s="353" t="s">
        <v>16</v>
      </c>
      <c r="AF39" s="353" t="s">
        <v>16</v>
      </c>
      <c r="AG39" s="353" t="s">
        <v>16</v>
      </c>
      <c r="AH39" s="558"/>
    </row>
    <row r="40" spans="1:34">
      <c r="A40" s="130" t="s">
        <v>47</v>
      </c>
      <c r="B40" s="409">
        <v>182.9</v>
      </c>
      <c r="C40" s="232">
        <v>198</v>
      </c>
      <c r="D40" s="232" t="s">
        <v>125</v>
      </c>
      <c r="E40" s="232" t="s">
        <v>125</v>
      </c>
      <c r="F40" s="232" t="s">
        <v>125</v>
      </c>
      <c r="G40" s="232" t="s">
        <v>125</v>
      </c>
      <c r="H40" s="232" t="s">
        <v>125</v>
      </c>
      <c r="I40" s="232">
        <v>284.39999999999998</v>
      </c>
      <c r="J40" s="356" t="s">
        <v>125</v>
      </c>
      <c r="K40" s="356" t="s">
        <v>125</v>
      </c>
      <c r="L40" s="356" t="s">
        <v>125</v>
      </c>
      <c r="M40" s="509" t="s">
        <v>125</v>
      </c>
      <c r="N40" s="356">
        <v>278.60000000000002</v>
      </c>
      <c r="O40" s="453">
        <v>277.39999999999998</v>
      </c>
      <c r="P40" s="453" t="s">
        <v>69</v>
      </c>
      <c r="Q40" s="453" t="s">
        <v>15</v>
      </c>
      <c r="R40" s="501" t="s">
        <v>125</v>
      </c>
      <c r="S40" s="482">
        <v>268.5</v>
      </c>
      <c r="T40" s="502" t="s">
        <v>15</v>
      </c>
      <c r="U40" s="503" t="s">
        <v>125</v>
      </c>
      <c r="V40" s="503" t="s">
        <v>125</v>
      </c>
      <c r="W40" s="504" t="s">
        <v>125</v>
      </c>
      <c r="X40" s="504" t="s">
        <v>125</v>
      </c>
      <c r="Y40" s="366">
        <v>305.17985730971009</v>
      </c>
      <c r="Z40" s="366">
        <v>306.22795780528395</v>
      </c>
      <c r="AA40" s="366" t="s">
        <v>15</v>
      </c>
      <c r="AB40" s="366">
        <v>352.97818262350808</v>
      </c>
      <c r="AC40" s="366">
        <v>377.44287471061551</v>
      </c>
      <c r="AD40" s="353">
        <v>341.72219675534609</v>
      </c>
      <c r="AE40" s="353">
        <v>308.73108689453733</v>
      </c>
      <c r="AF40" s="353">
        <v>320.55640163849358</v>
      </c>
      <c r="AG40" s="353" t="s">
        <v>15</v>
      </c>
      <c r="AH40" s="558"/>
    </row>
    <row r="41" spans="1:34">
      <c r="A41" s="130" t="s">
        <v>48</v>
      </c>
      <c r="B41" s="409">
        <v>187.7</v>
      </c>
      <c r="C41" s="232">
        <v>202.7</v>
      </c>
      <c r="D41" s="232">
        <v>180.9</v>
      </c>
      <c r="E41" s="232">
        <v>180.4</v>
      </c>
      <c r="F41" s="232">
        <v>189.9</v>
      </c>
      <c r="G41" s="232">
        <v>178.3</v>
      </c>
      <c r="H41" s="232">
        <v>206.2</v>
      </c>
      <c r="I41" s="232">
        <v>194.3</v>
      </c>
      <c r="J41" s="356">
        <v>229.6</v>
      </c>
      <c r="K41" s="356">
        <v>194.5</v>
      </c>
      <c r="L41" s="356">
        <v>176.2</v>
      </c>
      <c r="M41" s="509">
        <v>202.3</v>
      </c>
      <c r="N41" s="356">
        <v>212.9</v>
      </c>
      <c r="O41" s="453">
        <v>233.8</v>
      </c>
      <c r="P41" s="453">
        <v>251.6</v>
      </c>
      <c r="Q41" s="453">
        <v>250.9</v>
      </c>
      <c r="R41" s="501">
        <v>233.3</v>
      </c>
      <c r="S41" s="482">
        <v>239.5</v>
      </c>
      <c r="T41" s="502">
        <v>296.89999999999998</v>
      </c>
      <c r="U41" s="503">
        <v>285.39999999999998</v>
      </c>
      <c r="V41" s="503">
        <v>272</v>
      </c>
      <c r="W41" s="504">
        <v>250.9</v>
      </c>
      <c r="X41" s="504">
        <v>264.7</v>
      </c>
      <c r="Y41" s="366">
        <v>249.52144684954521</v>
      </c>
      <c r="Z41" s="366">
        <v>243.75757937118752</v>
      </c>
      <c r="AA41" s="366">
        <v>276.03490847487552</v>
      </c>
      <c r="AB41" s="366">
        <v>309.53311252356536</v>
      </c>
      <c r="AC41" s="366">
        <v>310.61171596408519</v>
      </c>
      <c r="AD41" s="353">
        <v>281.38259083328995</v>
      </c>
      <c r="AE41" s="353">
        <v>283.70512676809574</v>
      </c>
      <c r="AF41" s="353">
        <v>252.11084757281776</v>
      </c>
      <c r="AG41" s="353" t="s">
        <v>15</v>
      </c>
      <c r="AH41" s="558"/>
    </row>
    <row r="42" spans="1:34">
      <c r="A42" s="130" t="s">
        <v>49</v>
      </c>
      <c r="B42" s="409">
        <v>223.1</v>
      </c>
      <c r="C42" s="232">
        <v>199.3</v>
      </c>
      <c r="D42" s="232">
        <v>333.5</v>
      </c>
      <c r="E42" s="232">
        <v>346.2</v>
      </c>
      <c r="F42" s="232">
        <v>354.7</v>
      </c>
      <c r="G42" s="232">
        <v>361.7</v>
      </c>
      <c r="H42" s="232">
        <v>380.5</v>
      </c>
      <c r="I42" s="232">
        <v>301.8</v>
      </c>
      <c r="J42" s="356">
        <v>318.7</v>
      </c>
      <c r="K42" s="356">
        <v>316.89999999999998</v>
      </c>
      <c r="L42" s="356">
        <v>307.8</v>
      </c>
      <c r="M42" s="509">
        <v>231.3</v>
      </c>
      <c r="N42" s="356">
        <v>319.60000000000002</v>
      </c>
      <c r="O42" s="453">
        <v>324</v>
      </c>
      <c r="P42" s="453">
        <v>258.3</v>
      </c>
      <c r="Q42" s="453">
        <v>284.8</v>
      </c>
      <c r="R42" s="501">
        <v>259.39999999999998</v>
      </c>
      <c r="S42" s="482">
        <v>254.9</v>
      </c>
      <c r="T42" s="502">
        <v>272.10000000000002</v>
      </c>
      <c r="U42" s="503">
        <v>297.39999999999998</v>
      </c>
      <c r="V42" s="503">
        <v>286.7</v>
      </c>
      <c r="W42" s="504">
        <v>304.60000000000002</v>
      </c>
      <c r="X42" s="504">
        <v>308.8</v>
      </c>
      <c r="Y42" s="366">
        <v>304.73478640144657</v>
      </c>
      <c r="Z42" s="366">
        <v>306.88246887927056</v>
      </c>
      <c r="AA42" s="366">
        <v>277.98341789704733</v>
      </c>
      <c r="AB42" s="366">
        <v>320.82464305765097</v>
      </c>
      <c r="AC42" s="366">
        <v>309.05753135645023</v>
      </c>
      <c r="AD42" s="353">
        <v>259.44963234277509</v>
      </c>
      <c r="AE42" s="353">
        <v>324.67585608557442</v>
      </c>
      <c r="AF42" s="353">
        <v>317.14415994882711</v>
      </c>
      <c r="AG42" s="353" t="s">
        <v>15</v>
      </c>
      <c r="AH42" s="558"/>
    </row>
    <row r="43" spans="1:34">
      <c r="A43" s="130" t="s">
        <v>50</v>
      </c>
      <c r="B43" s="409">
        <v>227.6</v>
      </c>
      <c r="C43" s="232">
        <v>268.7</v>
      </c>
      <c r="D43" s="232">
        <v>272</v>
      </c>
      <c r="E43" s="232">
        <v>291.89999999999998</v>
      </c>
      <c r="F43" s="232">
        <v>284.2</v>
      </c>
      <c r="G43" s="232">
        <v>248.8</v>
      </c>
      <c r="H43" s="232">
        <v>275.3</v>
      </c>
      <c r="I43" s="232">
        <v>262.10000000000002</v>
      </c>
      <c r="J43" s="356">
        <v>269.89999999999998</v>
      </c>
      <c r="K43" s="356">
        <v>304</v>
      </c>
      <c r="L43" s="356">
        <v>268.2</v>
      </c>
      <c r="M43" s="509">
        <v>324.10000000000002</v>
      </c>
      <c r="N43" s="356">
        <v>286.60000000000002</v>
      </c>
      <c r="O43" s="453">
        <v>261.89999999999998</v>
      </c>
      <c r="P43" s="453">
        <v>234.1</v>
      </c>
      <c r="Q43" s="453">
        <v>276.89999999999998</v>
      </c>
      <c r="R43" s="501">
        <v>266</v>
      </c>
      <c r="S43" s="482">
        <v>269.39999999999998</v>
      </c>
      <c r="T43" s="502">
        <v>276</v>
      </c>
      <c r="U43" s="503">
        <v>274.60000000000002</v>
      </c>
      <c r="V43" s="503">
        <v>294</v>
      </c>
      <c r="W43" s="504">
        <v>304.8</v>
      </c>
      <c r="X43" s="504">
        <v>317</v>
      </c>
      <c r="Y43" s="366">
        <v>301.46060976571511</v>
      </c>
      <c r="Z43" s="366">
        <v>303.61919880203277</v>
      </c>
      <c r="AA43" s="366">
        <v>345.02887768269426</v>
      </c>
      <c r="AB43" s="366">
        <v>365.03291971090931</v>
      </c>
      <c r="AC43" s="366">
        <v>339.93132035340193</v>
      </c>
      <c r="AD43" s="353">
        <v>294.76406549728938</v>
      </c>
      <c r="AE43" s="353">
        <v>346.08095416729708</v>
      </c>
      <c r="AF43" s="353">
        <v>334.63077683986933</v>
      </c>
      <c r="AG43" s="353">
        <v>435.78390202043857</v>
      </c>
      <c r="AH43" s="558"/>
    </row>
    <row r="44" spans="1:34">
      <c r="A44" s="130" t="s">
        <v>122</v>
      </c>
      <c r="B44" s="409">
        <v>257.60000000000002</v>
      </c>
      <c r="C44" s="232">
        <v>220.9</v>
      </c>
      <c r="D44" s="232">
        <v>253.4</v>
      </c>
      <c r="E44" s="232">
        <v>267</v>
      </c>
      <c r="F44" s="232">
        <v>310.7</v>
      </c>
      <c r="G44" s="232">
        <v>213.3</v>
      </c>
      <c r="H44" s="232">
        <v>245.7</v>
      </c>
      <c r="I44" s="232">
        <v>262.8</v>
      </c>
      <c r="J44" s="356">
        <v>315.39999999999998</v>
      </c>
      <c r="K44" s="356">
        <v>287</v>
      </c>
      <c r="L44" s="356">
        <v>304.39999999999998</v>
      </c>
      <c r="M44" s="509">
        <v>285.60000000000002</v>
      </c>
      <c r="N44" s="356">
        <v>235</v>
      </c>
      <c r="O44" s="453">
        <v>298.2</v>
      </c>
      <c r="P44" s="453">
        <v>230.4</v>
      </c>
      <c r="Q44" s="453">
        <v>225.2</v>
      </c>
      <c r="R44" s="501">
        <v>224.4</v>
      </c>
      <c r="S44" s="482">
        <v>235.1</v>
      </c>
      <c r="T44" s="502">
        <v>273.3</v>
      </c>
      <c r="U44" s="503">
        <v>260.89999999999998</v>
      </c>
      <c r="V44" s="503">
        <v>255.5</v>
      </c>
      <c r="W44" s="504">
        <v>313.7</v>
      </c>
      <c r="X44" s="504">
        <v>357.1</v>
      </c>
      <c r="Y44" s="366">
        <v>278.39499196468194</v>
      </c>
      <c r="Z44" s="366">
        <v>275.83541945666201</v>
      </c>
      <c r="AA44" s="366">
        <v>276.24026259382276</v>
      </c>
      <c r="AB44" s="366" t="s">
        <v>15</v>
      </c>
      <c r="AC44" s="366" t="s">
        <v>15</v>
      </c>
      <c r="AD44" s="353" t="s">
        <v>15</v>
      </c>
      <c r="AE44" s="353" t="s">
        <v>15</v>
      </c>
      <c r="AF44" s="353" t="s">
        <v>15</v>
      </c>
      <c r="AG44" s="353" t="s">
        <v>15</v>
      </c>
      <c r="AH44" s="558"/>
    </row>
    <row r="45" spans="1:34">
      <c r="A45" s="130" t="s">
        <v>51</v>
      </c>
      <c r="B45" s="409">
        <v>242.7</v>
      </c>
      <c r="C45" s="232">
        <v>240.2</v>
      </c>
      <c r="D45" s="232">
        <v>227.3</v>
      </c>
      <c r="E45" s="232">
        <v>222.7</v>
      </c>
      <c r="F45" s="232">
        <v>236.9</v>
      </c>
      <c r="G45" s="232">
        <v>202.6</v>
      </c>
      <c r="H45" s="232">
        <v>275.10000000000002</v>
      </c>
      <c r="I45" s="232">
        <v>312.89999999999998</v>
      </c>
      <c r="J45" s="356">
        <v>263.3</v>
      </c>
      <c r="K45" s="356">
        <v>328.3</v>
      </c>
      <c r="L45" s="356">
        <v>223</v>
      </c>
      <c r="M45" s="509">
        <v>270.60000000000002</v>
      </c>
      <c r="N45" s="356">
        <v>283</v>
      </c>
      <c r="O45" s="453">
        <v>257.3</v>
      </c>
      <c r="P45" s="453">
        <v>206.2</v>
      </c>
      <c r="Q45" s="453">
        <v>356.9</v>
      </c>
      <c r="R45" s="501">
        <v>299.39999999999998</v>
      </c>
      <c r="S45" s="482">
        <v>271.7</v>
      </c>
      <c r="T45" s="502">
        <v>278.5</v>
      </c>
      <c r="U45" s="503">
        <v>283.5</v>
      </c>
      <c r="V45" s="503">
        <v>298.5</v>
      </c>
      <c r="W45" s="504">
        <v>304.5</v>
      </c>
      <c r="X45" s="504">
        <v>352.1</v>
      </c>
      <c r="Y45" s="366">
        <v>341.68633657754708</v>
      </c>
      <c r="Z45" s="366">
        <v>339.25124364043768</v>
      </c>
      <c r="AA45" s="366">
        <v>306.38300621459678</v>
      </c>
      <c r="AB45" s="366">
        <v>323.39551830916406</v>
      </c>
      <c r="AC45" s="366">
        <v>311.29800950074844</v>
      </c>
      <c r="AD45" s="353">
        <v>257.30847466656513</v>
      </c>
      <c r="AE45" s="353">
        <v>309.39261565487823</v>
      </c>
      <c r="AF45" s="353">
        <v>385.13157925719577</v>
      </c>
      <c r="AG45" s="353" t="s">
        <v>15</v>
      </c>
      <c r="AH45" s="558"/>
    </row>
    <row r="46" spans="1:34">
      <c r="A46" s="130" t="s">
        <v>52</v>
      </c>
      <c r="B46" s="409">
        <v>221.8</v>
      </c>
      <c r="C46" s="232">
        <v>197.2</v>
      </c>
      <c r="D46" s="232">
        <v>254.2</v>
      </c>
      <c r="E46" s="232">
        <v>129.19999999999999</v>
      </c>
      <c r="F46" s="232">
        <v>237.6</v>
      </c>
      <c r="G46" s="232">
        <v>215</v>
      </c>
      <c r="H46" s="232">
        <v>220.6</v>
      </c>
      <c r="I46" s="232">
        <v>211.5</v>
      </c>
      <c r="J46" s="356">
        <v>267.3</v>
      </c>
      <c r="K46" s="356">
        <v>222.3</v>
      </c>
      <c r="L46" s="356">
        <v>225.7</v>
      </c>
      <c r="M46" s="356">
        <v>293.10000000000002</v>
      </c>
      <c r="N46" s="356">
        <v>252.9</v>
      </c>
      <c r="O46" s="453">
        <v>286.7</v>
      </c>
      <c r="P46" s="453">
        <v>245</v>
      </c>
      <c r="Q46" s="453">
        <v>272.60000000000002</v>
      </c>
      <c r="R46" s="501">
        <v>305.89999999999998</v>
      </c>
      <c r="S46" s="482">
        <v>269.10000000000002</v>
      </c>
      <c r="T46" s="502">
        <v>291.5</v>
      </c>
      <c r="U46" s="503">
        <v>299.7</v>
      </c>
      <c r="V46" s="503">
        <v>306.89999999999998</v>
      </c>
      <c r="W46" s="504">
        <v>300.10000000000002</v>
      </c>
      <c r="X46" s="504">
        <v>311.7</v>
      </c>
      <c r="Y46" s="366">
        <v>306.08824731925455</v>
      </c>
      <c r="Z46" s="366">
        <v>294.0614090548807</v>
      </c>
      <c r="AA46" s="366">
        <v>280.59246547683409</v>
      </c>
      <c r="AB46" s="366">
        <v>337.54079204087719</v>
      </c>
      <c r="AC46" s="366">
        <v>326.54841786523167</v>
      </c>
      <c r="AD46" s="353">
        <v>290.72816769300681</v>
      </c>
      <c r="AE46" s="353">
        <v>279.5596324068166</v>
      </c>
      <c r="AF46" s="353">
        <v>298.64958439484241</v>
      </c>
      <c r="AG46" s="353" t="s">
        <v>15</v>
      </c>
      <c r="AH46" s="558"/>
    </row>
    <row r="47" spans="1:34">
      <c r="A47" s="130" t="s">
        <v>53</v>
      </c>
      <c r="B47" s="409">
        <v>333.8</v>
      </c>
      <c r="C47" s="232">
        <v>358.5</v>
      </c>
      <c r="D47" s="232">
        <v>342.2</v>
      </c>
      <c r="E47" s="232">
        <v>338.4</v>
      </c>
      <c r="F47" s="232">
        <v>269.89999999999998</v>
      </c>
      <c r="G47" s="232">
        <v>262.3</v>
      </c>
      <c r="H47" s="232">
        <v>361</v>
      </c>
      <c r="I47" s="232">
        <v>316.89999999999998</v>
      </c>
      <c r="J47" s="356">
        <v>341.5</v>
      </c>
      <c r="K47" s="356">
        <v>310.7</v>
      </c>
      <c r="L47" s="356">
        <v>302.7</v>
      </c>
      <c r="M47" s="356">
        <v>269</v>
      </c>
      <c r="N47" s="356">
        <v>286.8</v>
      </c>
      <c r="O47" s="453">
        <v>247.5</v>
      </c>
      <c r="P47" s="453">
        <v>312.89999999999998</v>
      </c>
      <c r="Q47" s="453">
        <v>326.8</v>
      </c>
      <c r="R47" s="501">
        <v>281.8</v>
      </c>
      <c r="S47" s="482">
        <v>274.7</v>
      </c>
      <c r="T47" s="502">
        <v>314.39999999999998</v>
      </c>
      <c r="U47" s="503">
        <v>306.10000000000002</v>
      </c>
      <c r="V47" s="503">
        <v>338.9</v>
      </c>
      <c r="W47" s="504">
        <v>305.89999999999998</v>
      </c>
      <c r="X47" s="504">
        <v>311.10000000000002</v>
      </c>
      <c r="Y47" s="366">
        <v>358.50786699726478</v>
      </c>
      <c r="Z47" s="366">
        <v>353.17950820011009</v>
      </c>
      <c r="AA47" s="366">
        <v>279.19097378247056</v>
      </c>
      <c r="AB47" s="366">
        <v>329.14641703759469</v>
      </c>
      <c r="AC47" s="366">
        <v>309.01909245221202</v>
      </c>
      <c r="AD47" s="353">
        <v>268.30407632220692</v>
      </c>
      <c r="AE47" s="353">
        <v>300.61757300892282</v>
      </c>
      <c r="AF47" s="353">
        <v>314.33793959359355</v>
      </c>
      <c r="AG47" s="353" t="s">
        <v>15</v>
      </c>
      <c r="AH47" s="558"/>
    </row>
    <row r="48" spans="1:34">
      <c r="A48" s="130" t="s">
        <v>54</v>
      </c>
      <c r="B48" s="409">
        <v>249.2</v>
      </c>
      <c r="C48" s="232">
        <v>235.8</v>
      </c>
      <c r="D48" s="232">
        <v>255.5</v>
      </c>
      <c r="E48" s="232">
        <v>248.5</v>
      </c>
      <c r="F48" s="232">
        <v>243.1</v>
      </c>
      <c r="G48" s="232">
        <v>237</v>
      </c>
      <c r="H48" s="232">
        <v>314</v>
      </c>
      <c r="I48" s="232">
        <v>273.89999999999998</v>
      </c>
      <c r="J48" s="356">
        <v>388.7</v>
      </c>
      <c r="K48" s="356">
        <v>320.5</v>
      </c>
      <c r="L48" s="356">
        <v>298.3</v>
      </c>
      <c r="M48" s="356">
        <v>292</v>
      </c>
      <c r="N48" s="356">
        <v>290.89999999999998</v>
      </c>
      <c r="O48" s="453">
        <v>286.5</v>
      </c>
      <c r="P48" s="453">
        <v>252.6</v>
      </c>
      <c r="Q48" s="453">
        <v>273.39999999999998</v>
      </c>
      <c r="R48" s="501">
        <v>273.2</v>
      </c>
      <c r="S48" s="482">
        <v>265.5</v>
      </c>
      <c r="T48" s="502">
        <v>273.39999999999998</v>
      </c>
      <c r="U48" s="503">
        <v>280.8</v>
      </c>
      <c r="V48" s="503">
        <v>286.60000000000002</v>
      </c>
      <c r="W48" s="504">
        <v>310.39999999999998</v>
      </c>
      <c r="X48" s="504">
        <v>331.6</v>
      </c>
      <c r="Y48" s="366">
        <v>287.21232622434889</v>
      </c>
      <c r="Z48" s="366">
        <v>308.63633352566518</v>
      </c>
      <c r="AA48" s="366">
        <v>315.27670479044679</v>
      </c>
      <c r="AB48" s="366">
        <v>303.1442638117656</v>
      </c>
      <c r="AC48" s="366">
        <v>303.73738176893147</v>
      </c>
      <c r="AD48" s="353">
        <v>260.25035336863948</v>
      </c>
      <c r="AE48" s="353">
        <v>284.06195044048985</v>
      </c>
      <c r="AF48" s="353">
        <v>322.01402534845471</v>
      </c>
      <c r="AG48" s="353" t="s">
        <v>15</v>
      </c>
      <c r="AH48" s="558"/>
    </row>
    <row r="49" spans="1:34">
      <c r="A49" s="130" t="s">
        <v>55</v>
      </c>
      <c r="B49" s="409">
        <v>235.1</v>
      </c>
      <c r="C49" s="232">
        <v>290.8</v>
      </c>
      <c r="D49" s="232">
        <v>232.2</v>
      </c>
      <c r="E49" s="232">
        <v>271.3</v>
      </c>
      <c r="F49" s="232">
        <v>297.5</v>
      </c>
      <c r="G49" s="232">
        <v>248.5</v>
      </c>
      <c r="H49" s="232">
        <v>353.8</v>
      </c>
      <c r="I49" s="232">
        <v>247.2</v>
      </c>
      <c r="J49" s="356">
        <v>249</v>
      </c>
      <c r="K49" s="356">
        <v>305.8</v>
      </c>
      <c r="L49" s="356">
        <v>305.3</v>
      </c>
      <c r="M49" s="356">
        <v>343</v>
      </c>
      <c r="N49" s="356">
        <v>310.2</v>
      </c>
      <c r="O49" s="453">
        <v>316.2</v>
      </c>
      <c r="P49" s="453">
        <v>266.2</v>
      </c>
      <c r="Q49" s="453">
        <v>291.89999999999998</v>
      </c>
      <c r="R49" s="501">
        <v>269.89999999999998</v>
      </c>
      <c r="S49" s="482">
        <v>268</v>
      </c>
      <c r="T49" s="502">
        <v>312.10000000000002</v>
      </c>
      <c r="U49" s="503">
        <v>314.89999999999998</v>
      </c>
      <c r="V49" s="503">
        <v>311.3</v>
      </c>
      <c r="W49" s="504">
        <v>310.89999999999998</v>
      </c>
      <c r="X49" s="504">
        <v>318.2</v>
      </c>
      <c r="Y49" s="366">
        <v>297.5875134449476</v>
      </c>
      <c r="Z49" s="366">
        <v>319.44150838084698</v>
      </c>
      <c r="AA49" s="366">
        <v>293.21389883307802</v>
      </c>
      <c r="AB49" s="366">
        <v>327.84895353692747</v>
      </c>
      <c r="AC49" s="366">
        <v>304.95878627905535</v>
      </c>
      <c r="AD49" s="353">
        <v>300.86361455302415</v>
      </c>
      <c r="AE49" s="353">
        <v>310.2934364431739</v>
      </c>
      <c r="AF49" s="353">
        <v>316.04558771638796</v>
      </c>
      <c r="AG49" s="353" t="s">
        <v>15</v>
      </c>
      <c r="AH49" s="558"/>
    </row>
    <row r="50" spans="1:34">
      <c r="A50" s="130" t="s">
        <v>56</v>
      </c>
      <c r="B50" s="409" t="s">
        <v>15</v>
      </c>
      <c r="C50" s="232" t="s">
        <v>15</v>
      </c>
      <c r="D50" s="232" t="s">
        <v>125</v>
      </c>
      <c r="E50" s="232" t="s">
        <v>125</v>
      </c>
      <c r="F50" s="232" t="s">
        <v>125</v>
      </c>
      <c r="G50" s="232" t="s">
        <v>125</v>
      </c>
      <c r="H50" s="232">
        <v>269.2</v>
      </c>
      <c r="I50" s="232">
        <v>307.2</v>
      </c>
      <c r="J50" s="356" t="s">
        <v>125</v>
      </c>
      <c r="K50" s="356" t="s">
        <v>125</v>
      </c>
      <c r="L50" s="356" t="s">
        <v>125</v>
      </c>
      <c r="M50" s="356" t="s">
        <v>125</v>
      </c>
      <c r="N50" s="356" t="s">
        <v>125</v>
      </c>
      <c r="O50" s="453">
        <v>272.5</v>
      </c>
      <c r="P50" s="453" t="s">
        <v>69</v>
      </c>
      <c r="Q50" s="453" t="s">
        <v>15</v>
      </c>
      <c r="R50" s="501" t="s">
        <v>125</v>
      </c>
      <c r="S50" s="482" t="s">
        <v>125</v>
      </c>
      <c r="T50" s="502" t="s">
        <v>125</v>
      </c>
      <c r="U50" s="503" t="s">
        <v>125</v>
      </c>
      <c r="V50" s="503" t="s">
        <v>125</v>
      </c>
      <c r="W50" s="504" t="s">
        <v>125</v>
      </c>
      <c r="X50" s="504" t="s">
        <v>125</v>
      </c>
      <c r="Y50" s="366" t="s">
        <v>124</v>
      </c>
      <c r="Z50" s="366" t="s">
        <v>124</v>
      </c>
      <c r="AA50" s="366" t="s">
        <v>15</v>
      </c>
      <c r="AB50" s="366" t="s">
        <v>15</v>
      </c>
      <c r="AC50" s="366" t="s">
        <v>15</v>
      </c>
      <c r="AD50" s="353" t="s">
        <v>15</v>
      </c>
      <c r="AE50" s="353" t="s">
        <v>15</v>
      </c>
      <c r="AF50" s="353" t="s">
        <v>15</v>
      </c>
      <c r="AG50" s="353" t="s">
        <v>15</v>
      </c>
      <c r="AH50" s="558"/>
    </row>
    <row r="51" spans="1:34">
      <c r="A51" s="130" t="s">
        <v>123</v>
      </c>
      <c r="B51" s="409" t="s">
        <v>68</v>
      </c>
      <c r="C51" s="409" t="s">
        <v>68</v>
      </c>
      <c r="D51" s="232">
        <v>256.39999999999998</v>
      </c>
      <c r="E51" s="232">
        <v>257.8</v>
      </c>
      <c r="F51" s="232">
        <v>261.2</v>
      </c>
      <c r="G51" s="232">
        <v>186.3</v>
      </c>
      <c r="H51" s="232">
        <v>242.5</v>
      </c>
      <c r="I51" s="232">
        <v>274.10000000000002</v>
      </c>
      <c r="J51" s="356">
        <v>380.9</v>
      </c>
      <c r="K51" s="356">
        <v>261.5</v>
      </c>
      <c r="L51" s="356">
        <v>281.8</v>
      </c>
      <c r="M51" s="356">
        <v>288.8</v>
      </c>
      <c r="N51" s="356">
        <v>267.2</v>
      </c>
      <c r="O51" s="453">
        <v>298.89999999999998</v>
      </c>
      <c r="P51" s="453">
        <v>248.5</v>
      </c>
      <c r="Q51" s="453">
        <v>272.3</v>
      </c>
      <c r="R51" s="501">
        <v>243.4</v>
      </c>
      <c r="S51" s="482">
        <v>254.5</v>
      </c>
      <c r="T51" s="502">
        <v>284.7</v>
      </c>
      <c r="U51" s="503">
        <v>280</v>
      </c>
      <c r="V51" s="503">
        <v>220.3</v>
      </c>
      <c r="W51" s="504">
        <v>274.89999999999998</v>
      </c>
      <c r="X51" s="504">
        <v>294.7</v>
      </c>
      <c r="Y51" s="366">
        <v>299.18084532293824</v>
      </c>
      <c r="Z51" s="366">
        <v>286.30088867518299</v>
      </c>
      <c r="AA51" s="366">
        <v>261.28823279266919</v>
      </c>
      <c r="AB51" s="366">
        <v>275.35047550475753</v>
      </c>
      <c r="AC51" s="366">
        <v>315.56895592265778</v>
      </c>
      <c r="AD51" s="353">
        <v>234.03331736633541</v>
      </c>
      <c r="AE51" s="353">
        <v>263.8191644613533</v>
      </c>
      <c r="AF51" s="353">
        <v>295.49840122313458</v>
      </c>
      <c r="AG51" s="353" t="s">
        <v>15</v>
      </c>
      <c r="AH51" s="558"/>
    </row>
    <row r="52" spans="1:34">
      <c r="A52" s="130"/>
      <c r="B52" s="354"/>
      <c r="C52" s="232"/>
      <c r="D52" s="232"/>
      <c r="E52" s="232"/>
      <c r="F52" s="232"/>
      <c r="G52" s="232"/>
      <c r="H52" s="232"/>
      <c r="I52" s="232"/>
      <c r="J52" s="509"/>
      <c r="K52" s="356"/>
      <c r="L52" s="356"/>
      <c r="M52" s="356"/>
      <c r="N52" s="356"/>
      <c r="O52" s="453"/>
      <c r="P52" s="509"/>
      <c r="Q52" s="509"/>
      <c r="R52" s="509"/>
      <c r="S52" s="509"/>
      <c r="T52" s="509"/>
      <c r="U52" s="509"/>
      <c r="V52" s="509"/>
      <c r="W52" s="504"/>
      <c r="X52" s="509"/>
      <c r="Y52" s="362"/>
      <c r="Z52" s="362"/>
      <c r="AA52" s="362"/>
      <c r="AB52" s="362"/>
      <c r="AC52" s="362"/>
      <c r="AD52" s="353"/>
      <c r="AE52" s="353"/>
      <c r="AF52" s="353"/>
      <c r="AG52" s="353"/>
      <c r="AH52" s="558"/>
    </row>
    <row r="53" spans="1:34">
      <c r="A53" s="163" t="s">
        <v>209</v>
      </c>
      <c r="B53" s="448">
        <v>279.8</v>
      </c>
      <c r="C53" s="386">
        <v>308.10000000000002</v>
      </c>
      <c r="D53" s="386">
        <v>279.8</v>
      </c>
      <c r="E53" s="386">
        <v>300.10000000000002</v>
      </c>
      <c r="F53" s="386">
        <v>316.2</v>
      </c>
      <c r="G53" s="386">
        <v>296.8</v>
      </c>
      <c r="H53" s="386">
        <v>286.10000000000002</v>
      </c>
      <c r="I53" s="386">
        <v>338.5</v>
      </c>
      <c r="J53" s="468">
        <v>332.4</v>
      </c>
      <c r="K53" s="468">
        <v>346.1</v>
      </c>
      <c r="L53" s="468">
        <v>313.10000000000002</v>
      </c>
      <c r="M53" s="468">
        <v>313.89999999999998</v>
      </c>
      <c r="N53" s="468">
        <v>312.8</v>
      </c>
      <c r="O53" s="459">
        <v>273.39999999999998</v>
      </c>
      <c r="P53" s="459">
        <v>293.60000000000002</v>
      </c>
      <c r="Q53" s="459">
        <v>284.89999999999998</v>
      </c>
      <c r="R53" s="510">
        <v>311.8</v>
      </c>
      <c r="S53" s="491">
        <v>278.39999999999998</v>
      </c>
      <c r="T53" s="511">
        <v>305.2</v>
      </c>
      <c r="U53" s="512">
        <v>304.8</v>
      </c>
      <c r="V53" s="512">
        <v>323.60000000000002</v>
      </c>
      <c r="W53" s="513">
        <v>349.4</v>
      </c>
      <c r="X53" s="513">
        <v>339.5</v>
      </c>
      <c r="Y53" s="391">
        <v>324.61525073093156</v>
      </c>
      <c r="Z53" s="391">
        <v>286.87034861718439</v>
      </c>
      <c r="AA53" s="391">
        <v>309.71427264574288</v>
      </c>
      <c r="AB53" s="391">
        <v>325.23952858201733</v>
      </c>
      <c r="AC53" s="391">
        <v>312.39083276279075</v>
      </c>
      <c r="AD53" s="478">
        <v>301.90300496755907</v>
      </c>
      <c r="AE53" s="478">
        <v>314.09523700029854</v>
      </c>
      <c r="AF53" s="478">
        <v>330.86827084652197</v>
      </c>
      <c r="AG53" s="478">
        <v>397.24680553195469</v>
      </c>
      <c r="AH53" s="558"/>
    </row>
    <row r="54" spans="1:34">
      <c r="A54" s="163" t="s">
        <v>210</v>
      </c>
      <c r="B54" s="448">
        <v>242.4</v>
      </c>
      <c r="C54" s="386">
        <v>290.2</v>
      </c>
      <c r="D54" s="386">
        <v>278.5</v>
      </c>
      <c r="E54" s="386">
        <v>260</v>
      </c>
      <c r="F54" s="386">
        <v>295.8</v>
      </c>
      <c r="G54" s="386">
        <v>297.7</v>
      </c>
      <c r="H54" s="386">
        <v>311.10000000000002</v>
      </c>
      <c r="I54" s="386">
        <v>338.4</v>
      </c>
      <c r="J54" s="468">
        <v>324.7</v>
      </c>
      <c r="K54" s="468">
        <v>361.3</v>
      </c>
      <c r="L54" s="468">
        <v>304.7</v>
      </c>
      <c r="M54" s="468">
        <v>314.60000000000002</v>
      </c>
      <c r="N54" s="468">
        <v>313.39999999999998</v>
      </c>
      <c r="O54" s="459">
        <v>294.39999999999998</v>
      </c>
      <c r="P54" s="459">
        <v>254.2</v>
      </c>
      <c r="Q54" s="459">
        <v>283</v>
      </c>
      <c r="R54" s="510">
        <v>285.89999999999998</v>
      </c>
      <c r="S54" s="491">
        <v>299.5</v>
      </c>
      <c r="T54" s="511">
        <v>312.39999999999998</v>
      </c>
      <c r="U54" s="512">
        <v>301.3</v>
      </c>
      <c r="V54" s="512">
        <v>318.2</v>
      </c>
      <c r="W54" s="513">
        <v>323.2</v>
      </c>
      <c r="X54" s="513">
        <v>318.3</v>
      </c>
      <c r="Y54" s="391">
        <v>315.59921124968463</v>
      </c>
      <c r="Z54" s="391">
        <v>278.28967062794777</v>
      </c>
      <c r="AA54" s="391">
        <v>299.48556094425993</v>
      </c>
      <c r="AB54" s="391">
        <v>342.46290319576201</v>
      </c>
      <c r="AC54" s="391">
        <v>329.30967600935048</v>
      </c>
      <c r="AD54" s="478">
        <v>310.45711691257992</v>
      </c>
      <c r="AE54" s="478">
        <v>324.00887040554625</v>
      </c>
      <c r="AF54" s="478">
        <v>323.59582524994875</v>
      </c>
      <c r="AG54" s="478">
        <v>406.57063152380107</v>
      </c>
      <c r="AH54" s="558"/>
    </row>
    <row r="55" spans="1:34">
      <c r="A55" s="163" t="s">
        <v>211</v>
      </c>
      <c r="B55" s="448">
        <v>276</v>
      </c>
      <c r="C55" s="386">
        <v>263.60000000000002</v>
      </c>
      <c r="D55" s="386">
        <v>264.60000000000002</v>
      </c>
      <c r="E55" s="386">
        <v>284.5</v>
      </c>
      <c r="F55" s="386">
        <v>283.3</v>
      </c>
      <c r="G55" s="386">
        <v>237.8</v>
      </c>
      <c r="H55" s="386">
        <v>302.89999999999998</v>
      </c>
      <c r="I55" s="386">
        <v>314.39999999999998</v>
      </c>
      <c r="J55" s="468">
        <v>295.5</v>
      </c>
      <c r="K55" s="468">
        <v>316.89999999999998</v>
      </c>
      <c r="L55" s="468">
        <v>278.89999999999998</v>
      </c>
      <c r="M55" s="468">
        <v>280.7</v>
      </c>
      <c r="N55" s="468">
        <v>285.8</v>
      </c>
      <c r="O55" s="459">
        <v>278.10000000000002</v>
      </c>
      <c r="P55" s="459">
        <v>229.3</v>
      </c>
      <c r="Q55" s="459">
        <v>279.60000000000002</v>
      </c>
      <c r="R55" s="510">
        <v>252.1</v>
      </c>
      <c r="S55" s="491">
        <v>257.3</v>
      </c>
      <c r="T55" s="511">
        <v>279.39999999999998</v>
      </c>
      <c r="U55" s="512">
        <v>277.3</v>
      </c>
      <c r="V55" s="512">
        <v>298.2</v>
      </c>
      <c r="W55" s="513">
        <v>294.5</v>
      </c>
      <c r="X55" s="513">
        <v>307.2</v>
      </c>
      <c r="Y55" s="391">
        <v>310.30552351403151</v>
      </c>
      <c r="Z55" s="391">
        <v>283.837074319843</v>
      </c>
      <c r="AA55" s="391">
        <v>282.32009903043183</v>
      </c>
      <c r="AB55" s="391">
        <v>338.18272514716818</v>
      </c>
      <c r="AC55" s="391">
        <v>307.63286025111267</v>
      </c>
      <c r="AD55" s="478">
        <v>277.97378101512561</v>
      </c>
      <c r="AE55" s="478">
        <v>293.00550409710831</v>
      </c>
      <c r="AF55" s="478">
        <v>316.03697998213363</v>
      </c>
      <c r="AG55" s="478">
        <v>393.20934459808558</v>
      </c>
      <c r="AH55" s="558"/>
    </row>
    <row r="56" spans="1:34">
      <c r="A56" s="163" t="s">
        <v>212</v>
      </c>
      <c r="B56" s="448">
        <v>248</v>
      </c>
      <c r="C56" s="386">
        <v>265</v>
      </c>
      <c r="D56" s="386">
        <v>272.60000000000002</v>
      </c>
      <c r="E56" s="386">
        <v>282.89999999999998</v>
      </c>
      <c r="F56" s="386">
        <v>278.3</v>
      </c>
      <c r="G56" s="386">
        <v>247.6</v>
      </c>
      <c r="H56" s="386">
        <v>310.5</v>
      </c>
      <c r="I56" s="386">
        <v>275.89999999999998</v>
      </c>
      <c r="J56" s="468">
        <v>300.2</v>
      </c>
      <c r="K56" s="468">
        <v>303.89999999999998</v>
      </c>
      <c r="L56" s="468">
        <v>281.5</v>
      </c>
      <c r="M56" s="468">
        <v>296.89999999999998</v>
      </c>
      <c r="N56" s="468">
        <v>287.60000000000002</v>
      </c>
      <c r="O56" s="459">
        <v>275.5</v>
      </c>
      <c r="P56" s="459">
        <v>266.89999999999998</v>
      </c>
      <c r="Q56" s="459">
        <v>293.89999999999998</v>
      </c>
      <c r="R56" s="510">
        <v>271</v>
      </c>
      <c r="S56" s="491">
        <v>266.5</v>
      </c>
      <c r="T56" s="511">
        <v>291.60000000000002</v>
      </c>
      <c r="U56" s="512">
        <v>293.10000000000002</v>
      </c>
      <c r="V56" s="512">
        <v>301.7</v>
      </c>
      <c r="W56" s="513">
        <v>305.39999999999998</v>
      </c>
      <c r="X56" s="513">
        <v>315.89999999999998</v>
      </c>
      <c r="Y56" s="391">
        <v>312.89414558405582</v>
      </c>
      <c r="Z56" s="391">
        <v>320.32784219216182</v>
      </c>
      <c r="AA56" s="391">
        <v>294.76304583081054</v>
      </c>
      <c r="AB56" s="391">
        <v>325.36215487698763</v>
      </c>
      <c r="AC56" s="391">
        <v>318.65025662655364</v>
      </c>
      <c r="AD56" s="478">
        <v>281.76686166299532</v>
      </c>
      <c r="AE56" s="478">
        <v>308.04901185040524</v>
      </c>
      <c r="AF56" s="478">
        <v>320.01970186661168</v>
      </c>
      <c r="AG56" s="478">
        <v>420.08042631873127</v>
      </c>
      <c r="AH56" s="558"/>
    </row>
    <row r="57" spans="1:34">
      <c r="A57" s="130"/>
      <c r="B57" s="354"/>
      <c r="C57" s="232"/>
      <c r="D57" s="232"/>
      <c r="E57" s="232"/>
      <c r="F57" s="232"/>
      <c r="G57" s="232"/>
      <c r="H57" s="232"/>
      <c r="I57" s="232"/>
      <c r="J57" s="356"/>
      <c r="K57" s="356"/>
      <c r="L57" s="356"/>
      <c r="M57" s="356"/>
      <c r="N57" s="356"/>
      <c r="O57" s="509"/>
      <c r="P57" s="509"/>
      <c r="Q57" s="509"/>
      <c r="R57" s="509"/>
      <c r="S57" s="509"/>
      <c r="T57" s="509"/>
      <c r="U57" s="509"/>
      <c r="V57" s="509"/>
      <c r="W57" s="509"/>
      <c r="X57" s="509"/>
      <c r="Y57" s="362"/>
      <c r="Z57" s="362"/>
      <c r="AA57" s="362"/>
      <c r="AB57" s="362"/>
      <c r="AC57" s="362"/>
      <c r="AD57" s="353"/>
      <c r="AE57" s="353"/>
      <c r="AF57" s="353"/>
      <c r="AG57" s="353"/>
      <c r="AH57" s="558"/>
    </row>
    <row r="58" spans="1:34">
      <c r="A58" s="163" t="s">
        <v>59</v>
      </c>
      <c r="B58" s="395">
        <v>263.5</v>
      </c>
      <c r="C58" s="386">
        <v>277.5</v>
      </c>
      <c r="D58" s="386">
        <v>272</v>
      </c>
      <c r="E58" s="386">
        <v>281.39999999999998</v>
      </c>
      <c r="F58" s="386">
        <v>290.8</v>
      </c>
      <c r="G58" s="386">
        <v>259</v>
      </c>
      <c r="H58" s="386">
        <v>304</v>
      </c>
      <c r="I58" s="386">
        <v>308.7</v>
      </c>
      <c r="J58" s="468">
        <v>314.3</v>
      </c>
      <c r="K58" s="468">
        <v>327.8</v>
      </c>
      <c r="L58" s="468">
        <v>290.39999999999998</v>
      </c>
      <c r="M58" s="468">
        <v>297</v>
      </c>
      <c r="N58" s="468">
        <v>295.5</v>
      </c>
      <c r="O58" s="386">
        <v>281.60000000000002</v>
      </c>
      <c r="P58" s="514">
        <v>257.60000000000002</v>
      </c>
      <c r="Q58" s="514">
        <v>284</v>
      </c>
      <c r="R58" s="514">
        <v>277.8</v>
      </c>
      <c r="S58" s="514">
        <v>280.3</v>
      </c>
      <c r="T58" s="386">
        <v>299.5</v>
      </c>
      <c r="U58" s="386">
        <v>294.89999999999998</v>
      </c>
      <c r="V58" s="386">
        <v>312</v>
      </c>
      <c r="W58" s="386">
        <v>318.8</v>
      </c>
      <c r="X58" s="386">
        <v>319.8</v>
      </c>
      <c r="Y58" s="385">
        <v>316.08</v>
      </c>
      <c r="Z58" s="385">
        <v>286.39999999999998</v>
      </c>
      <c r="AA58" s="385">
        <v>297.54000000000002</v>
      </c>
      <c r="AB58" s="385">
        <v>335.11</v>
      </c>
      <c r="AC58" s="385">
        <v>318.33999999999997</v>
      </c>
      <c r="AD58" s="478">
        <v>297.39</v>
      </c>
      <c r="AE58" s="478">
        <v>314.52999999999997</v>
      </c>
      <c r="AF58" s="478">
        <v>323.94</v>
      </c>
      <c r="AG58" s="478">
        <v>403.05384000000004</v>
      </c>
      <c r="AH58" s="558"/>
    </row>
    <row r="59" spans="1:34">
      <c r="A59" s="169" t="s">
        <v>131</v>
      </c>
      <c r="B59" s="509"/>
      <c r="C59" s="509"/>
      <c r="D59" s="509"/>
      <c r="E59" s="509"/>
      <c r="F59" s="509"/>
      <c r="G59" s="509"/>
      <c r="H59" s="509"/>
      <c r="I59" s="509"/>
      <c r="J59" s="509"/>
      <c r="K59" s="509"/>
      <c r="L59" s="509"/>
      <c r="M59" s="509"/>
      <c r="N59" s="509"/>
      <c r="O59" s="509"/>
      <c r="P59" s="509"/>
      <c r="Q59" s="509"/>
      <c r="R59" s="509"/>
      <c r="S59" s="509"/>
      <c r="T59" s="509"/>
      <c r="U59" s="509"/>
      <c r="V59" s="509"/>
      <c r="W59" s="509"/>
      <c r="X59" s="509"/>
      <c r="Y59" s="509"/>
      <c r="Z59" s="509"/>
      <c r="AA59" s="509"/>
      <c r="AB59" s="509"/>
      <c r="AC59" s="509"/>
      <c r="AD59" s="509"/>
      <c r="AE59" s="509"/>
      <c r="AF59" s="509"/>
      <c r="AG59" s="509"/>
      <c r="AH59" s="558"/>
    </row>
    <row r="60" spans="1:34">
      <c r="A60" s="130" t="s">
        <v>70</v>
      </c>
      <c r="B60" s="409" t="s">
        <v>15</v>
      </c>
      <c r="C60" s="232" t="s">
        <v>15</v>
      </c>
      <c r="D60" s="232" t="s">
        <v>125</v>
      </c>
      <c r="E60" s="232" t="s">
        <v>125</v>
      </c>
      <c r="F60" s="232" t="s">
        <v>125</v>
      </c>
      <c r="G60" s="232" t="s">
        <v>125</v>
      </c>
      <c r="H60" s="232" t="s">
        <v>125</v>
      </c>
      <c r="I60" s="232">
        <v>227.5</v>
      </c>
      <c r="J60" s="356" t="s">
        <v>125</v>
      </c>
      <c r="K60" s="356" t="s">
        <v>125</v>
      </c>
      <c r="L60" s="356" t="s">
        <v>125</v>
      </c>
      <c r="M60" s="356" t="s">
        <v>125</v>
      </c>
      <c r="N60" s="356" t="s">
        <v>125</v>
      </c>
      <c r="O60" s="453" t="s">
        <v>125</v>
      </c>
      <c r="P60" s="453" t="s">
        <v>69</v>
      </c>
      <c r="Q60" s="453" t="s">
        <v>15</v>
      </c>
      <c r="R60" s="501" t="s">
        <v>125</v>
      </c>
      <c r="S60" s="482" t="s">
        <v>69</v>
      </c>
      <c r="T60" s="502" t="s">
        <v>69</v>
      </c>
      <c r="U60" s="503" t="s">
        <v>69</v>
      </c>
      <c r="V60" s="503" t="s">
        <v>69</v>
      </c>
      <c r="W60" s="504" t="s">
        <v>69</v>
      </c>
      <c r="X60" s="504" t="s">
        <v>69</v>
      </c>
      <c r="Y60" s="366" t="s">
        <v>16</v>
      </c>
      <c r="Z60" s="366" t="s">
        <v>16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380" t="s">
        <v>68</v>
      </c>
      <c r="AG60" s="380" t="s">
        <v>68</v>
      </c>
      <c r="AH60" s="558"/>
    </row>
    <row r="61" spans="1:34">
      <c r="A61" s="120"/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3"/>
      <c r="AG61" s="3"/>
      <c r="AH61" s="161"/>
    </row>
    <row r="62" spans="1:34">
      <c r="A62" s="171"/>
      <c r="B62" s="217"/>
      <c r="C62" s="217"/>
      <c r="D62" s="217"/>
      <c r="E62" s="217"/>
      <c r="F62" s="217"/>
      <c r="G62" s="217"/>
      <c r="H62" s="217"/>
      <c r="I62" s="217"/>
      <c r="J62" s="144"/>
      <c r="K62" s="144"/>
      <c r="L62" s="144"/>
      <c r="M62" s="144"/>
      <c r="N62" s="144"/>
      <c r="O62" s="144"/>
      <c r="P62" s="144"/>
      <c r="Q62" s="160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</row>
    <row r="63" spans="1:34">
      <c r="A63" s="177" t="s">
        <v>206</v>
      </c>
      <c r="B63" s="217"/>
      <c r="C63" s="217"/>
      <c r="D63" s="217"/>
      <c r="E63" s="217"/>
      <c r="F63" s="217"/>
      <c r="G63" s="217"/>
      <c r="H63" s="217"/>
      <c r="I63" s="217"/>
      <c r="J63" s="144"/>
      <c r="K63" s="144"/>
      <c r="L63" s="144"/>
      <c r="M63" s="144"/>
      <c r="N63" s="144"/>
      <c r="O63" s="144"/>
      <c r="P63" s="144"/>
      <c r="Q63" s="160"/>
      <c r="R63" s="144"/>
      <c r="S63" s="144"/>
      <c r="T63" s="144"/>
      <c r="U63" s="144"/>
      <c r="V63" s="144"/>
      <c r="W63" s="144"/>
      <c r="X63" s="144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</row>
    <row r="64" spans="1:34">
      <c r="A64" s="178" t="s">
        <v>132</v>
      </c>
      <c r="B64" s="217"/>
      <c r="C64" s="217"/>
      <c r="D64" s="217"/>
      <c r="E64" s="217"/>
      <c r="F64" s="217"/>
      <c r="G64" s="217"/>
      <c r="H64" s="217"/>
      <c r="I64" s="217"/>
      <c r="J64" s="144"/>
      <c r="K64" s="144"/>
      <c r="L64" s="144"/>
      <c r="M64" s="144"/>
      <c r="N64" s="144"/>
      <c r="O64" s="144"/>
      <c r="P64" s="144"/>
      <c r="Q64" s="160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</row>
    <row r="65" spans="1:34">
      <c r="A65" s="131" t="s">
        <v>204</v>
      </c>
      <c r="B65" s="217"/>
      <c r="C65" s="217"/>
      <c r="D65" s="217"/>
      <c r="E65" s="217"/>
      <c r="F65" s="217"/>
      <c r="G65" s="217"/>
      <c r="H65" s="217"/>
      <c r="I65" s="217"/>
      <c r="J65" s="144"/>
      <c r="K65" s="144"/>
      <c r="L65" s="144"/>
      <c r="M65" s="144"/>
      <c r="N65" s="144"/>
      <c r="O65" s="144"/>
      <c r="P65" s="144"/>
      <c r="Q65" s="160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</row>
    <row r="66" spans="1:34">
      <c r="A66" s="131" t="s">
        <v>130</v>
      </c>
      <c r="B66" s="131"/>
      <c r="C66" s="131"/>
      <c r="D66" s="131"/>
      <c r="E66" s="131"/>
      <c r="F66" s="131"/>
      <c r="G66" s="131"/>
      <c r="H66" s="131"/>
      <c r="I66" s="131"/>
      <c r="J66" s="144"/>
      <c r="K66" s="144"/>
      <c r="L66" s="144"/>
      <c r="M66" s="144"/>
      <c r="N66" s="144"/>
      <c r="O66" s="144"/>
      <c r="P66" s="144"/>
      <c r="Q66" s="160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4"/>
      <c r="AG66" s="144"/>
      <c r="AH66" s="144"/>
    </row>
    <row r="67" spans="1:34">
      <c r="A67" s="131" t="s">
        <v>223</v>
      </c>
    </row>
  </sheetData>
  <mergeCells count="2">
    <mergeCell ref="AH6:AH60"/>
    <mergeCell ref="A4:A5"/>
  </mergeCells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81376-C948-4AB0-A29D-07B525C67DD0}">
  <dimension ref="A1:AH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2" width="8.28515625" style="118" customWidth="1"/>
    <col min="3" max="34" width="8.28515625" style="101" customWidth="1"/>
  </cols>
  <sheetData>
    <row r="1" spans="1:34" ht="14.25">
      <c r="A1" s="345" t="str">
        <f>HYPERLINK("#'Verzeichnis_der_Fruchtarten'!A1", "Gehe zum Verzeichnis_der_Fruchtarten")</f>
        <v>Gehe zum Verzeichnis_der_Fruchtarten</v>
      </c>
    </row>
    <row r="3" spans="1:34" ht="33.75">
      <c r="A3" s="301" t="s">
        <v>81</v>
      </c>
      <c r="B3" s="208" t="s">
        <v>185</v>
      </c>
      <c r="C3" s="201" t="s">
        <v>141</v>
      </c>
      <c r="D3" s="201" t="s">
        <v>141</v>
      </c>
      <c r="E3" s="201" t="s">
        <v>141</v>
      </c>
      <c r="F3" s="201" t="s">
        <v>141</v>
      </c>
      <c r="G3" s="201" t="s">
        <v>141</v>
      </c>
      <c r="H3" s="201" t="s">
        <v>141</v>
      </c>
      <c r="I3" s="201" t="s">
        <v>141</v>
      </c>
      <c r="J3" s="201" t="s">
        <v>141</v>
      </c>
      <c r="K3" s="201" t="s">
        <v>141</v>
      </c>
      <c r="L3" s="201" t="s">
        <v>141</v>
      </c>
      <c r="M3" s="201" t="s">
        <v>141</v>
      </c>
      <c r="N3" s="201" t="s">
        <v>141</v>
      </c>
      <c r="O3" s="201" t="s">
        <v>141</v>
      </c>
      <c r="P3" s="201" t="s">
        <v>141</v>
      </c>
      <c r="Q3" s="201" t="s">
        <v>141</v>
      </c>
      <c r="R3" s="201" t="s">
        <v>141</v>
      </c>
      <c r="S3" s="201" t="s">
        <v>141</v>
      </c>
      <c r="T3" s="201" t="s">
        <v>141</v>
      </c>
      <c r="U3" s="201" t="s">
        <v>141</v>
      </c>
      <c r="V3" s="201" t="s">
        <v>141</v>
      </c>
      <c r="W3" s="201" t="s">
        <v>141</v>
      </c>
      <c r="X3" s="201" t="s">
        <v>141</v>
      </c>
      <c r="Y3" s="201" t="s">
        <v>141</v>
      </c>
      <c r="Z3" s="201" t="s">
        <v>141</v>
      </c>
      <c r="AA3" s="201" t="s">
        <v>141</v>
      </c>
      <c r="AB3" s="201" t="s">
        <v>141</v>
      </c>
      <c r="AC3" s="201" t="s">
        <v>141</v>
      </c>
      <c r="AD3" s="201" t="s">
        <v>141</v>
      </c>
      <c r="AE3" s="201" t="s">
        <v>141</v>
      </c>
      <c r="AF3" s="201" t="s">
        <v>141</v>
      </c>
      <c r="AG3" s="201" t="s">
        <v>141</v>
      </c>
      <c r="AH3" s="210" t="s">
        <v>141</v>
      </c>
    </row>
    <row r="4" spans="1:34">
      <c r="A4" s="552" t="s">
        <v>205</v>
      </c>
      <c r="B4" s="211">
        <v>1978</v>
      </c>
      <c r="C4" s="200">
        <v>1979</v>
      </c>
      <c r="D4" s="200">
        <v>1980</v>
      </c>
      <c r="E4" s="200">
        <v>1981</v>
      </c>
      <c r="F4" s="200">
        <v>1982</v>
      </c>
      <c r="G4" s="200">
        <v>1983</v>
      </c>
      <c r="H4" s="200">
        <v>1984</v>
      </c>
      <c r="I4" s="200">
        <v>1985</v>
      </c>
      <c r="J4" s="200">
        <v>1986</v>
      </c>
      <c r="K4" s="200">
        <v>1987</v>
      </c>
      <c r="L4" s="200">
        <v>1988</v>
      </c>
      <c r="M4" s="200">
        <v>1989</v>
      </c>
      <c r="N4" s="200">
        <v>1990</v>
      </c>
      <c r="O4" s="200">
        <v>1991</v>
      </c>
      <c r="P4" s="200">
        <v>1992</v>
      </c>
      <c r="Q4" s="200">
        <v>1993</v>
      </c>
      <c r="R4" s="200">
        <v>1994</v>
      </c>
      <c r="S4" s="200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9">
        <v>2010</v>
      </c>
    </row>
    <row r="5" spans="1:34" ht="12.75" thickBot="1">
      <c r="A5" s="553"/>
      <c r="B5" s="208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10" t="s">
        <v>77</v>
      </c>
    </row>
    <row r="6" spans="1:34" ht="12.75" thickTop="1">
      <c r="A6" s="130" t="s">
        <v>14</v>
      </c>
      <c r="B6" s="412">
        <v>269.3</v>
      </c>
      <c r="C6" s="232">
        <v>277.8</v>
      </c>
      <c r="D6" s="362">
        <v>285.8</v>
      </c>
      <c r="E6" s="362">
        <v>328.2</v>
      </c>
      <c r="F6" s="362">
        <v>340.2</v>
      </c>
      <c r="G6" s="362">
        <v>241.4</v>
      </c>
      <c r="H6" s="362">
        <v>303.8</v>
      </c>
      <c r="I6" s="362">
        <v>392</v>
      </c>
      <c r="J6" s="362">
        <v>419</v>
      </c>
      <c r="K6" s="362">
        <v>433.2</v>
      </c>
      <c r="L6" s="362">
        <v>367</v>
      </c>
      <c r="M6" s="362">
        <v>391.8</v>
      </c>
      <c r="N6" s="362">
        <v>393.2</v>
      </c>
      <c r="O6" s="362">
        <v>341.1</v>
      </c>
      <c r="P6" s="362">
        <v>342.8</v>
      </c>
      <c r="Q6" s="362">
        <v>409.3</v>
      </c>
      <c r="R6" s="362">
        <v>388.1</v>
      </c>
      <c r="S6" s="362">
        <v>337.5</v>
      </c>
      <c r="T6" s="362">
        <v>376.2</v>
      </c>
      <c r="U6" s="362">
        <v>390.7</v>
      </c>
      <c r="V6" s="362" t="s">
        <v>125</v>
      </c>
      <c r="W6" s="515" t="s">
        <v>125</v>
      </c>
      <c r="X6" s="362" t="s">
        <v>125</v>
      </c>
      <c r="Y6" s="366" t="s">
        <v>124</v>
      </c>
      <c r="Z6" s="366" t="s">
        <v>124</v>
      </c>
      <c r="AA6" s="366" t="s">
        <v>15</v>
      </c>
      <c r="AB6" s="366" t="s">
        <v>15</v>
      </c>
      <c r="AC6" s="366" t="s">
        <v>15</v>
      </c>
      <c r="AD6" s="353" t="s">
        <v>15</v>
      </c>
      <c r="AE6" s="353" t="s">
        <v>15</v>
      </c>
      <c r="AF6" s="353" t="s">
        <v>15</v>
      </c>
      <c r="AG6" s="353" t="s">
        <v>15</v>
      </c>
      <c r="AH6" s="557" t="s">
        <v>216</v>
      </c>
    </row>
    <row r="7" spans="1:34">
      <c r="A7" s="130" t="s">
        <v>17</v>
      </c>
      <c r="B7" s="412">
        <v>262.60000000000002</v>
      </c>
      <c r="C7" s="232">
        <v>291.60000000000002</v>
      </c>
      <c r="D7" s="362">
        <v>258.2</v>
      </c>
      <c r="E7" s="362">
        <v>264.5</v>
      </c>
      <c r="F7" s="362">
        <v>300.8</v>
      </c>
      <c r="G7" s="362">
        <v>274.5</v>
      </c>
      <c r="H7" s="362">
        <v>275.8</v>
      </c>
      <c r="I7" s="362">
        <v>382.2</v>
      </c>
      <c r="J7" s="362" t="s">
        <v>125</v>
      </c>
      <c r="K7" s="362">
        <v>438.6</v>
      </c>
      <c r="L7" s="362" t="s">
        <v>125</v>
      </c>
      <c r="M7" s="362">
        <v>365.5</v>
      </c>
      <c r="N7" s="362">
        <v>339.2</v>
      </c>
      <c r="O7" s="362">
        <v>333.7</v>
      </c>
      <c r="P7" s="362" t="s">
        <v>69</v>
      </c>
      <c r="Q7" s="362">
        <v>426.1</v>
      </c>
      <c r="R7" s="362">
        <v>383</v>
      </c>
      <c r="S7" s="362">
        <v>342.4</v>
      </c>
      <c r="T7" s="362">
        <v>428.8</v>
      </c>
      <c r="U7" s="362" t="s">
        <v>125</v>
      </c>
      <c r="V7" s="362" t="s">
        <v>125</v>
      </c>
      <c r="W7" s="515" t="s">
        <v>125</v>
      </c>
      <c r="X7" s="362" t="s">
        <v>125</v>
      </c>
      <c r="Y7" s="366" t="s">
        <v>124</v>
      </c>
      <c r="Z7" s="366" t="s">
        <v>124</v>
      </c>
      <c r="AA7" s="366" t="s">
        <v>15</v>
      </c>
      <c r="AB7" s="366" t="s">
        <v>15</v>
      </c>
      <c r="AC7" s="366" t="s">
        <v>15</v>
      </c>
      <c r="AD7" s="353" t="s">
        <v>15</v>
      </c>
      <c r="AE7" s="353" t="s">
        <v>15</v>
      </c>
      <c r="AF7" s="353" t="s">
        <v>15</v>
      </c>
      <c r="AG7" s="353" t="s">
        <v>15</v>
      </c>
      <c r="AH7" s="558"/>
    </row>
    <row r="8" spans="1:34">
      <c r="A8" s="130" t="s">
        <v>18</v>
      </c>
      <c r="B8" s="412">
        <v>297.7</v>
      </c>
      <c r="C8" s="232">
        <v>225.8</v>
      </c>
      <c r="D8" s="362">
        <v>224</v>
      </c>
      <c r="E8" s="362" t="s">
        <v>125</v>
      </c>
      <c r="F8" s="362">
        <v>229.1</v>
      </c>
      <c r="G8" s="362">
        <v>212.6</v>
      </c>
      <c r="H8" s="362">
        <v>227</v>
      </c>
      <c r="I8" s="362">
        <v>262.8</v>
      </c>
      <c r="J8" s="362">
        <v>257.10000000000002</v>
      </c>
      <c r="K8" s="362">
        <v>341</v>
      </c>
      <c r="L8" s="362">
        <v>250.4</v>
      </c>
      <c r="M8" s="362">
        <v>247.5</v>
      </c>
      <c r="N8" s="362" t="s">
        <v>125</v>
      </c>
      <c r="O8" s="362">
        <v>294.5</v>
      </c>
      <c r="P8" s="362">
        <v>326.8</v>
      </c>
      <c r="Q8" s="362">
        <v>353.5</v>
      </c>
      <c r="R8" s="362">
        <v>335.5</v>
      </c>
      <c r="S8" s="362">
        <v>353.9</v>
      </c>
      <c r="T8" s="362">
        <v>398.8</v>
      </c>
      <c r="U8" s="362">
        <v>434.5</v>
      </c>
      <c r="V8" s="362">
        <v>390.4</v>
      </c>
      <c r="W8" s="515">
        <v>423.2</v>
      </c>
      <c r="X8" s="362">
        <v>435.3</v>
      </c>
      <c r="Y8" s="366">
        <v>470.15402373647373</v>
      </c>
      <c r="Z8" s="366">
        <v>345.53195495956572</v>
      </c>
      <c r="AA8" s="366" t="s">
        <v>15</v>
      </c>
      <c r="AB8" s="366" t="s">
        <v>15</v>
      </c>
      <c r="AC8" s="366" t="s">
        <v>15</v>
      </c>
      <c r="AD8" s="353" t="s">
        <v>15</v>
      </c>
      <c r="AE8" s="353" t="s">
        <v>15</v>
      </c>
      <c r="AF8" s="353" t="s">
        <v>15</v>
      </c>
      <c r="AG8" s="353" t="s">
        <v>15</v>
      </c>
      <c r="AH8" s="558"/>
    </row>
    <row r="9" spans="1:34">
      <c r="A9" s="130" t="s">
        <v>19</v>
      </c>
      <c r="B9" s="412">
        <v>297.7</v>
      </c>
      <c r="C9" s="232">
        <v>335.3</v>
      </c>
      <c r="D9" s="362">
        <v>315.39999999999998</v>
      </c>
      <c r="E9" s="362">
        <v>359.6</v>
      </c>
      <c r="F9" s="362">
        <v>336.4</v>
      </c>
      <c r="G9" s="362">
        <v>301.10000000000002</v>
      </c>
      <c r="H9" s="362">
        <v>384.9</v>
      </c>
      <c r="I9" s="362">
        <v>436.8</v>
      </c>
      <c r="J9" s="362">
        <v>413.6</v>
      </c>
      <c r="K9" s="362">
        <v>422.4</v>
      </c>
      <c r="L9" s="362">
        <v>367.5</v>
      </c>
      <c r="M9" s="362">
        <v>413.1</v>
      </c>
      <c r="N9" s="362">
        <v>399.4</v>
      </c>
      <c r="O9" s="362">
        <v>399.4</v>
      </c>
      <c r="P9" s="362">
        <v>368.6</v>
      </c>
      <c r="Q9" s="362">
        <v>433</v>
      </c>
      <c r="R9" s="362">
        <v>390.2</v>
      </c>
      <c r="S9" s="362">
        <v>367.7</v>
      </c>
      <c r="T9" s="362">
        <v>409.9</v>
      </c>
      <c r="U9" s="362">
        <v>416.6</v>
      </c>
      <c r="V9" s="362">
        <v>418.8</v>
      </c>
      <c r="W9" s="515">
        <v>449.2</v>
      </c>
      <c r="X9" s="362">
        <v>476.6</v>
      </c>
      <c r="Y9" s="366">
        <v>460.39941907120067</v>
      </c>
      <c r="Z9" s="366">
        <v>403.672381715575</v>
      </c>
      <c r="AA9" s="366">
        <v>433.43809119841904</v>
      </c>
      <c r="AB9" s="366">
        <v>503.22175659491324</v>
      </c>
      <c r="AC9" s="366">
        <v>468.43273656928483</v>
      </c>
      <c r="AD9" s="353">
        <v>419.78841691076815</v>
      </c>
      <c r="AE9" s="353">
        <v>462.76615360768471</v>
      </c>
      <c r="AF9" s="353">
        <v>481.06738933418126</v>
      </c>
      <c r="AG9" s="353">
        <v>486.56186586212766</v>
      </c>
      <c r="AH9" s="558"/>
    </row>
    <row r="10" spans="1:34">
      <c r="A10" s="150" t="s">
        <v>225</v>
      </c>
      <c r="B10" s="417">
        <v>244.5</v>
      </c>
      <c r="C10" s="354">
        <v>255.1</v>
      </c>
      <c r="D10" s="362">
        <v>173.8</v>
      </c>
      <c r="E10" s="362">
        <v>215.9</v>
      </c>
      <c r="F10" s="362">
        <v>270.3</v>
      </c>
      <c r="G10" s="362">
        <v>218.7</v>
      </c>
      <c r="H10" s="362">
        <v>224</v>
      </c>
      <c r="I10" s="362">
        <v>226.3</v>
      </c>
      <c r="J10" s="362">
        <v>272</v>
      </c>
      <c r="K10" s="362">
        <v>246.9</v>
      </c>
      <c r="L10" s="362">
        <v>319.5</v>
      </c>
      <c r="M10" s="362">
        <v>331</v>
      </c>
      <c r="N10" s="362">
        <v>312.60000000000002</v>
      </c>
      <c r="O10" s="362">
        <v>303.10000000000002</v>
      </c>
      <c r="P10" s="362">
        <v>310.89999999999998</v>
      </c>
      <c r="Q10" s="362">
        <v>384.7</v>
      </c>
      <c r="R10" s="362">
        <v>357.9</v>
      </c>
      <c r="S10" s="362">
        <v>321.3</v>
      </c>
      <c r="T10" s="362">
        <v>380.5</v>
      </c>
      <c r="U10" s="362">
        <v>376.2</v>
      </c>
      <c r="V10" s="362">
        <v>344.9</v>
      </c>
      <c r="W10" s="515">
        <v>389.8</v>
      </c>
      <c r="X10" s="362">
        <v>408.5</v>
      </c>
      <c r="Y10" s="380">
        <v>413.98884538638532</v>
      </c>
      <c r="Z10" s="380">
        <v>325.65821539520829</v>
      </c>
      <c r="AA10" s="380">
        <v>351.20820512255636</v>
      </c>
      <c r="AB10" s="380">
        <v>385.72732373316285</v>
      </c>
      <c r="AC10" s="380">
        <v>413.79425456851067</v>
      </c>
      <c r="AD10" s="474">
        <v>349.92071378512969</v>
      </c>
      <c r="AE10" s="474">
        <v>324.49942643543056</v>
      </c>
      <c r="AF10" s="474">
        <v>395.354623920829</v>
      </c>
      <c r="AG10" s="474">
        <v>453.148923242058</v>
      </c>
      <c r="AH10" s="558"/>
    </row>
    <row r="11" spans="1:34">
      <c r="A11" s="130" t="s">
        <v>21</v>
      </c>
      <c r="B11" s="417">
        <v>243.3</v>
      </c>
      <c r="C11" s="354">
        <v>253.5</v>
      </c>
      <c r="D11" s="362">
        <v>233.9</v>
      </c>
      <c r="E11" s="362">
        <v>231.6</v>
      </c>
      <c r="F11" s="362">
        <v>262.2</v>
      </c>
      <c r="G11" s="362">
        <v>185.8</v>
      </c>
      <c r="H11" s="362">
        <v>237.2</v>
      </c>
      <c r="I11" s="362">
        <v>235.9</v>
      </c>
      <c r="J11" s="362">
        <v>250.8</v>
      </c>
      <c r="K11" s="362">
        <v>241.5</v>
      </c>
      <c r="L11" s="362">
        <v>258</v>
      </c>
      <c r="M11" s="362">
        <v>293.7</v>
      </c>
      <c r="N11" s="362">
        <v>275.60000000000002</v>
      </c>
      <c r="O11" s="362">
        <v>266.2</v>
      </c>
      <c r="P11" s="362">
        <v>316.39999999999998</v>
      </c>
      <c r="Q11" s="362">
        <v>389.8</v>
      </c>
      <c r="R11" s="362">
        <v>356.6</v>
      </c>
      <c r="S11" s="362">
        <v>321.7</v>
      </c>
      <c r="T11" s="362">
        <v>372.8</v>
      </c>
      <c r="U11" s="362">
        <v>384.2</v>
      </c>
      <c r="V11" s="362">
        <v>356.3</v>
      </c>
      <c r="W11" s="515" t="s">
        <v>125</v>
      </c>
      <c r="X11" s="362" t="s">
        <v>125</v>
      </c>
      <c r="Y11" s="380">
        <v>408.18463730577662</v>
      </c>
      <c r="Z11" s="380" t="s">
        <v>124</v>
      </c>
      <c r="AA11" s="380">
        <v>404.81330900036016</v>
      </c>
      <c r="AB11" s="380" t="s">
        <v>15</v>
      </c>
      <c r="AC11" s="380">
        <v>454.73940934346331</v>
      </c>
      <c r="AD11" s="474">
        <v>396.82915326059725</v>
      </c>
      <c r="AE11" s="474">
        <v>341.21792136346113</v>
      </c>
      <c r="AF11" s="474" t="s">
        <v>15</v>
      </c>
      <c r="AG11" s="474" t="s">
        <v>15</v>
      </c>
      <c r="AH11" s="558"/>
    </row>
    <row r="12" spans="1:34">
      <c r="A12" s="130" t="s">
        <v>22</v>
      </c>
      <c r="B12" s="417">
        <v>251.9</v>
      </c>
      <c r="C12" s="354">
        <v>240.3</v>
      </c>
      <c r="D12" s="362">
        <v>228.9</v>
      </c>
      <c r="E12" s="362">
        <v>265.89999999999998</v>
      </c>
      <c r="F12" s="362">
        <v>280.8</v>
      </c>
      <c r="G12" s="362">
        <v>181</v>
      </c>
      <c r="H12" s="362">
        <v>266</v>
      </c>
      <c r="I12" s="362">
        <v>296.39999999999998</v>
      </c>
      <c r="J12" s="362">
        <v>253.5</v>
      </c>
      <c r="K12" s="362">
        <v>271.5</v>
      </c>
      <c r="L12" s="362">
        <v>252.4</v>
      </c>
      <c r="M12" s="362">
        <v>302.89999999999998</v>
      </c>
      <c r="N12" s="362">
        <v>313.5</v>
      </c>
      <c r="O12" s="362">
        <v>274.89999999999998</v>
      </c>
      <c r="P12" s="362">
        <v>310.7</v>
      </c>
      <c r="Q12" s="362">
        <v>402.2</v>
      </c>
      <c r="R12" s="362">
        <v>389.1</v>
      </c>
      <c r="S12" s="362">
        <v>346.5</v>
      </c>
      <c r="T12" s="362">
        <v>434.4</v>
      </c>
      <c r="U12" s="362">
        <v>406.1</v>
      </c>
      <c r="V12" s="362">
        <v>391.8</v>
      </c>
      <c r="W12" s="515">
        <v>429.6</v>
      </c>
      <c r="X12" s="362">
        <v>466.2</v>
      </c>
      <c r="Y12" s="380">
        <v>448.17746367988036</v>
      </c>
      <c r="Z12" s="380">
        <v>435.33755645545409</v>
      </c>
      <c r="AA12" s="380">
        <v>403.71287182375073</v>
      </c>
      <c r="AB12" s="380">
        <v>454.23690045422217</v>
      </c>
      <c r="AC12" s="380">
        <v>415.61513519102812</v>
      </c>
      <c r="AD12" s="474">
        <v>352.64875670818037</v>
      </c>
      <c r="AE12" s="474">
        <v>393.80985472715332</v>
      </c>
      <c r="AF12" s="474">
        <v>447.33120266259641</v>
      </c>
      <c r="AG12" s="474" t="s">
        <v>15</v>
      </c>
      <c r="AH12" s="558"/>
    </row>
    <row r="13" spans="1:34">
      <c r="A13" s="130" t="s">
        <v>23</v>
      </c>
      <c r="B13" s="417">
        <v>225.2</v>
      </c>
      <c r="C13" s="354">
        <v>255</v>
      </c>
      <c r="D13" s="362">
        <v>200.7</v>
      </c>
      <c r="E13" s="362">
        <v>239.9</v>
      </c>
      <c r="F13" s="362">
        <v>256.89999999999998</v>
      </c>
      <c r="G13" s="362">
        <v>214.2</v>
      </c>
      <c r="H13" s="362">
        <v>226.6</v>
      </c>
      <c r="I13" s="362">
        <v>225.1</v>
      </c>
      <c r="J13" s="362">
        <v>262.5</v>
      </c>
      <c r="K13" s="362">
        <v>228.3</v>
      </c>
      <c r="L13" s="362">
        <v>261.3</v>
      </c>
      <c r="M13" s="362">
        <v>284.8</v>
      </c>
      <c r="N13" s="362">
        <v>289</v>
      </c>
      <c r="O13" s="362">
        <v>301.89999999999998</v>
      </c>
      <c r="P13" s="362">
        <v>313.39999999999998</v>
      </c>
      <c r="Q13" s="362">
        <v>376</v>
      </c>
      <c r="R13" s="362">
        <v>349.7</v>
      </c>
      <c r="S13" s="362">
        <v>293.89999999999998</v>
      </c>
      <c r="T13" s="362">
        <v>376.3</v>
      </c>
      <c r="U13" s="362">
        <v>352.5</v>
      </c>
      <c r="V13" s="362">
        <v>346.3</v>
      </c>
      <c r="W13" s="515">
        <v>362.7</v>
      </c>
      <c r="X13" s="362">
        <v>394.3</v>
      </c>
      <c r="Y13" s="380">
        <v>398.55793891311146</v>
      </c>
      <c r="Z13" s="380">
        <v>301.82329809928734</v>
      </c>
      <c r="AA13" s="380">
        <v>321.37006376487273</v>
      </c>
      <c r="AB13" s="380">
        <v>396.0007626379662</v>
      </c>
      <c r="AC13" s="380">
        <v>385.52143690085614</v>
      </c>
      <c r="AD13" s="474">
        <v>320.16741029717866</v>
      </c>
      <c r="AE13" s="474">
        <v>330.86110970928092</v>
      </c>
      <c r="AF13" s="474">
        <v>391.10352647805615</v>
      </c>
      <c r="AG13" s="474" t="s">
        <v>15</v>
      </c>
      <c r="AH13" s="558"/>
    </row>
    <row r="14" spans="1:34">
      <c r="A14" s="130" t="s">
        <v>224</v>
      </c>
      <c r="B14" s="417">
        <v>211.4</v>
      </c>
      <c r="C14" s="354">
        <v>196.1</v>
      </c>
      <c r="D14" s="362">
        <v>122.4</v>
      </c>
      <c r="E14" s="362">
        <v>201.4</v>
      </c>
      <c r="F14" s="362">
        <v>229.1</v>
      </c>
      <c r="G14" s="362">
        <v>199.9</v>
      </c>
      <c r="H14" s="362">
        <v>225.5</v>
      </c>
      <c r="I14" s="362">
        <v>232.2</v>
      </c>
      <c r="J14" s="362">
        <v>267.10000000000002</v>
      </c>
      <c r="K14" s="362">
        <v>185.5</v>
      </c>
      <c r="L14" s="362">
        <v>244.3</v>
      </c>
      <c r="M14" s="362">
        <v>232.4</v>
      </c>
      <c r="N14" s="362">
        <v>227.5</v>
      </c>
      <c r="O14" s="362">
        <v>298.3</v>
      </c>
      <c r="P14" s="362">
        <v>298.3</v>
      </c>
      <c r="Q14" s="362">
        <v>375.5</v>
      </c>
      <c r="R14" s="362">
        <v>336.9</v>
      </c>
      <c r="S14" s="362">
        <v>302.2</v>
      </c>
      <c r="T14" s="362">
        <v>392</v>
      </c>
      <c r="U14" s="362">
        <v>383.3</v>
      </c>
      <c r="V14" s="362">
        <v>324.39999999999998</v>
      </c>
      <c r="W14" s="515">
        <v>392.6</v>
      </c>
      <c r="X14" s="362">
        <v>402</v>
      </c>
      <c r="Y14" s="380">
        <v>392.31202205356436</v>
      </c>
      <c r="Z14" s="380">
        <v>330.13087332265081</v>
      </c>
      <c r="AA14" s="380">
        <v>373.33240312372453</v>
      </c>
      <c r="AB14" s="380">
        <v>387.89523540885341</v>
      </c>
      <c r="AC14" s="380">
        <v>420.20318197378134</v>
      </c>
      <c r="AD14" s="474">
        <v>366.21912157900817</v>
      </c>
      <c r="AE14" s="474">
        <v>317.83323511335459</v>
      </c>
      <c r="AF14" s="474">
        <v>403.51151147089786</v>
      </c>
      <c r="AG14" s="474">
        <v>456.52952923354707</v>
      </c>
      <c r="AH14" s="558"/>
    </row>
    <row r="15" spans="1:34">
      <c r="A15" s="130" t="s">
        <v>25</v>
      </c>
      <c r="B15" s="412">
        <v>304.5</v>
      </c>
      <c r="C15" s="232">
        <v>344.6</v>
      </c>
      <c r="D15" s="362">
        <v>333.7</v>
      </c>
      <c r="E15" s="362">
        <v>340.3</v>
      </c>
      <c r="F15" s="362">
        <v>353.4</v>
      </c>
      <c r="G15" s="362">
        <v>373.9</v>
      </c>
      <c r="H15" s="362">
        <v>349.7</v>
      </c>
      <c r="I15" s="362">
        <v>416.8</v>
      </c>
      <c r="J15" s="362">
        <v>429.9</v>
      </c>
      <c r="K15" s="362">
        <v>424.2</v>
      </c>
      <c r="L15" s="362">
        <v>383.6</v>
      </c>
      <c r="M15" s="362">
        <v>460.3</v>
      </c>
      <c r="N15" s="362">
        <v>414.2</v>
      </c>
      <c r="O15" s="362">
        <v>402.6</v>
      </c>
      <c r="P15" s="362">
        <v>374.9</v>
      </c>
      <c r="Q15" s="362">
        <v>470.8</v>
      </c>
      <c r="R15" s="362">
        <v>457.7</v>
      </c>
      <c r="S15" s="362">
        <v>393</v>
      </c>
      <c r="T15" s="362">
        <v>432</v>
      </c>
      <c r="U15" s="362">
        <v>437.3</v>
      </c>
      <c r="V15" s="362">
        <v>421.6</v>
      </c>
      <c r="W15" s="515">
        <v>449.7</v>
      </c>
      <c r="X15" s="362">
        <v>469.8</v>
      </c>
      <c r="Y15" s="366">
        <v>446.25685842035983</v>
      </c>
      <c r="Z15" s="366">
        <v>380.37293767449864</v>
      </c>
      <c r="AA15" s="366">
        <v>418.87446918453696</v>
      </c>
      <c r="AB15" s="366">
        <v>482.70573916833388</v>
      </c>
      <c r="AC15" s="366">
        <v>471.69022650720575</v>
      </c>
      <c r="AD15" s="353">
        <v>402.811842317669</v>
      </c>
      <c r="AE15" s="353">
        <v>424.76836808946501</v>
      </c>
      <c r="AF15" s="353">
        <v>485.10869836658537</v>
      </c>
      <c r="AG15" s="353">
        <v>461.46576762813874</v>
      </c>
      <c r="AH15" s="558"/>
    </row>
    <row r="16" spans="1:34">
      <c r="A16" s="130" t="s">
        <v>26</v>
      </c>
      <c r="B16" s="412">
        <v>221.3</v>
      </c>
      <c r="C16" s="232">
        <v>233.3</v>
      </c>
      <c r="D16" s="362">
        <v>221.8</v>
      </c>
      <c r="E16" s="362">
        <v>237.7</v>
      </c>
      <c r="F16" s="362">
        <v>246.3</v>
      </c>
      <c r="G16" s="362">
        <v>180</v>
      </c>
      <c r="H16" s="362">
        <v>241.6</v>
      </c>
      <c r="I16" s="362">
        <v>254</v>
      </c>
      <c r="J16" s="362">
        <v>250.6</v>
      </c>
      <c r="K16" s="362">
        <v>255.6</v>
      </c>
      <c r="L16" s="362">
        <v>234.6</v>
      </c>
      <c r="M16" s="362">
        <v>250.6</v>
      </c>
      <c r="N16" s="362">
        <v>256.7</v>
      </c>
      <c r="O16" s="362">
        <v>369</v>
      </c>
      <c r="P16" s="362">
        <v>330.8</v>
      </c>
      <c r="Q16" s="362">
        <v>414.1</v>
      </c>
      <c r="R16" s="362">
        <v>350.4</v>
      </c>
      <c r="S16" s="362">
        <v>370.1</v>
      </c>
      <c r="T16" s="362">
        <v>453.9</v>
      </c>
      <c r="U16" s="362">
        <v>429.5</v>
      </c>
      <c r="V16" s="362">
        <v>440.5</v>
      </c>
      <c r="W16" s="515">
        <v>449.8</v>
      </c>
      <c r="X16" s="362">
        <v>530.70000000000005</v>
      </c>
      <c r="Y16" s="366">
        <v>508.45102267470583</v>
      </c>
      <c r="Z16" s="366">
        <v>402.89558814678639</v>
      </c>
      <c r="AA16" s="366">
        <v>315.84752725013993</v>
      </c>
      <c r="AB16" s="366">
        <v>462.37119407413928</v>
      </c>
      <c r="AC16" s="366">
        <v>433.83199420372659</v>
      </c>
      <c r="AD16" s="353">
        <v>319.4852055028075</v>
      </c>
      <c r="AE16" s="353">
        <v>377.04615964102175</v>
      </c>
      <c r="AF16" s="353">
        <v>434.18063212009747</v>
      </c>
      <c r="AG16" s="353" t="s">
        <v>15</v>
      </c>
      <c r="AH16" s="558"/>
    </row>
    <row r="17" spans="1:34">
      <c r="A17" s="130" t="s">
        <v>207</v>
      </c>
      <c r="B17" s="412">
        <v>295.39999999999998</v>
      </c>
      <c r="C17" s="232">
        <v>310.8</v>
      </c>
      <c r="D17" s="362">
        <v>310.89999999999998</v>
      </c>
      <c r="E17" s="362">
        <v>344.6</v>
      </c>
      <c r="F17" s="362">
        <v>341.6</v>
      </c>
      <c r="G17" s="362">
        <v>295.2</v>
      </c>
      <c r="H17" s="362">
        <v>351.6</v>
      </c>
      <c r="I17" s="362">
        <v>410.8</v>
      </c>
      <c r="J17" s="362">
        <v>407.2</v>
      </c>
      <c r="K17" s="362">
        <v>397.4</v>
      </c>
      <c r="L17" s="362">
        <v>362</v>
      </c>
      <c r="M17" s="362">
        <v>396</v>
      </c>
      <c r="N17" s="362">
        <v>364</v>
      </c>
      <c r="O17" s="362">
        <v>364.9</v>
      </c>
      <c r="P17" s="362">
        <v>342.3</v>
      </c>
      <c r="Q17" s="362">
        <v>425.5</v>
      </c>
      <c r="R17" s="362">
        <v>379.9</v>
      </c>
      <c r="S17" s="362">
        <v>347.5</v>
      </c>
      <c r="T17" s="362">
        <v>394.6</v>
      </c>
      <c r="U17" s="362">
        <v>406.6</v>
      </c>
      <c r="V17" s="362">
        <v>394.9</v>
      </c>
      <c r="W17" s="515">
        <v>435.3</v>
      </c>
      <c r="X17" s="362">
        <v>441.9</v>
      </c>
      <c r="Y17" s="366">
        <v>442.47534827237132</v>
      </c>
      <c r="Z17" s="366">
        <v>375.33819133413238</v>
      </c>
      <c r="AA17" s="366">
        <v>408.14841477544439</v>
      </c>
      <c r="AB17" s="366">
        <v>486.20048068276748</v>
      </c>
      <c r="AC17" s="366">
        <v>438.68653744249508</v>
      </c>
      <c r="AD17" s="353">
        <v>396.81264172166556</v>
      </c>
      <c r="AE17" s="353">
        <v>419.7726087908822</v>
      </c>
      <c r="AF17" s="353">
        <v>479.42647832614654</v>
      </c>
      <c r="AG17" s="353">
        <v>469.04947914600928</v>
      </c>
      <c r="AH17" s="558"/>
    </row>
    <row r="18" spans="1:34">
      <c r="A18" s="130" t="s">
        <v>27</v>
      </c>
      <c r="B18" s="412">
        <v>323.7</v>
      </c>
      <c r="C18" s="232">
        <v>329.8</v>
      </c>
      <c r="D18" s="362">
        <v>324.60000000000002</v>
      </c>
      <c r="E18" s="362">
        <v>328.5</v>
      </c>
      <c r="F18" s="362">
        <v>308.7</v>
      </c>
      <c r="G18" s="362">
        <v>261.10000000000002</v>
      </c>
      <c r="H18" s="362">
        <v>361.8</v>
      </c>
      <c r="I18" s="362">
        <v>415</v>
      </c>
      <c r="J18" s="362">
        <v>393.6</v>
      </c>
      <c r="K18" s="362">
        <v>421.8</v>
      </c>
      <c r="L18" s="362">
        <v>401.1</v>
      </c>
      <c r="M18" s="362">
        <v>433.9</v>
      </c>
      <c r="N18" s="362">
        <v>393.8</v>
      </c>
      <c r="O18" s="362">
        <v>417.8</v>
      </c>
      <c r="P18" s="362">
        <v>343.8</v>
      </c>
      <c r="Q18" s="362">
        <v>435.5</v>
      </c>
      <c r="R18" s="362">
        <v>372.1</v>
      </c>
      <c r="S18" s="362">
        <v>380.1</v>
      </c>
      <c r="T18" s="362">
        <v>388.3</v>
      </c>
      <c r="U18" s="362">
        <v>454.6</v>
      </c>
      <c r="V18" s="362">
        <v>426.8</v>
      </c>
      <c r="W18" s="515">
        <v>431.4</v>
      </c>
      <c r="X18" s="362">
        <v>514</v>
      </c>
      <c r="Y18" s="366">
        <v>483.94181359956457</v>
      </c>
      <c r="Z18" s="366">
        <v>418.1915924674235</v>
      </c>
      <c r="AA18" s="366">
        <v>382.50137160726069</v>
      </c>
      <c r="AB18" s="366">
        <v>486.30593376074381</v>
      </c>
      <c r="AC18" s="366">
        <v>449.26921786009143</v>
      </c>
      <c r="AD18" s="353">
        <v>391.29866619422802</v>
      </c>
      <c r="AE18" s="353">
        <v>470.33025642374992</v>
      </c>
      <c r="AF18" s="353">
        <v>499.08197451177847</v>
      </c>
      <c r="AG18" s="353">
        <v>475.35769214156579</v>
      </c>
      <c r="AH18" s="558"/>
    </row>
    <row r="19" spans="1:34">
      <c r="A19" s="130" t="s">
        <v>28</v>
      </c>
      <c r="B19" s="412">
        <v>231</v>
      </c>
      <c r="C19" s="232">
        <v>239.7</v>
      </c>
      <c r="D19" s="362">
        <v>201</v>
      </c>
      <c r="E19" s="362">
        <v>245.8</v>
      </c>
      <c r="F19" s="362">
        <v>261.60000000000002</v>
      </c>
      <c r="G19" s="362">
        <v>213.3</v>
      </c>
      <c r="H19" s="362">
        <v>238.7</v>
      </c>
      <c r="I19" s="362">
        <v>288.2</v>
      </c>
      <c r="J19" s="362">
        <v>325.7</v>
      </c>
      <c r="K19" s="362">
        <v>302.5</v>
      </c>
      <c r="L19" s="362">
        <v>334.3</v>
      </c>
      <c r="M19" s="362">
        <v>337.4</v>
      </c>
      <c r="N19" s="362">
        <v>330.8</v>
      </c>
      <c r="O19" s="362">
        <v>297.7</v>
      </c>
      <c r="P19" s="362">
        <v>315.7</v>
      </c>
      <c r="Q19" s="362">
        <v>383.4</v>
      </c>
      <c r="R19" s="362">
        <v>361.7</v>
      </c>
      <c r="S19" s="362">
        <v>342.9</v>
      </c>
      <c r="T19" s="362">
        <v>384</v>
      </c>
      <c r="U19" s="362">
        <v>381.7</v>
      </c>
      <c r="V19" s="362">
        <v>377.5</v>
      </c>
      <c r="W19" s="515">
        <v>428.6</v>
      </c>
      <c r="X19" s="362">
        <v>452.6</v>
      </c>
      <c r="Y19" s="366">
        <v>445.16382186790321</v>
      </c>
      <c r="Z19" s="366">
        <v>383.24504729813435</v>
      </c>
      <c r="AA19" s="366">
        <v>378.11191593226687</v>
      </c>
      <c r="AB19" s="366">
        <v>455.14647637788119</v>
      </c>
      <c r="AC19" s="366">
        <v>434.80809310875895</v>
      </c>
      <c r="AD19" s="353">
        <v>382.95252275219548</v>
      </c>
      <c r="AE19" s="353">
        <v>386.67770129153308</v>
      </c>
      <c r="AF19" s="353">
        <v>441.55838680635719</v>
      </c>
      <c r="AG19" s="353">
        <v>443.704020538527</v>
      </c>
      <c r="AH19" s="558"/>
    </row>
    <row r="20" spans="1:34">
      <c r="A20" s="130" t="s">
        <v>29</v>
      </c>
      <c r="B20" s="412">
        <v>228.7</v>
      </c>
      <c r="C20" s="232">
        <v>250.6</v>
      </c>
      <c r="D20" s="362">
        <v>157.69999999999999</v>
      </c>
      <c r="E20" s="362">
        <v>262</v>
      </c>
      <c r="F20" s="362">
        <v>287.2</v>
      </c>
      <c r="G20" s="362">
        <v>205.5</v>
      </c>
      <c r="H20" s="362">
        <v>287.7</v>
      </c>
      <c r="I20" s="362">
        <v>298.60000000000002</v>
      </c>
      <c r="J20" s="362">
        <v>352.8</v>
      </c>
      <c r="K20" s="362">
        <v>387.6</v>
      </c>
      <c r="L20" s="362">
        <v>298.8</v>
      </c>
      <c r="M20" s="362">
        <v>399</v>
      </c>
      <c r="N20" s="362">
        <v>409.9</v>
      </c>
      <c r="O20" s="362">
        <v>428.6</v>
      </c>
      <c r="P20" s="362">
        <v>385.9</v>
      </c>
      <c r="Q20" s="362">
        <v>473.6</v>
      </c>
      <c r="R20" s="362">
        <v>381.9</v>
      </c>
      <c r="S20" s="362">
        <v>387.4</v>
      </c>
      <c r="T20" s="362">
        <v>392.8</v>
      </c>
      <c r="U20" s="362">
        <v>409.5</v>
      </c>
      <c r="V20" s="362">
        <v>441</v>
      </c>
      <c r="W20" s="515">
        <v>457.9</v>
      </c>
      <c r="X20" s="362">
        <v>489.6</v>
      </c>
      <c r="Y20" s="366">
        <v>471.26375693883853</v>
      </c>
      <c r="Z20" s="366">
        <v>408.70015487155462</v>
      </c>
      <c r="AA20" s="366">
        <v>370.12850242783651</v>
      </c>
      <c r="AB20" s="366">
        <v>450.58477159002553</v>
      </c>
      <c r="AC20" s="366">
        <v>433.9189019506108</v>
      </c>
      <c r="AD20" s="353">
        <v>429.96890144633466</v>
      </c>
      <c r="AE20" s="353">
        <v>458.86610838171606</v>
      </c>
      <c r="AF20" s="353">
        <v>468.39498242554862</v>
      </c>
      <c r="AG20" s="353">
        <v>425.15743936283957</v>
      </c>
      <c r="AH20" s="558"/>
    </row>
    <row r="21" spans="1:34">
      <c r="A21" s="130" t="s">
        <v>30</v>
      </c>
      <c r="B21" s="412">
        <v>232.7</v>
      </c>
      <c r="C21" s="232">
        <v>232.4</v>
      </c>
      <c r="D21" s="362">
        <v>208.4</v>
      </c>
      <c r="E21" s="362">
        <v>231.1</v>
      </c>
      <c r="F21" s="362">
        <v>263.60000000000002</v>
      </c>
      <c r="G21" s="362">
        <v>187.9</v>
      </c>
      <c r="H21" s="362">
        <v>197.7</v>
      </c>
      <c r="I21" s="362">
        <v>223.5</v>
      </c>
      <c r="J21" s="362">
        <v>236.4</v>
      </c>
      <c r="K21" s="362">
        <v>205.6</v>
      </c>
      <c r="L21" s="362">
        <v>228.9</v>
      </c>
      <c r="M21" s="362">
        <v>242.1</v>
      </c>
      <c r="N21" s="362">
        <v>261.2</v>
      </c>
      <c r="O21" s="362">
        <v>292</v>
      </c>
      <c r="P21" s="362">
        <v>276.3</v>
      </c>
      <c r="Q21" s="362">
        <v>349.9</v>
      </c>
      <c r="R21" s="362">
        <v>342.1</v>
      </c>
      <c r="S21" s="362">
        <v>327.39999999999998</v>
      </c>
      <c r="T21" s="362">
        <v>388.2</v>
      </c>
      <c r="U21" s="362">
        <v>393.7</v>
      </c>
      <c r="V21" s="362" t="s">
        <v>125</v>
      </c>
      <c r="W21" s="515">
        <v>459.8</v>
      </c>
      <c r="X21" s="362">
        <v>460.9</v>
      </c>
      <c r="Y21" s="366">
        <v>427.57318935861713</v>
      </c>
      <c r="Z21" s="366">
        <v>389.72023672432192</v>
      </c>
      <c r="AA21" s="366">
        <v>370.48379786006791</v>
      </c>
      <c r="AB21" s="366">
        <v>475.13414695938491</v>
      </c>
      <c r="AC21" s="366">
        <v>434.53202548580583</v>
      </c>
      <c r="AD21" s="353" t="s">
        <v>15</v>
      </c>
      <c r="AE21" s="353">
        <v>369.31967265361862</v>
      </c>
      <c r="AF21" s="353">
        <v>443.47780578328405</v>
      </c>
      <c r="AG21" s="353" t="s">
        <v>15</v>
      </c>
      <c r="AH21" s="558"/>
    </row>
    <row r="22" spans="1:34">
      <c r="A22" s="130" t="s">
        <v>31</v>
      </c>
      <c r="B22" s="412">
        <v>286.10000000000002</v>
      </c>
      <c r="C22" s="232">
        <v>321</v>
      </c>
      <c r="D22" s="362">
        <v>300.2</v>
      </c>
      <c r="E22" s="362">
        <v>304.3</v>
      </c>
      <c r="F22" s="362">
        <v>301.10000000000002</v>
      </c>
      <c r="G22" s="362">
        <v>228.1</v>
      </c>
      <c r="H22" s="362">
        <v>340.7</v>
      </c>
      <c r="I22" s="362">
        <v>377.9</v>
      </c>
      <c r="J22" s="362">
        <v>369.3</v>
      </c>
      <c r="K22" s="362">
        <v>394.4</v>
      </c>
      <c r="L22" s="362">
        <v>346.1</v>
      </c>
      <c r="M22" s="362">
        <v>360.4</v>
      </c>
      <c r="N22" s="362">
        <v>334.7</v>
      </c>
      <c r="O22" s="362">
        <v>366.7</v>
      </c>
      <c r="P22" s="362">
        <v>350.2</v>
      </c>
      <c r="Q22" s="362">
        <v>406.3</v>
      </c>
      <c r="R22" s="362">
        <v>367.3</v>
      </c>
      <c r="S22" s="362">
        <v>339.5</v>
      </c>
      <c r="T22" s="362">
        <v>387.2</v>
      </c>
      <c r="U22" s="362">
        <v>411.6</v>
      </c>
      <c r="V22" s="362">
        <v>409.9</v>
      </c>
      <c r="W22" s="515">
        <v>426.7</v>
      </c>
      <c r="X22" s="362">
        <v>448.3</v>
      </c>
      <c r="Y22" s="366">
        <v>456.86136555825294</v>
      </c>
      <c r="Z22" s="366">
        <v>368.9286487931883</v>
      </c>
      <c r="AA22" s="366">
        <v>379.54174940429027</v>
      </c>
      <c r="AB22" s="366">
        <v>450.5452908034253</v>
      </c>
      <c r="AC22" s="366">
        <v>431.81967162405482</v>
      </c>
      <c r="AD22" s="353">
        <v>384.26951169170104</v>
      </c>
      <c r="AE22" s="353">
        <v>435.24371716727507</v>
      </c>
      <c r="AF22" s="353">
        <v>439.75603962183914</v>
      </c>
      <c r="AG22" s="353">
        <v>477.2267184134879</v>
      </c>
      <c r="AH22" s="558"/>
    </row>
    <row r="23" spans="1:34">
      <c r="A23" s="130" t="s">
        <v>32</v>
      </c>
      <c r="B23" s="412">
        <v>244.2</v>
      </c>
      <c r="C23" s="232">
        <v>242.8</v>
      </c>
      <c r="D23" s="362">
        <v>240.4</v>
      </c>
      <c r="E23" s="362">
        <v>262.39999999999998</v>
      </c>
      <c r="F23" s="362">
        <v>287.8</v>
      </c>
      <c r="G23" s="362">
        <v>214.8</v>
      </c>
      <c r="H23" s="362">
        <v>235.9</v>
      </c>
      <c r="I23" s="362">
        <v>334.7</v>
      </c>
      <c r="J23" s="362">
        <v>324.39999999999998</v>
      </c>
      <c r="K23" s="362">
        <v>389.1</v>
      </c>
      <c r="L23" s="362">
        <v>357</v>
      </c>
      <c r="M23" s="362">
        <v>368.2</v>
      </c>
      <c r="N23" s="362">
        <v>347.6</v>
      </c>
      <c r="O23" s="362">
        <v>420.9</v>
      </c>
      <c r="P23" s="362">
        <v>334.8</v>
      </c>
      <c r="Q23" s="362">
        <v>393.8</v>
      </c>
      <c r="R23" s="362">
        <v>370.5</v>
      </c>
      <c r="S23" s="362">
        <v>366.3</v>
      </c>
      <c r="T23" s="362">
        <v>392.1</v>
      </c>
      <c r="U23" s="362">
        <v>404.8</v>
      </c>
      <c r="V23" s="362">
        <v>380.5</v>
      </c>
      <c r="W23" s="515">
        <v>436.4</v>
      </c>
      <c r="X23" s="362">
        <v>439.8</v>
      </c>
      <c r="Y23" s="366">
        <v>442.54918579845889</v>
      </c>
      <c r="Z23" s="366">
        <v>381.54027121052235</v>
      </c>
      <c r="AA23" s="366">
        <v>418.56176498909247</v>
      </c>
      <c r="AB23" s="366">
        <v>470.79350907420564</v>
      </c>
      <c r="AC23" s="366">
        <v>450.14012163012495</v>
      </c>
      <c r="AD23" s="353">
        <v>386.75258076136282</v>
      </c>
      <c r="AE23" s="353">
        <v>385.78516138880968</v>
      </c>
      <c r="AF23" s="353">
        <v>455.06116773378164</v>
      </c>
      <c r="AG23" s="353">
        <v>464.71358182885899</v>
      </c>
      <c r="AH23" s="558"/>
    </row>
    <row r="24" spans="1:34">
      <c r="A24" s="130" t="s">
        <v>33</v>
      </c>
      <c r="B24" s="412">
        <v>320.39999999999998</v>
      </c>
      <c r="C24" s="232">
        <v>354.3</v>
      </c>
      <c r="D24" s="362">
        <v>308.3</v>
      </c>
      <c r="E24" s="362">
        <v>360.8</v>
      </c>
      <c r="F24" s="362">
        <v>330</v>
      </c>
      <c r="G24" s="362">
        <v>297.2</v>
      </c>
      <c r="H24" s="362">
        <v>348.7</v>
      </c>
      <c r="I24" s="362">
        <v>444.4</v>
      </c>
      <c r="J24" s="362">
        <v>418.3</v>
      </c>
      <c r="K24" s="362">
        <v>420.9</v>
      </c>
      <c r="L24" s="362">
        <v>367.9</v>
      </c>
      <c r="M24" s="362">
        <v>397</v>
      </c>
      <c r="N24" s="362">
        <v>372.2</v>
      </c>
      <c r="O24" s="362">
        <v>360.5</v>
      </c>
      <c r="P24" s="362">
        <v>353</v>
      </c>
      <c r="Q24" s="362">
        <v>434.1</v>
      </c>
      <c r="R24" s="362">
        <v>375.3</v>
      </c>
      <c r="S24" s="362">
        <v>366.4</v>
      </c>
      <c r="T24" s="362">
        <v>408.7</v>
      </c>
      <c r="U24" s="362">
        <v>401.5</v>
      </c>
      <c r="V24" s="362">
        <v>406.9</v>
      </c>
      <c r="W24" s="515">
        <v>443.1</v>
      </c>
      <c r="X24" s="362">
        <v>477.8</v>
      </c>
      <c r="Y24" s="366">
        <v>453.88773221221925</v>
      </c>
      <c r="Z24" s="366">
        <v>403.12570995182836</v>
      </c>
      <c r="AA24" s="366">
        <v>408.47042559722644</v>
      </c>
      <c r="AB24" s="366">
        <v>511.51649681090112</v>
      </c>
      <c r="AC24" s="366">
        <v>457.41668799809702</v>
      </c>
      <c r="AD24" s="353">
        <v>401.07839333548418</v>
      </c>
      <c r="AE24" s="353">
        <v>438.96346018189877</v>
      </c>
      <c r="AF24" s="353">
        <v>477.83896891955982</v>
      </c>
      <c r="AG24" s="353">
        <v>481.89406716401635</v>
      </c>
      <c r="AH24" s="558"/>
    </row>
    <row r="25" spans="1:34">
      <c r="A25" s="130" t="s">
        <v>34</v>
      </c>
      <c r="B25" s="412">
        <v>282.60000000000002</v>
      </c>
      <c r="C25" s="232">
        <v>295</v>
      </c>
      <c r="D25" s="362">
        <v>259.60000000000002</v>
      </c>
      <c r="E25" s="362">
        <v>275.60000000000002</v>
      </c>
      <c r="F25" s="362">
        <v>279.5</v>
      </c>
      <c r="G25" s="362">
        <v>176.9</v>
      </c>
      <c r="H25" s="362">
        <v>277.3</v>
      </c>
      <c r="I25" s="362">
        <v>310.3</v>
      </c>
      <c r="J25" s="362">
        <v>317</v>
      </c>
      <c r="K25" s="362">
        <v>293.10000000000002</v>
      </c>
      <c r="L25" s="362">
        <v>306.2</v>
      </c>
      <c r="M25" s="362">
        <v>320.8</v>
      </c>
      <c r="N25" s="362">
        <v>299.10000000000002</v>
      </c>
      <c r="O25" s="362">
        <v>293</v>
      </c>
      <c r="P25" s="362">
        <v>257.5</v>
      </c>
      <c r="Q25" s="362">
        <v>388.5</v>
      </c>
      <c r="R25" s="362">
        <v>346.7</v>
      </c>
      <c r="S25" s="362">
        <v>306.60000000000002</v>
      </c>
      <c r="T25" s="362">
        <v>360.8</v>
      </c>
      <c r="U25" s="362">
        <v>379.8</v>
      </c>
      <c r="V25" s="362">
        <v>348</v>
      </c>
      <c r="W25" s="515">
        <v>391.9</v>
      </c>
      <c r="X25" s="362">
        <v>436.4</v>
      </c>
      <c r="Y25" s="366">
        <v>416.23882154277874</v>
      </c>
      <c r="Z25" s="366">
        <v>357.99264018943785</v>
      </c>
      <c r="AA25" s="366">
        <v>321.87742861729373</v>
      </c>
      <c r="AB25" s="366">
        <v>467.69203750719328</v>
      </c>
      <c r="AC25" s="366">
        <v>434.48797112492036</v>
      </c>
      <c r="AD25" s="353">
        <v>328.86828222561417</v>
      </c>
      <c r="AE25" s="353">
        <v>394.10706128010753</v>
      </c>
      <c r="AF25" s="353">
        <v>463.44586961160104</v>
      </c>
      <c r="AG25" s="353">
        <v>473.28077621070292</v>
      </c>
      <c r="AH25" s="558"/>
    </row>
    <row r="26" spans="1:34">
      <c r="A26" s="130" t="s">
        <v>35</v>
      </c>
      <c r="B26" s="412">
        <v>275.60000000000002</v>
      </c>
      <c r="C26" s="232">
        <v>307.60000000000002</v>
      </c>
      <c r="D26" s="362">
        <v>285</v>
      </c>
      <c r="E26" s="362">
        <v>333.9</v>
      </c>
      <c r="F26" s="362">
        <v>278.89999999999998</v>
      </c>
      <c r="G26" s="362">
        <v>187.9</v>
      </c>
      <c r="H26" s="362">
        <v>359.4</v>
      </c>
      <c r="I26" s="362">
        <v>393.5</v>
      </c>
      <c r="J26" s="362">
        <v>367.5</v>
      </c>
      <c r="K26" s="362">
        <v>382.5</v>
      </c>
      <c r="L26" s="362">
        <v>316.7</v>
      </c>
      <c r="M26" s="362">
        <v>362.3</v>
      </c>
      <c r="N26" s="362">
        <v>353.6</v>
      </c>
      <c r="O26" s="362">
        <v>342.4</v>
      </c>
      <c r="P26" s="362">
        <v>289.7</v>
      </c>
      <c r="Q26" s="362">
        <v>456.5</v>
      </c>
      <c r="R26" s="362">
        <v>345.5</v>
      </c>
      <c r="S26" s="362">
        <v>305.60000000000002</v>
      </c>
      <c r="T26" s="362">
        <v>377.6</v>
      </c>
      <c r="U26" s="362">
        <v>395.6</v>
      </c>
      <c r="V26" s="362">
        <v>390.6</v>
      </c>
      <c r="W26" s="515">
        <v>401.5</v>
      </c>
      <c r="X26" s="362">
        <v>448.3</v>
      </c>
      <c r="Y26" s="366">
        <v>448.05400612281113</v>
      </c>
      <c r="Z26" s="366">
        <v>380.27251334079449</v>
      </c>
      <c r="AA26" s="366">
        <v>367.565538207222</v>
      </c>
      <c r="AB26" s="366">
        <v>469.58820732165032</v>
      </c>
      <c r="AC26" s="366">
        <v>449.90050011394788</v>
      </c>
      <c r="AD26" s="353">
        <v>373.57869149543336</v>
      </c>
      <c r="AE26" s="353">
        <v>419.01619737046906</v>
      </c>
      <c r="AF26" s="353">
        <v>451.6789483867733</v>
      </c>
      <c r="AG26" s="353">
        <v>471.65539471710576</v>
      </c>
      <c r="AH26" s="558"/>
    </row>
    <row r="27" spans="1:34">
      <c r="A27" s="130" t="s">
        <v>213</v>
      </c>
      <c r="B27" s="412">
        <v>322.10000000000002</v>
      </c>
      <c r="C27" s="232">
        <v>329.1</v>
      </c>
      <c r="D27" s="362">
        <v>308.10000000000002</v>
      </c>
      <c r="E27" s="362">
        <v>351.9</v>
      </c>
      <c r="F27" s="362">
        <v>315.7</v>
      </c>
      <c r="G27" s="362">
        <v>290.5</v>
      </c>
      <c r="H27" s="362">
        <v>385.3</v>
      </c>
      <c r="I27" s="362">
        <v>408.6</v>
      </c>
      <c r="J27" s="362">
        <v>410</v>
      </c>
      <c r="K27" s="362">
        <v>401.1</v>
      </c>
      <c r="L27" s="362">
        <v>334.3</v>
      </c>
      <c r="M27" s="362">
        <v>348.1</v>
      </c>
      <c r="N27" s="362">
        <v>342.2</v>
      </c>
      <c r="O27" s="362">
        <v>344.7</v>
      </c>
      <c r="P27" s="362">
        <v>317.8</v>
      </c>
      <c r="Q27" s="362">
        <v>406</v>
      </c>
      <c r="R27" s="362">
        <v>342.4</v>
      </c>
      <c r="S27" s="362">
        <v>324.2</v>
      </c>
      <c r="T27" s="362">
        <v>379.5</v>
      </c>
      <c r="U27" s="362">
        <v>379.5</v>
      </c>
      <c r="V27" s="362">
        <v>392.4</v>
      </c>
      <c r="W27" s="515">
        <v>390.3</v>
      </c>
      <c r="X27" s="362">
        <v>443</v>
      </c>
      <c r="Y27" s="366">
        <v>435.10761375319299</v>
      </c>
      <c r="Z27" s="366">
        <v>392.73248557196121</v>
      </c>
      <c r="AA27" s="366">
        <v>375.58023777021373</v>
      </c>
      <c r="AB27" s="366">
        <v>473.40553959411233</v>
      </c>
      <c r="AC27" s="366">
        <v>446.36558275473146</v>
      </c>
      <c r="AD27" s="353">
        <v>375.88290695335274</v>
      </c>
      <c r="AE27" s="353">
        <v>451.6184385232159</v>
      </c>
      <c r="AF27" s="353">
        <v>459.53953244801551</v>
      </c>
      <c r="AG27" s="353">
        <v>464.56354794075821</v>
      </c>
      <c r="AH27" s="558"/>
    </row>
    <row r="28" spans="1:34">
      <c r="A28" s="130" t="s">
        <v>36</v>
      </c>
      <c r="B28" s="412">
        <v>326.39999999999998</v>
      </c>
      <c r="C28" s="232">
        <v>353.8</v>
      </c>
      <c r="D28" s="362">
        <v>355.8</v>
      </c>
      <c r="E28" s="362">
        <v>359.4</v>
      </c>
      <c r="F28" s="362">
        <v>320.2</v>
      </c>
      <c r="G28" s="362">
        <v>283.89999999999998</v>
      </c>
      <c r="H28" s="362">
        <v>377.9</v>
      </c>
      <c r="I28" s="362">
        <v>420.7</v>
      </c>
      <c r="J28" s="362">
        <v>415.1</v>
      </c>
      <c r="K28" s="362">
        <v>411.8</v>
      </c>
      <c r="L28" s="362">
        <v>371.3</v>
      </c>
      <c r="M28" s="362">
        <v>410.1</v>
      </c>
      <c r="N28" s="362">
        <v>389</v>
      </c>
      <c r="O28" s="362">
        <v>367.4</v>
      </c>
      <c r="P28" s="362">
        <v>345.6</v>
      </c>
      <c r="Q28" s="362">
        <v>438</v>
      </c>
      <c r="R28" s="362">
        <v>362.3</v>
      </c>
      <c r="S28" s="362">
        <v>339.3</v>
      </c>
      <c r="T28" s="362">
        <v>394.6</v>
      </c>
      <c r="U28" s="362">
        <v>386.3</v>
      </c>
      <c r="V28" s="362">
        <v>402.6</v>
      </c>
      <c r="W28" s="515">
        <v>401.5</v>
      </c>
      <c r="X28" s="362">
        <v>441</v>
      </c>
      <c r="Y28" s="366">
        <v>440.07918863065328</v>
      </c>
      <c r="Z28" s="366">
        <v>384.07248174271433</v>
      </c>
      <c r="AA28" s="366">
        <v>368.00017760832031</v>
      </c>
      <c r="AB28" s="366">
        <v>470.59241731516022</v>
      </c>
      <c r="AC28" s="366">
        <v>443.48164166086212</v>
      </c>
      <c r="AD28" s="353">
        <v>385.75715921056906</v>
      </c>
      <c r="AE28" s="353">
        <v>435.44630799143079</v>
      </c>
      <c r="AF28" s="353">
        <v>458.7082686985712</v>
      </c>
      <c r="AG28" s="353">
        <v>470.9968846019205</v>
      </c>
      <c r="AH28" s="558"/>
    </row>
    <row r="29" spans="1:34">
      <c r="A29" s="130" t="s">
        <v>37</v>
      </c>
      <c r="B29" s="412">
        <v>207</v>
      </c>
      <c r="C29" s="232">
        <v>224.2</v>
      </c>
      <c r="D29" s="362">
        <v>207.1</v>
      </c>
      <c r="E29" s="362">
        <v>245</v>
      </c>
      <c r="F29" s="362">
        <v>214.4</v>
      </c>
      <c r="G29" s="362">
        <v>182.6</v>
      </c>
      <c r="H29" s="362">
        <v>260.7</v>
      </c>
      <c r="I29" s="362">
        <v>269.2</v>
      </c>
      <c r="J29" s="362">
        <v>275.2</v>
      </c>
      <c r="K29" s="362">
        <v>284</v>
      </c>
      <c r="L29" s="362">
        <v>244.9</v>
      </c>
      <c r="M29" s="362">
        <v>309.5</v>
      </c>
      <c r="N29" s="362">
        <v>271.2</v>
      </c>
      <c r="O29" s="362">
        <v>278.60000000000002</v>
      </c>
      <c r="P29" s="362">
        <v>289.8</v>
      </c>
      <c r="Q29" s="362">
        <v>387.4</v>
      </c>
      <c r="R29" s="362">
        <v>298.89999999999998</v>
      </c>
      <c r="S29" s="362">
        <v>275.39999999999998</v>
      </c>
      <c r="T29" s="362">
        <v>332.9</v>
      </c>
      <c r="U29" s="362">
        <v>307.2</v>
      </c>
      <c r="V29" s="362">
        <v>339.1</v>
      </c>
      <c r="W29" s="515">
        <v>360.7</v>
      </c>
      <c r="X29" s="362">
        <v>407</v>
      </c>
      <c r="Y29" s="366">
        <v>407.83523217731687</v>
      </c>
      <c r="Z29" s="366">
        <v>350.17714959670349</v>
      </c>
      <c r="AA29" s="366">
        <v>351.83735436233349</v>
      </c>
      <c r="AB29" s="366">
        <v>428.2909953592353</v>
      </c>
      <c r="AC29" s="366">
        <v>434.01366381483172</v>
      </c>
      <c r="AD29" s="353" t="s">
        <v>15</v>
      </c>
      <c r="AE29" s="353" t="s">
        <v>15</v>
      </c>
      <c r="AF29" s="353">
        <v>459.7535317915665</v>
      </c>
      <c r="AG29" s="353" t="s">
        <v>15</v>
      </c>
      <c r="AH29" s="558"/>
    </row>
    <row r="30" spans="1:34">
      <c r="A30" s="130" t="s">
        <v>38</v>
      </c>
      <c r="B30" s="412">
        <v>336.1</v>
      </c>
      <c r="C30" s="232">
        <v>326.60000000000002</v>
      </c>
      <c r="D30" s="362">
        <v>298.2</v>
      </c>
      <c r="E30" s="362">
        <v>339.1</v>
      </c>
      <c r="F30" s="362">
        <v>303.10000000000002</v>
      </c>
      <c r="G30" s="362">
        <v>205.2</v>
      </c>
      <c r="H30" s="362">
        <v>360.1</v>
      </c>
      <c r="I30" s="362">
        <v>412</v>
      </c>
      <c r="J30" s="362">
        <v>390.5</v>
      </c>
      <c r="K30" s="362">
        <v>380.2</v>
      </c>
      <c r="L30" s="362">
        <v>342.6</v>
      </c>
      <c r="M30" s="362">
        <v>354.2</v>
      </c>
      <c r="N30" s="362">
        <v>331.1</v>
      </c>
      <c r="O30" s="362">
        <v>332.5</v>
      </c>
      <c r="P30" s="362">
        <v>270.2</v>
      </c>
      <c r="Q30" s="362">
        <v>416.3</v>
      </c>
      <c r="R30" s="362">
        <v>317.7</v>
      </c>
      <c r="S30" s="362">
        <v>303.3</v>
      </c>
      <c r="T30" s="362">
        <v>348.6</v>
      </c>
      <c r="U30" s="362">
        <v>373.6</v>
      </c>
      <c r="V30" s="362">
        <v>374.6</v>
      </c>
      <c r="W30" s="515">
        <v>367.4</v>
      </c>
      <c r="X30" s="362">
        <v>440.1</v>
      </c>
      <c r="Y30" s="366">
        <v>430.94222621570151</v>
      </c>
      <c r="Z30" s="366">
        <v>367.90150679204174</v>
      </c>
      <c r="AA30" s="366">
        <v>337.96370160387016</v>
      </c>
      <c r="AB30" s="366">
        <v>433.73461281437528</v>
      </c>
      <c r="AC30" s="366">
        <v>432.44328127945863</v>
      </c>
      <c r="AD30" s="353">
        <v>358.96261471268275</v>
      </c>
      <c r="AE30" s="353">
        <v>404.19084816077788</v>
      </c>
      <c r="AF30" s="353">
        <v>440.02966923667316</v>
      </c>
      <c r="AG30" s="353">
        <v>470.97738888715799</v>
      </c>
      <c r="AH30" s="558"/>
    </row>
    <row r="31" spans="1:34">
      <c r="A31" s="130" t="s">
        <v>208</v>
      </c>
      <c r="B31" s="412">
        <v>320.39999999999998</v>
      </c>
      <c r="C31" s="232">
        <v>305.60000000000002</v>
      </c>
      <c r="D31" s="362">
        <v>281.7</v>
      </c>
      <c r="E31" s="362">
        <v>340.6</v>
      </c>
      <c r="F31" s="362">
        <v>303.3</v>
      </c>
      <c r="G31" s="362">
        <v>218.3</v>
      </c>
      <c r="H31" s="362">
        <v>355.8</v>
      </c>
      <c r="I31" s="362">
        <v>404.3</v>
      </c>
      <c r="J31" s="362">
        <v>371</v>
      </c>
      <c r="K31" s="362">
        <v>365.2</v>
      </c>
      <c r="L31" s="362">
        <v>339.9</v>
      </c>
      <c r="M31" s="362">
        <v>339.6</v>
      </c>
      <c r="N31" s="362">
        <v>310.7</v>
      </c>
      <c r="O31" s="362">
        <v>344.7</v>
      </c>
      <c r="P31" s="362">
        <v>307.10000000000002</v>
      </c>
      <c r="Q31" s="362">
        <v>414.5</v>
      </c>
      <c r="R31" s="362">
        <v>301.60000000000002</v>
      </c>
      <c r="S31" s="362">
        <v>275.2</v>
      </c>
      <c r="T31" s="362">
        <v>357.7</v>
      </c>
      <c r="U31" s="362">
        <v>375.8</v>
      </c>
      <c r="V31" s="362">
        <v>384.9</v>
      </c>
      <c r="W31" s="515">
        <v>370.7</v>
      </c>
      <c r="X31" s="362">
        <v>434.6</v>
      </c>
      <c r="Y31" s="366">
        <v>425.76414156516205</v>
      </c>
      <c r="Z31" s="366">
        <v>366.87203337909108</v>
      </c>
      <c r="AA31" s="366">
        <v>338.35049011069123</v>
      </c>
      <c r="AB31" s="366">
        <v>457.71039817687353</v>
      </c>
      <c r="AC31" s="366">
        <v>425.42271252616086</v>
      </c>
      <c r="AD31" s="353">
        <v>342.62261499874586</v>
      </c>
      <c r="AE31" s="353">
        <v>420.15100290275672</v>
      </c>
      <c r="AF31" s="353">
        <v>465.48847347281452</v>
      </c>
      <c r="AG31" s="353">
        <v>466.91540369534101</v>
      </c>
      <c r="AH31" s="558"/>
    </row>
    <row r="32" spans="1:34">
      <c r="A32" s="130" t="s">
        <v>39</v>
      </c>
      <c r="B32" s="412">
        <v>379.7</v>
      </c>
      <c r="C32" s="232">
        <v>395.2</v>
      </c>
      <c r="D32" s="362">
        <v>312.89999999999998</v>
      </c>
      <c r="E32" s="362">
        <v>375.6</v>
      </c>
      <c r="F32" s="362">
        <v>289.3</v>
      </c>
      <c r="G32" s="362">
        <v>259.89999999999998</v>
      </c>
      <c r="H32" s="362">
        <v>417.1</v>
      </c>
      <c r="I32" s="362">
        <v>428.1</v>
      </c>
      <c r="J32" s="362">
        <v>405.5</v>
      </c>
      <c r="K32" s="362">
        <v>418.4</v>
      </c>
      <c r="L32" s="362">
        <v>379.9</v>
      </c>
      <c r="M32" s="362">
        <v>369.6</v>
      </c>
      <c r="N32" s="362">
        <v>410.5</v>
      </c>
      <c r="O32" s="362">
        <v>372.8</v>
      </c>
      <c r="P32" s="362">
        <v>268</v>
      </c>
      <c r="Q32" s="362">
        <v>453.6</v>
      </c>
      <c r="R32" s="362">
        <v>337.5</v>
      </c>
      <c r="S32" s="362">
        <v>362.6</v>
      </c>
      <c r="T32" s="362">
        <v>389.4</v>
      </c>
      <c r="U32" s="362">
        <v>432.5</v>
      </c>
      <c r="V32" s="362">
        <v>408.6</v>
      </c>
      <c r="W32" s="515">
        <v>390.8</v>
      </c>
      <c r="X32" s="362">
        <v>461.8</v>
      </c>
      <c r="Y32" s="366">
        <v>463.3140958117973</v>
      </c>
      <c r="Z32" s="366">
        <v>388.45140297103097</v>
      </c>
      <c r="AA32" s="366">
        <v>392.32985481635444</v>
      </c>
      <c r="AB32" s="366">
        <v>495.97206334928217</v>
      </c>
      <c r="AC32" s="366">
        <v>467.83865013818786</v>
      </c>
      <c r="AD32" s="353">
        <v>382.2408585755793</v>
      </c>
      <c r="AE32" s="353">
        <v>450.31969538653215</v>
      </c>
      <c r="AF32" s="353">
        <v>505.63023961515933</v>
      </c>
      <c r="AG32" s="353">
        <v>477.55834727582663</v>
      </c>
      <c r="AH32" s="558"/>
    </row>
    <row r="33" spans="1:34">
      <c r="A33" s="130" t="s">
        <v>40</v>
      </c>
      <c r="B33" s="412">
        <v>344.3</v>
      </c>
      <c r="C33" s="232">
        <v>371</v>
      </c>
      <c r="D33" s="362">
        <v>336.3</v>
      </c>
      <c r="E33" s="362">
        <v>365.8</v>
      </c>
      <c r="F33" s="362">
        <v>334.9</v>
      </c>
      <c r="G33" s="362">
        <v>333.8</v>
      </c>
      <c r="H33" s="362">
        <v>389.9</v>
      </c>
      <c r="I33" s="362">
        <v>416.1</v>
      </c>
      <c r="J33" s="362">
        <v>438.4</v>
      </c>
      <c r="K33" s="362">
        <v>417</v>
      </c>
      <c r="L33" s="362">
        <v>383.1</v>
      </c>
      <c r="M33" s="362">
        <v>436.1</v>
      </c>
      <c r="N33" s="362">
        <v>402.1</v>
      </c>
      <c r="O33" s="362">
        <v>387.2</v>
      </c>
      <c r="P33" s="362">
        <v>368.1</v>
      </c>
      <c r="Q33" s="362">
        <v>438.2</v>
      </c>
      <c r="R33" s="362">
        <v>385.2</v>
      </c>
      <c r="S33" s="362">
        <v>366</v>
      </c>
      <c r="T33" s="362">
        <v>406.6</v>
      </c>
      <c r="U33" s="362">
        <v>409</v>
      </c>
      <c r="V33" s="362">
        <v>416.4</v>
      </c>
      <c r="W33" s="515">
        <v>426.8</v>
      </c>
      <c r="X33" s="362">
        <v>452.6</v>
      </c>
      <c r="Y33" s="366">
        <v>447.36394141357994</v>
      </c>
      <c r="Z33" s="366">
        <v>394.76163603833459</v>
      </c>
      <c r="AA33" s="366">
        <v>415.59108128377926</v>
      </c>
      <c r="AB33" s="366">
        <v>490.37509120952893</v>
      </c>
      <c r="AC33" s="366">
        <v>453.82834633660519</v>
      </c>
      <c r="AD33" s="353">
        <v>393.29299351645335</v>
      </c>
      <c r="AE33" s="353">
        <v>428.23805370020273</v>
      </c>
      <c r="AF33" s="353">
        <v>472.62877598924945</v>
      </c>
      <c r="AG33" s="353">
        <v>478.76253487356468</v>
      </c>
      <c r="AH33" s="558"/>
    </row>
    <row r="34" spans="1:34">
      <c r="A34" s="130" t="s">
        <v>41</v>
      </c>
      <c r="B34" s="412">
        <v>329.3</v>
      </c>
      <c r="C34" s="232">
        <v>334</v>
      </c>
      <c r="D34" s="362">
        <v>309.5</v>
      </c>
      <c r="E34" s="362">
        <v>311.7</v>
      </c>
      <c r="F34" s="362">
        <v>251.3</v>
      </c>
      <c r="G34" s="362">
        <v>200.2</v>
      </c>
      <c r="H34" s="362">
        <v>335.2</v>
      </c>
      <c r="I34" s="362">
        <v>380.8</v>
      </c>
      <c r="J34" s="362">
        <v>332.9</v>
      </c>
      <c r="K34" s="362">
        <v>344.8</v>
      </c>
      <c r="L34" s="362">
        <v>306.60000000000002</v>
      </c>
      <c r="M34" s="362">
        <v>314.2</v>
      </c>
      <c r="N34" s="362">
        <v>303.3</v>
      </c>
      <c r="O34" s="362">
        <v>320</v>
      </c>
      <c r="P34" s="362">
        <v>281.8</v>
      </c>
      <c r="Q34" s="362">
        <v>393.2</v>
      </c>
      <c r="R34" s="362">
        <v>349.5</v>
      </c>
      <c r="S34" s="362">
        <v>303.60000000000002</v>
      </c>
      <c r="T34" s="362">
        <v>337.3</v>
      </c>
      <c r="U34" s="362">
        <v>385.6</v>
      </c>
      <c r="V34" s="362">
        <v>389.8</v>
      </c>
      <c r="W34" s="515">
        <v>384.8</v>
      </c>
      <c r="X34" s="362">
        <v>443.7</v>
      </c>
      <c r="Y34" s="366">
        <v>431.47896811887301</v>
      </c>
      <c r="Z34" s="366">
        <v>376.20328426978745</v>
      </c>
      <c r="AA34" s="366">
        <v>356.49973142747706</v>
      </c>
      <c r="AB34" s="366">
        <v>498.68254982916011</v>
      </c>
      <c r="AC34" s="366">
        <v>451.50110445782542</v>
      </c>
      <c r="AD34" s="353">
        <v>359.56044660145392</v>
      </c>
      <c r="AE34" s="353">
        <v>397.6589635999855</v>
      </c>
      <c r="AF34" s="353">
        <v>452.26459481288174</v>
      </c>
      <c r="AG34" s="353" t="s">
        <v>15</v>
      </c>
      <c r="AH34" s="558"/>
    </row>
    <row r="35" spans="1:34">
      <c r="A35" s="130" t="s">
        <v>42</v>
      </c>
      <c r="B35" s="412">
        <v>399.5</v>
      </c>
      <c r="C35" s="232">
        <v>403.2</v>
      </c>
      <c r="D35" s="362">
        <v>424.3</v>
      </c>
      <c r="E35" s="362">
        <v>377.2</v>
      </c>
      <c r="F35" s="362">
        <v>281.89999999999998</v>
      </c>
      <c r="G35" s="362">
        <v>258.60000000000002</v>
      </c>
      <c r="H35" s="362">
        <v>306.89999999999998</v>
      </c>
      <c r="I35" s="362">
        <v>412</v>
      </c>
      <c r="J35" s="362">
        <v>385</v>
      </c>
      <c r="K35" s="362">
        <v>426.7</v>
      </c>
      <c r="L35" s="362">
        <v>389.1</v>
      </c>
      <c r="M35" s="362">
        <v>432.3</v>
      </c>
      <c r="N35" s="362">
        <v>374.2</v>
      </c>
      <c r="O35" s="362">
        <v>294.5</v>
      </c>
      <c r="P35" s="362">
        <v>296</v>
      </c>
      <c r="Q35" s="362">
        <v>479.2</v>
      </c>
      <c r="R35" s="362">
        <v>397.9</v>
      </c>
      <c r="S35" s="362">
        <v>340.3</v>
      </c>
      <c r="T35" s="362">
        <v>367.3</v>
      </c>
      <c r="U35" s="362" t="s">
        <v>125</v>
      </c>
      <c r="V35" s="362" t="s">
        <v>125</v>
      </c>
      <c r="W35" s="515" t="s">
        <v>125</v>
      </c>
      <c r="X35" s="362" t="s">
        <v>125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353" t="s">
        <v>15</v>
      </c>
      <c r="AF35" s="353" t="s">
        <v>15</v>
      </c>
      <c r="AG35" s="353" t="s">
        <v>15</v>
      </c>
      <c r="AH35" s="558"/>
    </row>
    <row r="36" spans="1:34">
      <c r="A36" s="130" t="s">
        <v>43</v>
      </c>
      <c r="B36" s="412">
        <v>263.10000000000002</v>
      </c>
      <c r="C36" s="232">
        <v>215</v>
      </c>
      <c r="D36" s="362">
        <v>244.6</v>
      </c>
      <c r="E36" s="362">
        <v>224.3</v>
      </c>
      <c r="F36" s="362" t="s">
        <v>125</v>
      </c>
      <c r="G36" s="362" t="s">
        <v>125</v>
      </c>
      <c r="H36" s="362" t="s">
        <v>125</v>
      </c>
      <c r="I36" s="362">
        <v>321.39999999999998</v>
      </c>
      <c r="J36" s="362" t="s">
        <v>125</v>
      </c>
      <c r="K36" s="362">
        <v>268.5</v>
      </c>
      <c r="L36" s="362">
        <v>231</v>
      </c>
      <c r="M36" s="362">
        <v>287.60000000000002</v>
      </c>
      <c r="N36" s="362">
        <v>271.10000000000002</v>
      </c>
      <c r="O36" s="362" t="s">
        <v>125</v>
      </c>
      <c r="P36" s="362" t="s">
        <v>69</v>
      </c>
      <c r="Q36" s="362">
        <v>324.10000000000002</v>
      </c>
      <c r="R36" s="362">
        <v>416.5</v>
      </c>
      <c r="S36" s="362">
        <v>329.3</v>
      </c>
      <c r="T36" s="362">
        <v>393.5</v>
      </c>
      <c r="U36" s="362">
        <v>400.1</v>
      </c>
      <c r="V36" s="362">
        <v>353.7</v>
      </c>
      <c r="W36" s="515">
        <v>431.6</v>
      </c>
      <c r="X36" s="362">
        <v>418.8</v>
      </c>
      <c r="Y36" s="366">
        <v>423.11662057675568</v>
      </c>
      <c r="Z36" s="366">
        <v>314.78572498905601</v>
      </c>
      <c r="AA36" s="366">
        <v>382.40111866968368</v>
      </c>
      <c r="AB36" s="366">
        <v>420.71221432205778</v>
      </c>
      <c r="AC36" s="366">
        <v>432.17715675329953</v>
      </c>
      <c r="AD36" s="353">
        <v>407.38465525235898</v>
      </c>
      <c r="AE36" s="353">
        <v>289.29530244435051</v>
      </c>
      <c r="AF36" s="353" t="s">
        <v>15</v>
      </c>
      <c r="AG36" s="353" t="s">
        <v>15</v>
      </c>
      <c r="AH36" s="558"/>
    </row>
    <row r="37" spans="1:34">
      <c r="A37" s="130" t="s">
        <v>44</v>
      </c>
      <c r="B37" s="412">
        <v>399.5</v>
      </c>
      <c r="C37" s="232">
        <v>402.8</v>
      </c>
      <c r="D37" s="362">
        <v>424.3</v>
      </c>
      <c r="E37" s="362">
        <v>377.2</v>
      </c>
      <c r="F37" s="362">
        <v>281.89999999999998</v>
      </c>
      <c r="G37" s="362">
        <v>258.3</v>
      </c>
      <c r="H37" s="362">
        <v>306.89999999999998</v>
      </c>
      <c r="I37" s="362">
        <v>412</v>
      </c>
      <c r="J37" s="362">
        <v>385</v>
      </c>
      <c r="K37" s="362">
        <v>427.1</v>
      </c>
      <c r="L37" s="362">
        <v>389.1</v>
      </c>
      <c r="M37" s="362">
        <v>432.3</v>
      </c>
      <c r="N37" s="362">
        <v>374.2</v>
      </c>
      <c r="O37" s="362" t="s">
        <v>125</v>
      </c>
      <c r="P37" s="362">
        <v>310.7</v>
      </c>
      <c r="Q37" s="362">
        <v>405</v>
      </c>
      <c r="R37" s="362">
        <v>360.3</v>
      </c>
      <c r="S37" s="362">
        <v>326.10000000000002</v>
      </c>
      <c r="T37" s="362">
        <v>364.7</v>
      </c>
      <c r="U37" s="362" t="s">
        <v>125</v>
      </c>
      <c r="V37" s="362" t="s">
        <v>125</v>
      </c>
      <c r="W37" s="362" t="s">
        <v>125</v>
      </c>
      <c r="X37" s="362" t="s">
        <v>125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53" t="s">
        <v>15</v>
      </c>
      <c r="AE37" s="353" t="s">
        <v>16</v>
      </c>
      <c r="AF37" s="353" t="s">
        <v>16</v>
      </c>
      <c r="AG37" s="353" t="s">
        <v>16</v>
      </c>
      <c r="AH37" s="558"/>
    </row>
    <row r="38" spans="1:34">
      <c r="A38" s="130" t="s">
        <v>45</v>
      </c>
      <c r="B38" s="412">
        <v>293.10000000000002</v>
      </c>
      <c r="C38" s="232" t="s">
        <v>125</v>
      </c>
      <c r="D38" s="362">
        <v>253</v>
      </c>
      <c r="E38" s="362">
        <v>267.5</v>
      </c>
      <c r="F38" s="362">
        <v>284.60000000000002</v>
      </c>
      <c r="G38" s="362">
        <v>248.3</v>
      </c>
      <c r="H38" s="362">
        <v>364.5</v>
      </c>
      <c r="I38" s="362">
        <v>287.39999999999998</v>
      </c>
      <c r="J38" s="362" t="s">
        <v>125</v>
      </c>
      <c r="K38" s="362">
        <v>404</v>
      </c>
      <c r="L38" s="362" t="s">
        <v>125</v>
      </c>
      <c r="M38" s="362" t="s">
        <v>125</v>
      </c>
      <c r="N38" s="362" t="s">
        <v>125</v>
      </c>
      <c r="O38" s="362">
        <v>320.5</v>
      </c>
      <c r="P38" s="362">
        <v>363</v>
      </c>
      <c r="Q38" s="362">
        <v>407.6</v>
      </c>
      <c r="R38" s="362">
        <v>395.5</v>
      </c>
      <c r="S38" s="362">
        <v>327.10000000000002</v>
      </c>
      <c r="T38" s="362">
        <v>383.7</v>
      </c>
      <c r="U38" s="362">
        <v>422.2</v>
      </c>
      <c r="V38" s="362">
        <v>354.1</v>
      </c>
      <c r="W38" s="362">
        <v>415.5</v>
      </c>
      <c r="X38" s="362">
        <v>414.3</v>
      </c>
      <c r="Y38" s="366">
        <v>377.47100390641833</v>
      </c>
      <c r="Z38" s="366" t="s">
        <v>124</v>
      </c>
      <c r="AA38" s="366" t="s">
        <v>15</v>
      </c>
      <c r="AB38" s="366">
        <v>492.74202154417242</v>
      </c>
      <c r="AC38" s="366">
        <v>396.6438207257716</v>
      </c>
      <c r="AD38" s="353" t="s">
        <v>15</v>
      </c>
      <c r="AE38" s="353" t="s">
        <v>15</v>
      </c>
      <c r="AF38" s="353" t="s">
        <v>15</v>
      </c>
      <c r="AG38" s="353" t="s">
        <v>15</v>
      </c>
      <c r="AH38" s="558"/>
    </row>
    <row r="39" spans="1:34">
      <c r="A39" s="130" t="s">
        <v>46</v>
      </c>
      <c r="B39" s="412" t="s">
        <v>68</v>
      </c>
      <c r="C39" s="232" t="s">
        <v>69</v>
      </c>
      <c r="D39" s="362" t="s">
        <v>69</v>
      </c>
      <c r="E39" s="362" t="s">
        <v>69</v>
      </c>
      <c r="F39" s="362" t="s">
        <v>69</v>
      </c>
      <c r="G39" s="362" t="s">
        <v>69</v>
      </c>
      <c r="H39" s="362" t="s">
        <v>69</v>
      </c>
      <c r="I39" s="362" t="s">
        <v>69</v>
      </c>
      <c r="J39" s="362" t="s">
        <v>69</v>
      </c>
      <c r="K39" s="362" t="s">
        <v>69</v>
      </c>
      <c r="L39" s="362" t="s">
        <v>69</v>
      </c>
      <c r="M39" s="362" t="s">
        <v>69</v>
      </c>
      <c r="N39" s="362" t="s">
        <v>69</v>
      </c>
      <c r="O39" s="362" t="s">
        <v>69</v>
      </c>
      <c r="P39" s="362" t="s">
        <v>69</v>
      </c>
      <c r="Q39" s="362" t="s">
        <v>69</v>
      </c>
      <c r="R39" s="362" t="s">
        <v>69</v>
      </c>
      <c r="S39" s="362" t="s">
        <v>69</v>
      </c>
      <c r="T39" s="362" t="s">
        <v>69</v>
      </c>
      <c r="U39" s="362" t="s">
        <v>69</v>
      </c>
      <c r="V39" s="362" t="s">
        <v>69</v>
      </c>
      <c r="W39" s="362" t="s">
        <v>69</v>
      </c>
      <c r="X39" s="362" t="s">
        <v>69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366" t="s">
        <v>16</v>
      </c>
      <c r="AD39" s="353" t="s">
        <v>16</v>
      </c>
      <c r="AE39" s="353" t="s">
        <v>16</v>
      </c>
      <c r="AF39" s="353" t="s">
        <v>16</v>
      </c>
      <c r="AG39" s="353" t="s">
        <v>16</v>
      </c>
      <c r="AH39" s="558"/>
    </row>
    <row r="40" spans="1:34">
      <c r="A40" s="130" t="s">
        <v>47</v>
      </c>
      <c r="B40" s="412">
        <v>258.60000000000002</v>
      </c>
      <c r="C40" s="232">
        <v>239</v>
      </c>
      <c r="D40" s="362">
        <v>253.3</v>
      </c>
      <c r="E40" s="362">
        <v>311.2</v>
      </c>
      <c r="F40" s="362">
        <v>321.39999999999998</v>
      </c>
      <c r="G40" s="362">
        <v>264.89999999999998</v>
      </c>
      <c r="H40" s="362">
        <v>289.7</v>
      </c>
      <c r="I40" s="362">
        <v>321.5</v>
      </c>
      <c r="J40" s="362">
        <v>367.4</v>
      </c>
      <c r="K40" s="362">
        <v>334</v>
      </c>
      <c r="L40" s="362">
        <v>291.60000000000002</v>
      </c>
      <c r="M40" s="362">
        <v>360</v>
      </c>
      <c r="N40" s="362">
        <v>352.8</v>
      </c>
      <c r="O40" s="362">
        <v>297.7</v>
      </c>
      <c r="P40" s="362">
        <v>335.3</v>
      </c>
      <c r="Q40" s="362">
        <v>381.1</v>
      </c>
      <c r="R40" s="362">
        <v>359.2</v>
      </c>
      <c r="S40" s="362">
        <v>333.4</v>
      </c>
      <c r="T40" s="362">
        <v>386.6</v>
      </c>
      <c r="U40" s="362">
        <v>383</v>
      </c>
      <c r="V40" s="362">
        <v>341</v>
      </c>
      <c r="W40" s="362">
        <v>391.2</v>
      </c>
      <c r="X40" s="362">
        <v>398.6</v>
      </c>
      <c r="Y40" s="366">
        <v>438.06695074260426</v>
      </c>
      <c r="Z40" s="366">
        <v>360.11320131739399</v>
      </c>
      <c r="AA40" s="366">
        <v>325.45345655691943</v>
      </c>
      <c r="AB40" s="366">
        <v>420.65433155517206</v>
      </c>
      <c r="AC40" s="366">
        <v>414.88143855458731</v>
      </c>
      <c r="AD40" s="353">
        <v>337.55965934740721</v>
      </c>
      <c r="AE40" s="353">
        <v>365.36595105434958</v>
      </c>
      <c r="AF40" s="353">
        <v>463.96022378762888</v>
      </c>
      <c r="AG40" s="353">
        <v>465.39973940383561</v>
      </c>
      <c r="AH40" s="558"/>
    </row>
    <row r="41" spans="1:34">
      <c r="A41" s="130" t="s">
        <v>48</v>
      </c>
      <c r="B41" s="412">
        <v>263.10000000000002</v>
      </c>
      <c r="C41" s="232">
        <v>244.6</v>
      </c>
      <c r="D41" s="362">
        <v>214.7</v>
      </c>
      <c r="E41" s="362">
        <v>256.39999999999998</v>
      </c>
      <c r="F41" s="362">
        <v>303.5</v>
      </c>
      <c r="G41" s="362">
        <v>242.7</v>
      </c>
      <c r="H41" s="362">
        <v>258</v>
      </c>
      <c r="I41" s="362">
        <v>313.3</v>
      </c>
      <c r="J41" s="362">
        <v>283.2</v>
      </c>
      <c r="K41" s="362">
        <v>252.9</v>
      </c>
      <c r="L41" s="362">
        <v>231</v>
      </c>
      <c r="M41" s="362">
        <v>287.60000000000002</v>
      </c>
      <c r="N41" s="362">
        <v>271.10000000000002</v>
      </c>
      <c r="O41" s="362">
        <v>332.4</v>
      </c>
      <c r="P41" s="362">
        <v>333.8</v>
      </c>
      <c r="Q41" s="362">
        <v>353.4</v>
      </c>
      <c r="R41" s="362">
        <v>353.2</v>
      </c>
      <c r="S41" s="362">
        <v>316.7</v>
      </c>
      <c r="T41" s="362">
        <v>386.5</v>
      </c>
      <c r="U41" s="362">
        <v>389.1</v>
      </c>
      <c r="V41" s="362">
        <v>338</v>
      </c>
      <c r="W41" s="362">
        <v>419.4</v>
      </c>
      <c r="X41" s="362">
        <v>413.1</v>
      </c>
      <c r="Y41" s="366">
        <v>398.76077481680289</v>
      </c>
      <c r="Z41" s="366">
        <v>373.6310926845768</v>
      </c>
      <c r="AA41" s="366">
        <v>371.0710419522556</v>
      </c>
      <c r="AB41" s="366">
        <v>395.54264891301904</v>
      </c>
      <c r="AC41" s="366">
        <v>406.93795377453296</v>
      </c>
      <c r="AD41" s="353">
        <v>348.13436952186305</v>
      </c>
      <c r="AE41" s="353">
        <v>351.06221034721159</v>
      </c>
      <c r="AF41" s="353">
        <v>412.14180669815596</v>
      </c>
      <c r="AG41" s="353">
        <v>453.60342112918499</v>
      </c>
      <c r="AH41" s="558"/>
    </row>
    <row r="42" spans="1:34">
      <c r="A42" s="130" t="s">
        <v>49</v>
      </c>
      <c r="B42" s="412">
        <v>290.89999999999998</v>
      </c>
      <c r="C42" s="232">
        <v>337.8</v>
      </c>
      <c r="D42" s="362">
        <v>410.4</v>
      </c>
      <c r="E42" s="362">
        <v>353</v>
      </c>
      <c r="F42" s="362">
        <v>330.3</v>
      </c>
      <c r="G42" s="362">
        <v>299.89999999999998</v>
      </c>
      <c r="H42" s="362">
        <v>422.9</v>
      </c>
      <c r="I42" s="362">
        <v>408.6</v>
      </c>
      <c r="J42" s="362">
        <v>358</v>
      </c>
      <c r="K42" s="362">
        <v>375</v>
      </c>
      <c r="L42" s="362">
        <v>342</v>
      </c>
      <c r="M42" s="362">
        <v>442.7</v>
      </c>
      <c r="N42" s="362">
        <v>380.4</v>
      </c>
      <c r="O42" s="362">
        <v>322.10000000000002</v>
      </c>
      <c r="P42" s="362">
        <v>314.39999999999998</v>
      </c>
      <c r="Q42" s="362">
        <v>447.3</v>
      </c>
      <c r="R42" s="362">
        <v>381</v>
      </c>
      <c r="S42" s="362">
        <v>381</v>
      </c>
      <c r="T42" s="362">
        <v>383.5</v>
      </c>
      <c r="U42" s="362">
        <v>432.7</v>
      </c>
      <c r="V42" s="362">
        <v>386.8</v>
      </c>
      <c r="W42" s="362">
        <v>424.9</v>
      </c>
      <c r="X42" s="362">
        <v>487.1</v>
      </c>
      <c r="Y42" s="366">
        <v>451.34944644096652</v>
      </c>
      <c r="Z42" s="366">
        <v>450.8038986659862</v>
      </c>
      <c r="AA42" s="366">
        <v>349.25322275578782</v>
      </c>
      <c r="AB42" s="366">
        <v>486.42256899953628</v>
      </c>
      <c r="AC42" s="366">
        <v>443.55860384139191</v>
      </c>
      <c r="AD42" s="353">
        <v>378.52072326833877</v>
      </c>
      <c r="AE42" s="353">
        <v>437.12752908918634</v>
      </c>
      <c r="AF42" s="353">
        <v>474.92799216461742</v>
      </c>
      <c r="AG42" s="353">
        <v>475.93805240474023</v>
      </c>
      <c r="AH42" s="558"/>
    </row>
    <row r="43" spans="1:34">
      <c r="A43" s="130" t="s">
        <v>50</v>
      </c>
      <c r="B43" s="412">
        <v>284</v>
      </c>
      <c r="C43" s="232">
        <v>332.9</v>
      </c>
      <c r="D43" s="362">
        <v>317.5</v>
      </c>
      <c r="E43" s="362">
        <v>329.9</v>
      </c>
      <c r="F43" s="362">
        <v>298.89999999999998</v>
      </c>
      <c r="G43" s="362">
        <v>260</v>
      </c>
      <c r="H43" s="362">
        <v>386.8</v>
      </c>
      <c r="I43" s="362">
        <v>403.9</v>
      </c>
      <c r="J43" s="362">
        <v>358.7</v>
      </c>
      <c r="K43" s="362">
        <v>424.9</v>
      </c>
      <c r="L43" s="362">
        <v>392.6</v>
      </c>
      <c r="M43" s="362">
        <v>416.3</v>
      </c>
      <c r="N43" s="362">
        <v>365.9</v>
      </c>
      <c r="O43" s="362">
        <v>313.89999999999998</v>
      </c>
      <c r="P43" s="362">
        <v>322.39999999999998</v>
      </c>
      <c r="Q43" s="362">
        <v>415.5</v>
      </c>
      <c r="R43" s="362">
        <v>372.3</v>
      </c>
      <c r="S43" s="362">
        <v>358.1</v>
      </c>
      <c r="T43" s="362">
        <v>373.4</v>
      </c>
      <c r="U43" s="362">
        <v>430.2</v>
      </c>
      <c r="V43" s="362">
        <v>401.2</v>
      </c>
      <c r="W43" s="362">
        <v>425.4</v>
      </c>
      <c r="X43" s="362">
        <v>482.2</v>
      </c>
      <c r="Y43" s="366">
        <v>461.09095951034806</v>
      </c>
      <c r="Z43" s="366">
        <v>437.44569979799121</v>
      </c>
      <c r="AA43" s="366">
        <v>318.76124224704063</v>
      </c>
      <c r="AB43" s="366">
        <v>486.54745420650954</v>
      </c>
      <c r="AC43" s="366">
        <v>453.26006580660322</v>
      </c>
      <c r="AD43" s="353">
        <v>353.16668896499465</v>
      </c>
      <c r="AE43" s="353">
        <v>440.25069650867164</v>
      </c>
      <c r="AF43" s="353">
        <v>449.09555795729938</v>
      </c>
      <c r="AG43" s="353">
        <v>461.19518622208585</v>
      </c>
      <c r="AH43" s="558"/>
    </row>
    <row r="44" spans="1:34">
      <c r="A44" s="130" t="s">
        <v>122</v>
      </c>
      <c r="B44" s="412">
        <v>257.8</v>
      </c>
      <c r="C44" s="232">
        <v>254</v>
      </c>
      <c r="D44" s="362">
        <v>311.3</v>
      </c>
      <c r="E44" s="362">
        <v>281.89999999999998</v>
      </c>
      <c r="F44" s="362">
        <v>325</v>
      </c>
      <c r="G44" s="362">
        <v>273.8</v>
      </c>
      <c r="H44" s="362">
        <v>311.8</v>
      </c>
      <c r="I44" s="362">
        <v>313.3</v>
      </c>
      <c r="J44" s="362">
        <v>319.10000000000002</v>
      </c>
      <c r="K44" s="362">
        <v>311.2</v>
      </c>
      <c r="L44" s="362">
        <v>320</v>
      </c>
      <c r="M44" s="362">
        <v>333.6</v>
      </c>
      <c r="N44" s="362">
        <v>265.3</v>
      </c>
      <c r="O44" s="362" t="s">
        <v>125</v>
      </c>
      <c r="P44" s="362">
        <v>311.89999999999998</v>
      </c>
      <c r="Q44" s="362">
        <v>300.8</v>
      </c>
      <c r="R44" s="362">
        <v>349.2</v>
      </c>
      <c r="S44" s="362">
        <v>341.6</v>
      </c>
      <c r="T44" s="362">
        <v>372.3</v>
      </c>
      <c r="U44" s="362">
        <v>352.8</v>
      </c>
      <c r="V44" s="362">
        <v>291.2</v>
      </c>
      <c r="W44" s="362">
        <v>411.6</v>
      </c>
      <c r="X44" s="362">
        <v>449.8</v>
      </c>
      <c r="Y44" s="366">
        <v>432.34825023828245</v>
      </c>
      <c r="Z44" s="366">
        <v>420.89083588623794</v>
      </c>
      <c r="AA44" s="366">
        <v>374.80382889842059</v>
      </c>
      <c r="AB44" s="366" t="s">
        <v>15</v>
      </c>
      <c r="AC44" s="366" t="s">
        <v>15</v>
      </c>
      <c r="AD44" s="353" t="s">
        <v>15</v>
      </c>
      <c r="AE44" s="353">
        <v>390.8197400046127</v>
      </c>
      <c r="AF44" s="353">
        <v>443.52681933690116</v>
      </c>
      <c r="AG44" s="353" t="s">
        <v>15</v>
      </c>
      <c r="AH44" s="558"/>
    </row>
    <row r="45" spans="1:34">
      <c r="A45" s="130" t="s">
        <v>51</v>
      </c>
      <c r="B45" s="412">
        <v>317.5</v>
      </c>
      <c r="C45" s="232">
        <v>334</v>
      </c>
      <c r="D45" s="362">
        <v>332.4</v>
      </c>
      <c r="E45" s="362">
        <v>387.1</v>
      </c>
      <c r="F45" s="362">
        <v>322.7</v>
      </c>
      <c r="G45" s="362">
        <v>238.7</v>
      </c>
      <c r="H45" s="362">
        <v>358.6</v>
      </c>
      <c r="I45" s="362">
        <v>402.8</v>
      </c>
      <c r="J45" s="362">
        <v>370.9</v>
      </c>
      <c r="K45" s="362">
        <v>449.6</v>
      </c>
      <c r="L45" s="362">
        <v>396.6</v>
      </c>
      <c r="M45" s="362">
        <v>431.5</v>
      </c>
      <c r="N45" s="362">
        <v>410.7</v>
      </c>
      <c r="O45" s="362">
        <v>337.1</v>
      </c>
      <c r="P45" s="362">
        <v>314.60000000000002</v>
      </c>
      <c r="Q45" s="362">
        <v>411</v>
      </c>
      <c r="R45" s="362">
        <v>385.6</v>
      </c>
      <c r="S45" s="362">
        <v>396.7</v>
      </c>
      <c r="T45" s="362">
        <v>391.1</v>
      </c>
      <c r="U45" s="362">
        <v>438.4</v>
      </c>
      <c r="V45" s="362">
        <v>415.8</v>
      </c>
      <c r="W45" s="362">
        <v>433.1</v>
      </c>
      <c r="X45" s="362">
        <v>487.8</v>
      </c>
      <c r="Y45" s="366">
        <v>478.19642843675592</v>
      </c>
      <c r="Z45" s="366">
        <v>411.62447042951834</v>
      </c>
      <c r="AA45" s="366">
        <v>310.31683807555299</v>
      </c>
      <c r="AB45" s="366">
        <v>477.67735035734751</v>
      </c>
      <c r="AC45" s="366">
        <v>446.89631619313315</v>
      </c>
      <c r="AD45" s="353">
        <v>322.7445792247542</v>
      </c>
      <c r="AE45" s="353">
        <v>432.22507900231801</v>
      </c>
      <c r="AF45" s="353">
        <v>443.20522360768825</v>
      </c>
      <c r="AG45" s="353">
        <v>453.14101367270052</v>
      </c>
      <c r="AH45" s="558"/>
    </row>
    <row r="46" spans="1:34">
      <c r="A46" s="130" t="s">
        <v>52</v>
      </c>
      <c r="B46" s="412">
        <v>270.5</v>
      </c>
      <c r="C46" s="232">
        <v>240.3</v>
      </c>
      <c r="D46" s="362">
        <v>261</v>
      </c>
      <c r="E46" s="362">
        <v>263.5</v>
      </c>
      <c r="F46" s="362">
        <v>300.2</v>
      </c>
      <c r="G46" s="362">
        <v>228.1</v>
      </c>
      <c r="H46" s="362">
        <v>268.8</v>
      </c>
      <c r="I46" s="362">
        <v>270.89999999999998</v>
      </c>
      <c r="J46" s="362">
        <v>279.3</v>
      </c>
      <c r="K46" s="362">
        <v>284.3</v>
      </c>
      <c r="L46" s="362">
        <v>286.2</v>
      </c>
      <c r="M46" s="362">
        <v>323.60000000000002</v>
      </c>
      <c r="N46" s="362">
        <v>290.3</v>
      </c>
      <c r="O46" s="362">
        <v>267.7</v>
      </c>
      <c r="P46" s="362">
        <v>319.10000000000002</v>
      </c>
      <c r="Q46" s="362">
        <v>365.8</v>
      </c>
      <c r="R46" s="362">
        <v>355.4</v>
      </c>
      <c r="S46" s="362">
        <v>324.3</v>
      </c>
      <c r="T46" s="362">
        <v>375.5</v>
      </c>
      <c r="U46" s="362">
        <v>374.3</v>
      </c>
      <c r="V46" s="362">
        <v>356.5</v>
      </c>
      <c r="W46" s="362">
        <v>417</v>
      </c>
      <c r="X46" s="362">
        <v>432.7</v>
      </c>
      <c r="Y46" s="366">
        <v>422.06251251072712</v>
      </c>
      <c r="Z46" s="366">
        <v>395.44991510376576</v>
      </c>
      <c r="AA46" s="366">
        <v>385.7860691522713</v>
      </c>
      <c r="AB46" s="366">
        <v>386.16052173636444</v>
      </c>
      <c r="AC46" s="366">
        <v>425.42257304646671</v>
      </c>
      <c r="AD46" s="353">
        <v>375.58122432584332</v>
      </c>
      <c r="AE46" s="353">
        <v>388.4209143845161</v>
      </c>
      <c r="AF46" s="353">
        <v>398.41089872696546</v>
      </c>
      <c r="AG46" s="353">
        <v>461.45247743310949</v>
      </c>
      <c r="AH46" s="558"/>
    </row>
    <row r="47" spans="1:34">
      <c r="A47" s="130" t="s">
        <v>53</v>
      </c>
      <c r="B47" s="412">
        <v>399</v>
      </c>
      <c r="C47" s="232">
        <v>402.9</v>
      </c>
      <c r="D47" s="362">
        <v>424.3</v>
      </c>
      <c r="E47" s="362">
        <v>377.2</v>
      </c>
      <c r="F47" s="362">
        <v>281.89999999999998</v>
      </c>
      <c r="G47" s="362">
        <v>259</v>
      </c>
      <c r="H47" s="362">
        <v>306.89999999999998</v>
      </c>
      <c r="I47" s="362">
        <v>412</v>
      </c>
      <c r="J47" s="362">
        <v>385</v>
      </c>
      <c r="K47" s="362">
        <v>427.2</v>
      </c>
      <c r="L47" s="362">
        <v>389.1</v>
      </c>
      <c r="M47" s="362">
        <v>432.3</v>
      </c>
      <c r="N47" s="362">
        <v>374.2</v>
      </c>
      <c r="O47" s="362">
        <v>386.9</v>
      </c>
      <c r="P47" s="362">
        <v>324.3</v>
      </c>
      <c r="Q47" s="362">
        <v>442.6</v>
      </c>
      <c r="R47" s="362">
        <v>383.5</v>
      </c>
      <c r="S47" s="362">
        <v>352.2</v>
      </c>
      <c r="T47" s="362">
        <v>415.4</v>
      </c>
      <c r="U47" s="362">
        <v>430.3</v>
      </c>
      <c r="V47" s="362">
        <v>439.2</v>
      </c>
      <c r="W47" s="362">
        <v>418.8</v>
      </c>
      <c r="X47" s="362">
        <v>480.9</v>
      </c>
      <c r="Y47" s="366">
        <v>462.56964603390099</v>
      </c>
      <c r="Z47" s="366">
        <v>449.31184041639671</v>
      </c>
      <c r="AA47" s="366">
        <v>352.43949732975352</v>
      </c>
      <c r="AB47" s="366">
        <v>488.63927907537112</v>
      </c>
      <c r="AC47" s="366">
        <v>434.66008123813651</v>
      </c>
      <c r="AD47" s="353">
        <v>343.10944003813285</v>
      </c>
      <c r="AE47" s="353">
        <v>474.00365626609801</v>
      </c>
      <c r="AF47" s="353">
        <v>532.65692867893063</v>
      </c>
      <c r="AG47" s="353">
        <v>471.40625750311881</v>
      </c>
      <c r="AH47" s="558"/>
    </row>
    <row r="48" spans="1:34">
      <c r="A48" s="130" t="s">
        <v>54</v>
      </c>
      <c r="B48" s="412">
        <v>292.7</v>
      </c>
      <c r="C48" s="232">
        <v>310.2</v>
      </c>
      <c r="D48" s="362">
        <v>319</v>
      </c>
      <c r="E48" s="362">
        <v>327</v>
      </c>
      <c r="F48" s="362">
        <v>314.10000000000002</v>
      </c>
      <c r="G48" s="362">
        <v>260.89999999999998</v>
      </c>
      <c r="H48" s="362">
        <v>332</v>
      </c>
      <c r="I48" s="362">
        <v>411.1</v>
      </c>
      <c r="J48" s="362">
        <v>437.7</v>
      </c>
      <c r="K48" s="362">
        <v>425.8</v>
      </c>
      <c r="L48" s="362">
        <v>379.7</v>
      </c>
      <c r="M48" s="362">
        <v>488.9</v>
      </c>
      <c r="N48" s="362">
        <v>401.8</v>
      </c>
      <c r="O48" s="362">
        <v>387.4</v>
      </c>
      <c r="P48" s="362">
        <v>385.4</v>
      </c>
      <c r="Q48" s="362">
        <v>446.6</v>
      </c>
      <c r="R48" s="362">
        <v>399.6</v>
      </c>
      <c r="S48" s="362">
        <v>372.2</v>
      </c>
      <c r="T48" s="362">
        <v>416.4</v>
      </c>
      <c r="U48" s="362">
        <v>449.1</v>
      </c>
      <c r="V48" s="362">
        <v>418.5</v>
      </c>
      <c r="W48" s="362">
        <v>437.7</v>
      </c>
      <c r="X48" s="362">
        <v>500.3</v>
      </c>
      <c r="Y48" s="366">
        <v>485.1037134689372</v>
      </c>
      <c r="Z48" s="366">
        <v>431.63554021144995</v>
      </c>
      <c r="AA48" s="366">
        <v>371.23199656520887</v>
      </c>
      <c r="AB48" s="366">
        <v>509.86236806672292</v>
      </c>
      <c r="AC48" s="366">
        <v>465.98728610900309</v>
      </c>
      <c r="AD48" s="353">
        <v>392.35405210066193</v>
      </c>
      <c r="AE48" s="353">
        <v>446.48966338514066</v>
      </c>
      <c r="AF48" s="353">
        <v>486.4412747860689</v>
      </c>
      <c r="AG48" s="353">
        <v>478.58214556907302</v>
      </c>
      <c r="AH48" s="558"/>
    </row>
    <row r="49" spans="1:34">
      <c r="A49" s="130" t="s">
        <v>55</v>
      </c>
      <c r="B49" s="412">
        <v>336</v>
      </c>
      <c r="C49" s="232">
        <v>348.6</v>
      </c>
      <c r="D49" s="362">
        <v>296.39999999999998</v>
      </c>
      <c r="E49" s="362">
        <v>373.7</v>
      </c>
      <c r="F49" s="362">
        <v>313.5</v>
      </c>
      <c r="G49" s="362">
        <v>335.1</v>
      </c>
      <c r="H49" s="362">
        <v>449.8</v>
      </c>
      <c r="I49" s="362">
        <v>433.2</v>
      </c>
      <c r="J49" s="362">
        <v>342.2</v>
      </c>
      <c r="K49" s="362">
        <v>330.6</v>
      </c>
      <c r="L49" s="362">
        <v>394</v>
      </c>
      <c r="M49" s="362">
        <v>444</v>
      </c>
      <c r="N49" s="362">
        <v>324.7</v>
      </c>
      <c r="O49" s="362">
        <v>384.5</v>
      </c>
      <c r="P49" s="362">
        <v>362.7</v>
      </c>
      <c r="Q49" s="362">
        <v>447.7</v>
      </c>
      <c r="R49" s="515">
        <v>395.3</v>
      </c>
      <c r="S49" s="362">
        <v>400.1</v>
      </c>
      <c r="T49" s="362">
        <v>424.6</v>
      </c>
      <c r="U49" s="362">
        <v>452.2</v>
      </c>
      <c r="V49" s="362">
        <v>398.5</v>
      </c>
      <c r="W49" s="362">
        <v>494.3</v>
      </c>
      <c r="X49" s="362">
        <v>560.9</v>
      </c>
      <c r="Y49" s="366">
        <v>528.54542263588644</v>
      </c>
      <c r="Z49" s="366">
        <v>484.56960683932078</v>
      </c>
      <c r="AA49" s="366">
        <v>361.94114498453564</v>
      </c>
      <c r="AB49" s="366">
        <v>473.68677721389662</v>
      </c>
      <c r="AC49" s="366">
        <v>451.40156644121834</v>
      </c>
      <c r="AD49" s="353">
        <v>366.78496742883863</v>
      </c>
      <c r="AE49" s="353">
        <v>418.83813579407041</v>
      </c>
      <c r="AF49" s="353">
        <v>455.65814722853571</v>
      </c>
      <c r="AG49" s="353">
        <v>472.84166048719612</v>
      </c>
      <c r="AH49" s="558"/>
    </row>
    <row r="50" spans="1:34">
      <c r="A50" s="130" t="s">
        <v>56</v>
      </c>
      <c r="B50" s="412">
        <v>241.8</v>
      </c>
      <c r="C50" s="232">
        <v>254.1</v>
      </c>
      <c r="D50" s="362">
        <v>215.4</v>
      </c>
      <c r="E50" s="362">
        <v>301.5</v>
      </c>
      <c r="F50" s="362">
        <v>297.60000000000002</v>
      </c>
      <c r="G50" s="362">
        <v>249.2</v>
      </c>
      <c r="H50" s="362">
        <v>294.60000000000002</v>
      </c>
      <c r="I50" s="362">
        <v>333</v>
      </c>
      <c r="J50" s="362" t="s">
        <v>125</v>
      </c>
      <c r="K50" s="362" t="s">
        <v>125</v>
      </c>
      <c r="L50" s="362">
        <v>211.1</v>
      </c>
      <c r="M50" s="362" t="s">
        <v>125</v>
      </c>
      <c r="N50" s="362">
        <v>257.3</v>
      </c>
      <c r="O50" s="362" t="s">
        <v>125</v>
      </c>
      <c r="P50" s="362">
        <v>342.2</v>
      </c>
      <c r="Q50" s="362">
        <v>359.7</v>
      </c>
      <c r="R50" s="515">
        <v>366.8</v>
      </c>
      <c r="S50" s="362">
        <v>327.5</v>
      </c>
      <c r="T50" s="362">
        <v>385.1</v>
      </c>
      <c r="U50" s="362" t="s">
        <v>125</v>
      </c>
      <c r="V50" s="362" t="s">
        <v>125</v>
      </c>
      <c r="W50" s="362" t="s">
        <v>125</v>
      </c>
      <c r="X50" s="362" t="s">
        <v>125</v>
      </c>
      <c r="Y50" s="366" t="s">
        <v>124</v>
      </c>
      <c r="Z50" s="366" t="s">
        <v>124</v>
      </c>
      <c r="AA50" s="366" t="s">
        <v>15</v>
      </c>
      <c r="AB50" s="366" t="s">
        <v>15</v>
      </c>
      <c r="AC50" s="366" t="s">
        <v>15</v>
      </c>
      <c r="AD50" s="353" t="s">
        <v>15</v>
      </c>
      <c r="AE50" s="353" t="s">
        <v>15</v>
      </c>
      <c r="AF50" s="353" t="s">
        <v>15</v>
      </c>
      <c r="AG50" s="353" t="s">
        <v>15</v>
      </c>
      <c r="AH50" s="558"/>
    </row>
    <row r="51" spans="1:34">
      <c r="A51" s="130" t="s">
        <v>123</v>
      </c>
      <c r="B51" s="412" t="s">
        <v>68</v>
      </c>
      <c r="C51" s="232" t="s">
        <v>68</v>
      </c>
      <c r="D51" s="362">
        <v>246.3</v>
      </c>
      <c r="E51" s="362">
        <v>258</v>
      </c>
      <c r="F51" s="362">
        <v>313.8</v>
      </c>
      <c r="G51" s="362">
        <v>242.4</v>
      </c>
      <c r="H51" s="362">
        <v>250.3</v>
      </c>
      <c r="I51" s="362">
        <v>360.9</v>
      </c>
      <c r="J51" s="362">
        <v>332.5</v>
      </c>
      <c r="K51" s="362">
        <v>278.2</v>
      </c>
      <c r="L51" s="362">
        <v>306.8</v>
      </c>
      <c r="M51" s="362">
        <v>366.9</v>
      </c>
      <c r="N51" s="362">
        <v>312.10000000000002</v>
      </c>
      <c r="O51" s="362">
        <v>361.6</v>
      </c>
      <c r="P51" s="362">
        <v>310.60000000000002</v>
      </c>
      <c r="Q51" s="362">
        <v>346.9</v>
      </c>
      <c r="R51" s="515">
        <v>347.4</v>
      </c>
      <c r="S51" s="362">
        <v>345.6</v>
      </c>
      <c r="T51" s="362">
        <v>376.5</v>
      </c>
      <c r="U51" s="362">
        <v>397</v>
      </c>
      <c r="V51" s="362">
        <v>318.7</v>
      </c>
      <c r="W51" s="362">
        <v>451.5</v>
      </c>
      <c r="X51" s="362">
        <v>415.5</v>
      </c>
      <c r="Y51" s="366">
        <v>407.20540565590113</v>
      </c>
      <c r="Z51" s="366">
        <v>335.92893933467059</v>
      </c>
      <c r="AA51" s="366">
        <v>375.89965105456565</v>
      </c>
      <c r="AB51" s="366">
        <v>321.68053911482502</v>
      </c>
      <c r="AC51" s="366">
        <v>425.489397182988</v>
      </c>
      <c r="AD51" s="353">
        <v>344.07028901848548</v>
      </c>
      <c r="AE51" s="353">
        <v>340.90385993036523</v>
      </c>
      <c r="AF51" s="353">
        <v>419.03131826438585</v>
      </c>
      <c r="AG51" s="353" t="s">
        <v>15</v>
      </c>
      <c r="AH51" s="558"/>
    </row>
    <row r="52" spans="1:34">
      <c r="A52" s="130"/>
      <c r="B52" s="421"/>
      <c r="C52" s="23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62"/>
      <c r="P52" s="362"/>
      <c r="Q52" s="362"/>
      <c r="R52" s="515"/>
      <c r="S52" s="362"/>
      <c r="T52" s="362"/>
      <c r="U52" s="362"/>
      <c r="V52" s="362"/>
      <c r="W52" s="362"/>
      <c r="X52" s="362"/>
      <c r="Y52" s="362"/>
      <c r="Z52" s="362"/>
      <c r="AA52" s="362"/>
      <c r="AB52" s="362"/>
      <c r="AC52" s="362"/>
      <c r="AD52" s="353"/>
      <c r="AE52" s="353"/>
      <c r="AF52" s="353"/>
      <c r="AG52" s="353"/>
      <c r="AH52" s="558"/>
    </row>
    <row r="53" spans="1:34">
      <c r="A53" s="163" t="s">
        <v>209</v>
      </c>
      <c r="B53" s="422">
        <v>282.60000000000002</v>
      </c>
      <c r="C53" s="386">
        <v>318.89999999999998</v>
      </c>
      <c r="D53" s="385">
        <v>293.5</v>
      </c>
      <c r="E53" s="385">
        <v>332.5</v>
      </c>
      <c r="F53" s="385">
        <v>324</v>
      </c>
      <c r="G53" s="385">
        <v>294.7</v>
      </c>
      <c r="H53" s="385">
        <v>356.8</v>
      </c>
      <c r="I53" s="385">
        <v>403.8</v>
      </c>
      <c r="J53" s="385">
        <v>392.8</v>
      </c>
      <c r="K53" s="385">
        <v>403.1</v>
      </c>
      <c r="L53" s="385">
        <v>360.2</v>
      </c>
      <c r="M53" s="385">
        <v>406</v>
      </c>
      <c r="N53" s="385">
        <v>389.5</v>
      </c>
      <c r="O53" s="385">
        <v>392.2</v>
      </c>
      <c r="P53" s="385">
        <v>365.8</v>
      </c>
      <c r="Q53" s="385">
        <v>434.5</v>
      </c>
      <c r="R53" s="385">
        <v>396.6</v>
      </c>
      <c r="S53" s="385">
        <v>367.8</v>
      </c>
      <c r="T53" s="385">
        <v>412.6</v>
      </c>
      <c r="U53" s="385">
        <v>417.3</v>
      </c>
      <c r="V53" s="385">
        <v>415.9</v>
      </c>
      <c r="W53" s="385">
        <v>447</v>
      </c>
      <c r="X53" s="385">
        <v>474</v>
      </c>
      <c r="Y53" s="391">
        <v>458.09486089657645</v>
      </c>
      <c r="Z53" s="391">
        <v>399.62720515873497</v>
      </c>
      <c r="AA53" s="391">
        <v>428.91714181384765</v>
      </c>
      <c r="AB53" s="391">
        <v>498.48451576895008</v>
      </c>
      <c r="AC53" s="391">
        <v>466.63564651466606</v>
      </c>
      <c r="AD53" s="478">
        <v>415.41675333632708</v>
      </c>
      <c r="AE53" s="478">
        <v>451.98419793103864</v>
      </c>
      <c r="AF53" s="478">
        <v>477.96689285192315</v>
      </c>
      <c r="AG53" s="478">
        <v>482.02324035315138</v>
      </c>
      <c r="AH53" s="558"/>
    </row>
    <row r="54" spans="1:34">
      <c r="A54" s="163" t="s">
        <v>210</v>
      </c>
      <c r="B54" s="422">
        <v>297.8</v>
      </c>
      <c r="C54" s="386">
        <v>315.5</v>
      </c>
      <c r="D54" s="385">
        <v>307.7</v>
      </c>
      <c r="E54" s="385">
        <v>326.3</v>
      </c>
      <c r="F54" s="385">
        <v>319.2</v>
      </c>
      <c r="G54" s="385">
        <v>268.2</v>
      </c>
      <c r="H54" s="385">
        <v>348.5</v>
      </c>
      <c r="I54" s="385">
        <v>401.1</v>
      </c>
      <c r="J54" s="385">
        <v>391.9</v>
      </c>
      <c r="K54" s="385">
        <v>405.3</v>
      </c>
      <c r="L54" s="385">
        <v>372.9</v>
      </c>
      <c r="M54" s="385">
        <v>406.8</v>
      </c>
      <c r="N54" s="385">
        <v>374.7</v>
      </c>
      <c r="O54" s="385">
        <v>396.8</v>
      </c>
      <c r="P54" s="385">
        <v>345.9</v>
      </c>
      <c r="Q54" s="385">
        <v>430.6</v>
      </c>
      <c r="R54" s="385">
        <v>374.3</v>
      </c>
      <c r="S54" s="385">
        <v>367</v>
      </c>
      <c r="T54" s="385">
        <v>390</v>
      </c>
      <c r="U54" s="385">
        <v>434.2</v>
      </c>
      <c r="V54" s="385">
        <v>416.4</v>
      </c>
      <c r="W54" s="385">
        <v>433.2</v>
      </c>
      <c r="X54" s="385">
        <v>487.2</v>
      </c>
      <c r="Y54" s="391">
        <v>469.93109908154611</v>
      </c>
      <c r="Z54" s="391">
        <v>402.50430569231463</v>
      </c>
      <c r="AA54" s="391">
        <v>387.94348134884387</v>
      </c>
      <c r="AB54" s="391">
        <v>480.45713138363146</v>
      </c>
      <c r="AC54" s="391">
        <v>444.7729360826861</v>
      </c>
      <c r="AD54" s="478">
        <v>393.18449264689673</v>
      </c>
      <c r="AE54" s="478">
        <v>452.94228750312845</v>
      </c>
      <c r="AF54" s="478">
        <v>486.71147939188978</v>
      </c>
      <c r="AG54" s="478">
        <v>470.98663722992853</v>
      </c>
      <c r="AH54" s="558"/>
    </row>
    <row r="55" spans="1:34">
      <c r="A55" s="163" t="s">
        <v>211</v>
      </c>
      <c r="B55" s="422">
        <v>328.9</v>
      </c>
      <c r="C55" s="386">
        <v>341.6</v>
      </c>
      <c r="D55" s="385">
        <v>309.39999999999998</v>
      </c>
      <c r="E55" s="385">
        <v>349.3</v>
      </c>
      <c r="F55" s="385">
        <v>309.3</v>
      </c>
      <c r="G55" s="385">
        <v>263.3</v>
      </c>
      <c r="H55" s="385">
        <v>370.9</v>
      </c>
      <c r="I55" s="385">
        <v>412.6</v>
      </c>
      <c r="J55" s="385">
        <v>402.5</v>
      </c>
      <c r="K55" s="385">
        <v>398.7</v>
      </c>
      <c r="L55" s="385">
        <v>357.5</v>
      </c>
      <c r="M55" s="385">
        <v>383.8</v>
      </c>
      <c r="N55" s="385">
        <v>364.2</v>
      </c>
      <c r="O55" s="385">
        <v>358</v>
      </c>
      <c r="P55" s="385">
        <v>324.10000000000002</v>
      </c>
      <c r="Q55" s="385">
        <v>427.6</v>
      </c>
      <c r="R55" s="385">
        <v>350.9</v>
      </c>
      <c r="S55" s="385">
        <v>334.1</v>
      </c>
      <c r="T55" s="385">
        <v>384.4</v>
      </c>
      <c r="U55" s="385">
        <v>392.5</v>
      </c>
      <c r="V55" s="385">
        <v>398.3</v>
      </c>
      <c r="W55" s="385">
        <v>404.5</v>
      </c>
      <c r="X55" s="385">
        <v>449.7</v>
      </c>
      <c r="Y55" s="391">
        <v>441.80251777918187</v>
      </c>
      <c r="Z55" s="391">
        <v>386.45948392996246</v>
      </c>
      <c r="AA55" s="391">
        <v>383.58369471888352</v>
      </c>
      <c r="AB55" s="391">
        <v>478.87752633109187</v>
      </c>
      <c r="AC55" s="391">
        <v>447.44307990904269</v>
      </c>
      <c r="AD55" s="478">
        <v>380.5314827770971</v>
      </c>
      <c r="AE55" s="478">
        <v>431.06537650981505</v>
      </c>
      <c r="AF55" s="478">
        <v>466.52364236603302</v>
      </c>
      <c r="AG55" s="478">
        <v>473.91549954486419</v>
      </c>
      <c r="AH55" s="558"/>
    </row>
    <row r="56" spans="1:34">
      <c r="A56" s="163" t="s">
        <v>212</v>
      </c>
      <c r="B56" s="422">
        <v>299.7</v>
      </c>
      <c r="C56" s="386">
        <v>329.5</v>
      </c>
      <c r="D56" s="385">
        <v>323.3</v>
      </c>
      <c r="E56" s="385">
        <v>341.3</v>
      </c>
      <c r="F56" s="385">
        <v>305.39999999999998</v>
      </c>
      <c r="G56" s="385">
        <v>259</v>
      </c>
      <c r="H56" s="385">
        <v>367.4</v>
      </c>
      <c r="I56" s="385">
        <v>399.6</v>
      </c>
      <c r="J56" s="385">
        <v>362.3</v>
      </c>
      <c r="K56" s="385">
        <v>417.3</v>
      </c>
      <c r="L56" s="385">
        <v>386.5</v>
      </c>
      <c r="M56" s="385">
        <v>423.8</v>
      </c>
      <c r="N56" s="385">
        <v>372.1</v>
      </c>
      <c r="O56" s="385">
        <v>332.1</v>
      </c>
      <c r="P56" s="385">
        <v>326.5</v>
      </c>
      <c r="Q56" s="385">
        <v>419.1</v>
      </c>
      <c r="R56" s="385">
        <v>378.1</v>
      </c>
      <c r="S56" s="385">
        <v>368.4</v>
      </c>
      <c r="T56" s="385">
        <v>385</v>
      </c>
      <c r="U56" s="385">
        <v>432.9</v>
      </c>
      <c r="V56" s="385">
        <v>403.8</v>
      </c>
      <c r="W56" s="385">
        <v>432</v>
      </c>
      <c r="X56" s="385">
        <v>488</v>
      </c>
      <c r="Y56" s="391">
        <v>468.29921235290198</v>
      </c>
      <c r="Z56" s="391">
        <v>434.87463948020206</v>
      </c>
      <c r="AA56" s="391">
        <v>329.00117952974637</v>
      </c>
      <c r="AB56" s="391">
        <v>482.15034724568852</v>
      </c>
      <c r="AC56" s="391">
        <v>449.93232127195114</v>
      </c>
      <c r="AD56" s="478">
        <v>352.65012971475767</v>
      </c>
      <c r="AE56" s="478">
        <v>436.91274448987184</v>
      </c>
      <c r="AF56" s="478">
        <v>456.87894267674818</v>
      </c>
      <c r="AG56" s="478">
        <v>462.83116492030842</v>
      </c>
      <c r="AH56" s="558"/>
    </row>
    <row r="57" spans="1:34">
      <c r="A57" s="130"/>
      <c r="B57" s="421"/>
      <c r="C57" s="23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36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53"/>
      <c r="AE57" s="353"/>
      <c r="AF57" s="353"/>
      <c r="AG57" s="353"/>
      <c r="AH57" s="558"/>
    </row>
    <row r="58" spans="1:34">
      <c r="A58" s="163" t="s">
        <v>59</v>
      </c>
      <c r="B58" s="424">
        <v>311.89999999999998</v>
      </c>
      <c r="C58" s="386">
        <v>333.2</v>
      </c>
      <c r="D58" s="385">
        <v>311.39999999999998</v>
      </c>
      <c r="E58" s="385">
        <v>342.9</v>
      </c>
      <c r="F58" s="385">
        <v>310.8</v>
      </c>
      <c r="G58" s="385">
        <v>265.60000000000002</v>
      </c>
      <c r="H58" s="385">
        <v>366.3</v>
      </c>
      <c r="I58" s="385">
        <v>406.4</v>
      </c>
      <c r="J58" s="385">
        <v>386.2</v>
      </c>
      <c r="K58" s="385">
        <v>406.2</v>
      </c>
      <c r="L58" s="385">
        <v>369.5</v>
      </c>
      <c r="M58" s="385">
        <v>402.4</v>
      </c>
      <c r="N58" s="385">
        <v>370.1</v>
      </c>
      <c r="O58" s="385">
        <v>354.6</v>
      </c>
      <c r="P58" s="385">
        <v>330.3</v>
      </c>
      <c r="Q58" s="385">
        <v>424.8</v>
      </c>
      <c r="R58" s="385">
        <v>368.1</v>
      </c>
      <c r="S58" s="385">
        <v>354.8</v>
      </c>
      <c r="T58" s="385">
        <v>387.3</v>
      </c>
      <c r="U58" s="385">
        <v>415.8</v>
      </c>
      <c r="V58" s="385">
        <v>404.2</v>
      </c>
      <c r="W58" s="385">
        <v>422.5</v>
      </c>
      <c r="X58" s="385">
        <v>471.5</v>
      </c>
      <c r="Y58" s="385">
        <v>457.03396727813254</v>
      </c>
      <c r="Z58" s="385">
        <v>407.95555286470915</v>
      </c>
      <c r="AA58" s="385">
        <v>366.76984785356581</v>
      </c>
      <c r="AB58" s="385">
        <v>482.06664037060762</v>
      </c>
      <c r="AC58" s="385">
        <v>449.75154836829188</v>
      </c>
      <c r="AD58" s="478">
        <v>374.14136707673265</v>
      </c>
      <c r="AE58" s="478">
        <v>438.38594898872475</v>
      </c>
      <c r="AF58" s="478">
        <v>466.95554130117597</v>
      </c>
      <c r="AG58" s="478">
        <v>469.8823796685607</v>
      </c>
      <c r="AH58" s="558"/>
    </row>
    <row r="59" spans="1:34">
      <c r="A59" s="169" t="s">
        <v>131</v>
      </c>
      <c r="B59" s="516"/>
      <c r="C59" s="509"/>
      <c r="D59" s="517"/>
      <c r="E59" s="515"/>
      <c r="F59" s="515"/>
      <c r="G59" s="515"/>
      <c r="H59" s="515"/>
      <c r="I59" s="515"/>
      <c r="J59" s="515"/>
      <c r="K59" s="515"/>
      <c r="L59" s="515"/>
      <c r="M59" s="515"/>
      <c r="N59" s="515"/>
      <c r="O59" s="515"/>
      <c r="P59" s="515"/>
      <c r="Q59" s="515"/>
      <c r="R59" s="515"/>
      <c r="S59" s="515"/>
      <c r="T59" s="515"/>
      <c r="U59" s="515"/>
      <c r="V59" s="515"/>
      <c r="W59" s="515"/>
      <c r="X59" s="515"/>
      <c r="Y59" s="515"/>
      <c r="Z59" s="515"/>
      <c r="AA59" s="515"/>
      <c r="AB59" s="515"/>
      <c r="AC59" s="515"/>
      <c r="AD59" s="515"/>
      <c r="AE59" s="515"/>
      <c r="AF59" s="515"/>
      <c r="AG59" s="515"/>
      <c r="AH59" s="558"/>
    </row>
    <row r="60" spans="1:34">
      <c r="A60" s="130" t="s">
        <v>70</v>
      </c>
      <c r="B60" s="412">
        <v>295.39999999999998</v>
      </c>
      <c r="C60" s="232" t="s">
        <v>125</v>
      </c>
      <c r="D60" s="362" t="s">
        <v>125</v>
      </c>
      <c r="E60" s="362" t="s">
        <v>125</v>
      </c>
      <c r="F60" s="362" t="s">
        <v>125</v>
      </c>
      <c r="G60" s="362" t="s">
        <v>125</v>
      </c>
      <c r="H60" s="362" t="s">
        <v>125</v>
      </c>
      <c r="I60" s="362">
        <v>300</v>
      </c>
      <c r="J60" s="362" t="s">
        <v>125</v>
      </c>
      <c r="K60" s="362" t="s">
        <v>125</v>
      </c>
      <c r="L60" s="362" t="s">
        <v>125</v>
      </c>
      <c r="M60" s="362" t="s">
        <v>125</v>
      </c>
      <c r="N60" s="362" t="s">
        <v>125</v>
      </c>
      <c r="O60" s="362" t="s">
        <v>125</v>
      </c>
      <c r="P60" s="362">
        <v>335.3</v>
      </c>
      <c r="Q60" s="362">
        <v>424.9</v>
      </c>
      <c r="R60" s="362">
        <v>395.4</v>
      </c>
      <c r="S60" s="362">
        <v>352</v>
      </c>
      <c r="T60" s="362">
        <v>398.7</v>
      </c>
      <c r="U60" s="362" t="s">
        <v>125</v>
      </c>
      <c r="V60" s="362" t="s">
        <v>125</v>
      </c>
      <c r="W60" s="515" t="s">
        <v>125</v>
      </c>
      <c r="X60" s="362" t="s">
        <v>125</v>
      </c>
      <c r="Y60" s="366" t="s">
        <v>124</v>
      </c>
      <c r="Z60" s="366" t="s">
        <v>124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515" t="s">
        <v>68</v>
      </c>
      <c r="AG60" s="515" t="s">
        <v>68</v>
      </c>
      <c r="AH60" s="558"/>
    </row>
    <row r="61" spans="1:34">
      <c r="A61" s="120"/>
      <c r="B61" s="161"/>
      <c r="C61" s="161"/>
      <c r="D61" s="218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06"/>
      <c r="AD61" s="206"/>
      <c r="AE61" s="206"/>
      <c r="AF61" s="206"/>
      <c r="AG61" s="206"/>
      <c r="AH61" s="206"/>
    </row>
    <row r="62" spans="1:34">
      <c r="A62" s="171"/>
      <c r="B62" s="149"/>
      <c r="C62" s="220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20"/>
      <c r="AH62" s="220"/>
    </row>
    <row r="63" spans="1:34">
      <c r="A63" s="177" t="s">
        <v>206</v>
      </c>
      <c r="B63" s="149"/>
      <c r="C63" s="220"/>
      <c r="D63" s="220"/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20"/>
      <c r="AH63" s="220"/>
    </row>
    <row r="64" spans="1:34">
      <c r="A64" s="178" t="s">
        <v>132</v>
      </c>
      <c r="B64" s="160"/>
      <c r="C64" s="144"/>
      <c r="D64" s="144"/>
      <c r="E64" s="144"/>
      <c r="F64" s="144"/>
      <c r="G64" s="144"/>
      <c r="H64" s="14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</row>
    <row r="65" spans="1:34">
      <c r="A65" s="131" t="s">
        <v>204</v>
      </c>
      <c r="B65" s="160"/>
      <c r="C65" s="144"/>
      <c r="D65" s="144"/>
      <c r="E65" s="144"/>
      <c r="F65" s="144"/>
      <c r="G65" s="144"/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</row>
    <row r="66" spans="1:34">
      <c r="A66" s="131" t="s">
        <v>130</v>
      </c>
      <c r="B66" s="160"/>
      <c r="C66" s="144"/>
      <c r="D66" s="144"/>
      <c r="E66" s="144"/>
      <c r="F66" s="144"/>
      <c r="G66" s="144"/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4"/>
      <c r="AG66" s="144"/>
      <c r="AH66" s="144"/>
    </row>
    <row r="67" spans="1:34">
      <c r="A67" s="131" t="s">
        <v>223</v>
      </c>
    </row>
  </sheetData>
  <mergeCells count="2">
    <mergeCell ref="AH6:AH60"/>
    <mergeCell ref="A4:A5"/>
  </mergeCells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57B4A-38C2-4EA4-96B2-0FECB77805ED}">
  <dimension ref="A1:Y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25" width="8.28515625" style="101" customWidth="1"/>
  </cols>
  <sheetData>
    <row r="1" spans="1:25" ht="14.25">
      <c r="A1" s="345" t="str">
        <f>HYPERLINK("#'Verzeichnis_der_Fruchtarten'!A1", "Gehe zum Verzeichnis_der_Fruchtarten")</f>
        <v>Gehe zum Verzeichnis_der_Fruchtarten</v>
      </c>
    </row>
    <row r="3" spans="1:25" ht="22.5">
      <c r="A3" s="301" t="s">
        <v>81</v>
      </c>
      <c r="B3" s="201" t="s">
        <v>231</v>
      </c>
      <c r="C3" s="201" t="s">
        <v>231</v>
      </c>
      <c r="D3" s="201" t="s">
        <v>231</v>
      </c>
      <c r="E3" s="201" t="s">
        <v>231</v>
      </c>
      <c r="F3" s="201" t="s">
        <v>231</v>
      </c>
      <c r="G3" s="201" t="s">
        <v>231</v>
      </c>
      <c r="H3" s="201" t="s">
        <v>231</v>
      </c>
      <c r="I3" s="201" t="s">
        <v>231</v>
      </c>
      <c r="J3" s="201" t="s">
        <v>231</v>
      </c>
      <c r="K3" s="201" t="s">
        <v>231</v>
      </c>
      <c r="L3" s="201" t="s">
        <v>231</v>
      </c>
      <c r="M3" s="201" t="s">
        <v>231</v>
      </c>
      <c r="N3" s="201" t="s">
        <v>231</v>
      </c>
      <c r="O3" s="201" t="s">
        <v>231</v>
      </c>
      <c r="P3" s="201" t="s">
        <v>231</v>
      </c>
      <c r="Q3" s="201" t="s">
        <v>231</v>
      </c>
      <c r="R3" s="201" t="s">
        <v>231</v>
      </c>
      <c r="S3" s="201" t="s">
        <v>231</v>
      </c>
      <c r="T3" s="201" t="s">
        <v>231</v>
      </c>
      <c r="U3" s="201" t="s">
        <v>231</v>
      </c>
      <c r="V3" s="201" t="s">
        <v>231</v>
      </c>
      <c r="W3" s="201" t="s">
        <v>231</v>
      </c>
      <c r="X3" s="201" t="s">
        <v>231</v>
      </c>
      <c r="Y3" s="210" t="s">
        <v>231</v>
      </c>
    </row>
    <row r="4" spans="1:25">
      <c r="A4" s="552" t="s">
        <v>205</v>
      </c>
      <c r="B4" s="200">
        <v>1993</v>
      </c>
      <c r="C4" s="200">
        <v>1994</v>
      </c>
      <c r="D4" s="200">
        <v>1995</v>
      </c>
      <c r="E4" s="200">
        <v>1996</v>
      </c>
      <c r="F4" s="200">
        <v>1997</v>
      </c>
      <c r="G4" s="200">
        <v>1998</v>
      </c>
      <c r="H4" s="200">
        <v>1999</v>
      </c>
      <c r="I4" s="200">
        <v>2000</v>
      </c>
      <c r="J4" s="200">
        <v>2001</v>
      </c>
      <c r="K4" s="200">
        <v>2002</v>
      </c>
      <c r="L4" s="200">
        <v>2003</v>
      </c>
      <c r="M4" s="200">
        <v>2004</v>
      </c>
      <c r="N4" s="200">
        <v>2005</v>
      </c>
      <c r="O4" s="200">
        <v>2006</v>
      </c>
      <c r="P4" s="200">
        <v>2007</v>
      </c>
      <c r="Q4" s="200">
        <v>2008</v>
      </c>
      <c r="R4" s="200">
        <v>2009</v>
      </c>
      <c r="S4" s="200">
        <v>2010</v>
      </c>
      <c r="T4" s="200">
        <v>2011</v>
      </c>
      <c r="U4" s="200">
        <v>2012</v>
      </c>
      <c r="V4" s="200">
        <v>2013</v>
      </c>
      <c r="W4" s="200">
        <v>2014</v>
      </c>
      <c r="X4" s="200">
        <v>2015</v>
      </c>
      <c r="Y4" s="209">
        <v>2016</v>
      </c>
    </row>
    <row r="5" spans="1:25" ht="12.75" thickBot="1">
      <c r="A5" s="553"/>
      <c r="B5" s="201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10" t="s">
        <v>77</v>
      </c>
    </row>
    <row r="6" spans="1:25" ht="12.75" thickTop="1">
      <c r="A6" s="130" t="s">
        <v>14</v>
      </c>
      <c r="B6" s="232" t="s">
        <v>125</v>
      </c>
      <c r="C6" s="232" t="s">
        <v>125</v>
      </c>
      <c r="D6" s="232" t="s">
        <v>125</v>
      </c>
      <c r="E6" s="509" t="s">
        <v>15</v>
      </c>
      <c r="F6" s="232" t="s">
        <v>125</v>
      </c>
      <c r="G6" s="232" t="s">
        <v>125</v>
      </c>
      <c r="H6" s="232" t="s">
        <v>125</v>
      </c>
      <c r="I6" s="232" t="s">
        <v>125</v>
      </c>
      <c r="J6" s="366" t="s">
        <v>124</v>
      </c>
      <c r="K6" s="366" t="s">
        <v>124</v>
      </c>
      <c r="L6" s="366" t="s">
        <v>15</v>
      </c>
      <c r="M6" s="366" t="s">
        <v>15</v>
      </c>
      <c r="N6" s="366" t="s">
        <v>15</v>
      </c>
      <c r="O6" s="353" t="s">
        <v>15</v>
      </c>
      <c r="P6" s="353" t="s">
        <v>15</v>
      </c>
      <c r="Q6" s="353" t="s">
        <v>15</v>
      </c>
      <c r="R6" s="353" t="s">
        <v>15</v>
      </c>
      <c r="S6" s="353">
        <v>407.76290577102822</v>
      </c>
      <c r="T6" s="353">
        <v>475.39851651862239</v>
      </c>
      <c r="U6" s="353">
        <v>466.03549129455303</v>
      </c>
      <c r="V6" s="353">
        <v>434.51364228940662</v>
      </c>
      <c r="W6" s="353">
        <v>480.64120687393637</v>
      </c>
      <c r="X6" s="353">
        <v>485.29390950012925</v>
      </c>
      <c r="Y6" s="557" t="s">
        <v>214</v>
      </c>
    </row>
    <row r="7" spans="1:25">
      <c r="A7" s="130" t="s">
        <v>17</v>
      </c>
      <c r="B7" s="232" t="s">
        <v>125</v>
      </c>
      <c r="C7" s="232" t="s">
        <v>125</v>
      </c>
      <c r="D7" s="232" t="s">
        <v>69</v>
      </c>
      <c r="E7" s="509" t="s">
        <v>69</v>
      </c>
      <c r="F7" s="232" t="s">
        <v>69</v>
      </c>
      <c r="G7" s="232" t="s">
        <v>69</v>
      </c>
      <c r="H7" s="232" t="s">
        <v>125</v>
      </c>
      <c r="I7" s="232" t="s">
        <v>125</v>
      </c>
      <c r="J7" s="366" t="s">
        <v>124</v>
      </c>
      <c r="K7" s="366" t="s">
        <v>124</v>
      </c>
      <c r="L7" s="366" t="s">
        <v>16</v>
      </c>
      <c r="M7" s="366" t="s">
        <v>16</v>
      </c>
      <c r="N7" s="366" t="s">
        <v>16</v>
      </c>
      <c r="O7" s="353" t="s">
        <v>16</v>
      </c>
      <c r="P7" s="353" t="s">
        <v>15</v>
      </c>
      <c r="Q7" s="353" t="s">
        <v>15</v>
      </c>
      <c r="R7" s="353" t="s">
        <v>15</v>
      </c>
      <c r="S7" s="353">
        <v>422.92365894135924</v>
      </c>
      <c r="T7" s="353">
        <v>465.18026657591122</v>
      </c>
      <c r="U7" s="353">
        <v>451.70840471122796</v>
      </c>
      <c r="V7" s="353">
        <v>423.852225229135</v>
      </c>
      <c r="W7" s="353" t="s">
        <v>16</v>
      </c>
      <c r="X7" s="353">
        <v>476.39199608646516</v>
      </c>
      <c r="Y7" s="558"/>
    </row>
    <row r="8" spans="1:25">
      <c r="A8" s="130" t="s">
        <v>18</v>
      </c>
      <c r="B8" s="232" t="s">
        <v>125</v>
      </c>
      <c r="C8" s="232" t="s">
        <v>125</v>
      </c>
      <c r="D8" s="232" t="s">
        <v>125</v>
      </c>
      <c r="E8" s="509" t="s">
        <v>125</v>
      </c>
      <c r="F8" s="232" t="s">
        <v>125</v>
      </c>
      <c r="G8" s="232" t="s">
        <v>125</v>
      </c>
      <c r="H8" s="232" t="s">
        <v>125</v>
      </c>
      <c r="I8" s="232" t="s">
        <v>125</v>
      </c>
      <c r="J8" s="366" t="s">
        <v>124</v>
      </c>
      <c r="K8" s="366" t="s">
        <v>124</v>
      </c>
      <c r="L8" s="366" t="s">
        <v>15</v>
      </c>
      <c r="M8" s="366" t="s">
        <v>15</v>
      </c>
      <c r="N8" s="366" t="s">
        <v>15</v>
      </c>
      <c r="O8" s="353" t="s">
        <v>15</v>
      </c>
      <c r="P8" s="353" t="s">
        <v>15</v>
      </c>
      <c r="Q8" s="353" t="s">
        <v>15</v>
      </c>
      <c r="R8" s="353" t="s">
        <v>15</v>
      </c>
      <c r="S8" s="353">
        <v>410.73143251908078</v>
      </c>
      <c r="T8" s="353">
        <v>496.05145846434448</v>
      </c>
      <c r="U8" s="353">
        <v>473.85528578699473</v>
      </c>
      <c r="V8" s="353">
        <v>442.25413719177612</v>
      </c>
      <c r="W8" s="353">
        <v>491.7879737777688</v>
      </c>
      <c r="X8" s="353">
        <v>486.98709329061961</v>
      </c>
      <c r="Y8" s="558"/>
    </row>
    <row r="9" spans="1:25">
      <c r="A9" s="130" t="s">
        <v>19</v>
      </c>
      <c r="B9" s="232">
        <v>412.4</v>
      </c>
      <c r="C9" s="232">
        <v>375.4</v>
      </c>
      <c r="D9" s="232">
        <v>366.6</v>
      </c>
      <c r="E9" s="509">
        <v>399.2</v>
      </c>
      <c r="F9" s="232">
        <v>408</v>
      </c>
      <c r="G9" s="232">
        <v>424.5</v>
      </c>
      <c r="H9" s="232">
        <v>448.8</v>
      </c>
      <c r="I9" s="232">
        <v>483.5</v>
      </c>
      <c r="J9" s="366">
        <v>467.95049604792933</v>
      </c>
      <c r="K9" s="366">
        <v>412.56036000861525</v>
      </c>
      <c r="L9" s="366">
        <v>430.69490992750934</v>
      </c>
      <c r="M9" s="366">
        <v>502.32346237519511</v>
      </c>
      <c r="N9" s="366">
        <v>462.29920866514135</v>
      </c>
      <c r="O9" s="353">
        <v>423.47984663011442</v>
      </c>
      <c r="P9" s="353">
        <v>480.02691722332605</v>
      </c>
      <c r="Q9" s="353">
        <v>477.98642466990128</v>
      </c>
      <c r="R9" s="353">
        <v>487.03862571241376</v>
      </c>
      <c r="S9" s="353">
        <v>420.58972975120042</v>
      </c>
      <c r="T9" s="353">
        <v>488.85065959797805</v>
      </c>
      <c r="U9" s="353">
        <v>472.50944359815128</v>
      </c>
      <c r="V9" s="353">
        <v>442.27063652879622</v>
      </c>
      <c r="W9" s="353">
        <v>491.61131341624764</v>
      </c>
      <c r="X9" s="353">
        <v>484.86260160118911</v>
      </c>
      <c r="Y9" s="558"/>
    </row>
    <row r="10" spans="1:25">
      <c r="A10" s="150" t="s">
        <v>225</v>
      </c>
      <c r="B10" s="354">
        <v>357.2</v>
      </c>
      <c r="C10" s="354">
        <v>405.5</v>
      </c>
      <c r="D10" s="354">
        <v>362.3</v>
      </c>
      <c r="E10" s="518">
        <v>378.1</v>
      </c>
      <c r="F10" s="354">
        <v>415.7</v>
      </c>
      <c r="G10" s="354">
        <v>413.3</v>
      </c>
      <c r="H10" s="354">
        <v>447.8</v>
      </c>
      <c r="I10" s="354">
        <v>479.8</v>
      </c>
      <c r="J10" s="380" t="s">
        <v>124</v>
      </c>
      <c r="K10" s="380">
        <v>433.25349221297392</v>
      </c>
      <c r="L10" s="380" t="s">
        <v>15</v>
      </c>
      <c r="M10" s="380" t="s">
        <v>15</v>
      </c>
      <c r="N10" s="380" t="s">
        <v>15</v>
      </c>
      <c r="O10" s="474" t="s">
        <v>15</v>
      </c>
      <c r="P10" s="474">
        <v>455.61612719329139</v>
      </c>
      <c r="Q10" s="474" t="s">
        <v>15</v>
      </c>
      <c r="R10" s="474" t="s">
        <v>15</v>
      </c>
      <c r="S10" s="474">
        <v>415.18232955090764</v>
      </c>
      <c r="T10" s="474">
        <v>475.39851651862244</v>
      </c>
      <c r="U10" s="474">
        <v>386.66115651000143</v>
      </c>
      <c r="V10" s="474">
        <v>362.41009276795683</v>
      </c>
      <c r="W10" s="474">
        <v>480.64120687393654</v>
      </c>
      <c r="X10" s="474">
        <v>711.01946284648773</v>
      </c>
      <c r="Y10" s="558"/>
    </row>
    <row r="11" spans="1:25">
      <c r="A11" s="130" t="s">
        <v>21</v>
      </c>
      <c r="B11" s="354" t="s">
        <v>125</v>
      </c>
      <c r="C11" s="354" t="s">
        <v>125</v>
      </c>
      <c r="D11" s="354" t="s">
        <v>125</v>
      </c>
      <c r="E11" s="518" t="s">
        <v>125</v>
      </c>
      <c r="F11" s="354" t="s">
        <v>125</v>
      </c>
      <c r="G11" s="354" t="s">
        <v>125</v>
      </c>
      <c r="H11" s="354" t="s">
        <v>69</v>
      </c>
      <c r="I11" s="354" t="s">
        <v>69</v>
      </c>
      <c r="J11" s="380" t="s">
        <v>16</v>
      </c>
      <c r="K11" s="380" t="s">
        <v>16</v>
      </c>
      <c r="L11" s="380" t="s">
        <v>15</v>
      </c>
      <c r="M11" s="380" t="s">
        <v>15</v>
      </c>
      <c r="N11" s="380" t="s">
        <v>15</v>
      </c>
      <c r="O11" s="474" t="s">
        <v>15</v>
      </c>
      <c r="P11" s="474" t="s">
        <v>16</v>
      </c>
      <c r="Q11" s="474" t="s">
        <v>16</v>
      </c>
      <c r="R11" s="474" t="s">
        <v>16</v>
      </c>
      <c r="S11" s="474">
        <v>416.72514846848003</v>
      </c>
      <c r="T11" s="474">
        <v>475.39851651862244</v>
      </c>
      <c r="U11" s="474">
        <v>466.03549129455314</v>
      </c>
      <c r="V11" s="474">
        <v>434.51364228940662</v>
      </c>
      <c r="W11" s="474">
        <v>480.64120687393637</v>
      </c>
      <c r="X11" s="474" t="s">
        <v>16</v>
      </c>
      <c r="Y11" s="558"/>
    </row>
    <row r="12" spans="1:25">
      <c r="A12" s="130" t="s">
        <v>22</v>
      </c>
      <c r="B12" s="354" t="s">
        <v>125</v>
      </c>
      <c r="C12" s="354">
        <v>377.4</v>
      </c>
      <c r="D12" s="354">
        <v>366</v>
      </c>
      <c r="E12" s="518">
        <v>432.3</v>
      </c>
      <c r="F12" s="354">
        <v>409.9</v>
      </c>
      <c r="G12" s="354" t="s">
        <v>125</v>
      </c>
      <c r="H12" s="354">
        <v>435</v>
      </c>
      <c r="I12" s="354" t="s">
        <v>125</v>
      </c>
      <c r="J12" s="380">
        <v>469.80673737637983</v>
      </c>
      <c r="K12" s="380">
        <v>449.76947731535506</v>
      </c>
      <c r="L12" s="380">
        <v>410.15054628496944</v>
      </c>
      <c r="M12" s="380">
        <v>417.52194514435018</v>
      </c>
      <c r="N12" s="380">
        <v>460.70534309648986</v>
      </c>
      <c r="O12" s="474">
        <v>380.02880633588205</v>
      </c>
      <c r="P12" s="474" t="s">
        <v>15</v>
      </c>
      <c r="Q12" s="474">
        <v>476.2756145734748</v>
      </c>
      <c r="R12" s="474" t="s">
        <v>15</v>
      </c>
      <c r="S12" s="474">
        <v>429.6599465325682</v>
      </c>
      <c r="T12" s="474">
        <v>463.0626942668477</v>
      </c>
      <c r="U12" s="474">
        <v>451.70840471122796</v>
      </c>
      <c r="V12" s="474">
        <v>423.852225229135</v>
      </c>
      <c r="W12" s="474">
        <v>487.82607602435286</v>
      </c>
      <c r="X12" s="474">
        <v>476.3919960864651</v>
      </c>
      <c r="Y12" s="558"/>
    </row>
    <row r="13" spans="1:25">
      <c r="A13" s="130" t="s">
        <v>23</v>
      </c>
      <c r="B13" s="354">
        <v>405</v>
      </c>
      <c r="C13" s="354" t="s">
        <v>125</v>
      </c>
      <c r="D13" s="354" t="s">
        <v>125</v>
      </c>
      <c r="E13" s="518" t="s">
        <v>125</v>
      </c>
      <c r="F13" s="354" t="s">
        <v>125</v>
      </c>
      <c r="G13" s="354" t="s">
        <v>125</v>
      </c>
      <c r="H13" s="354" t="s">
        <v>125</v>
      </c>
      <c r="I13" s="354" t="s">
        <v>125</v>
      </c>
      <c r="J13" s="380" t="s">
        <v>124</v>
      </c>
      <c r="K13" s="380" t="s">
        <v>124</v>
      </c>
      <c r="L13" s="380" t="s">
        <v>15</v>
      </c>
      <c r="M13" s="380" t="s">
        <v>15</v>
      </c>
      <c r="N13" s="380" t="s">
        <v>15</v>
      </c>
      <c r="O13" s="474" t="s">
        <v>15</v>
      </c>
      <c r="P13" s="474" t="s">
        <v>15</v>
      </c>
      <c r="Q13" s="474" t="s">
        <v>15</v>
      </c>
      <c r="R13" s="474" t="s">
        <v>15</v>
      </c>
      <c r="S13" s="474">
        <v>417.22380497954538</v>
      </c>
      <c r="T13" s="474">
        <v>464.33036926664073</v>
      </c>
      <c r="U13" s="474">
        <v>445.02390742624397</v>
      </c>
      <c r="V13" s="474">
        <v>417.49855848617739</v>
      </c>
      <c r="W13" s="474">
        <v>487.08773213345756</v>
      </c>
      <c r="X13" s="474">
        <v>500.50318768811775</v>
      </c>
      <c r="Y13" s="558"/>
    </row>
    <row r="14" spans="1:25">
      <c r="A14" s="130" t="s">
        <v>224</v>
      </c>
      <c r="B14" s="354" t="s">
        <v>125</v>
      </c>
      <c r="C14" s="354" t="s">
        <v>125</v>
      </c>
      <c r="D14" s="354" t="s">
        <v>125</v>
      </c>
      <c r="E14" s="354" t="s">
        <v>125</v>
      </c>
      <c r="F14" s="354" t="s">
        <v>125</v>
      </c>
      <c r="G14" s="354" t="s">
        <v>125</v>
      </c>
      <c r="H14" s="354" t="s">
        <v>125</v>
      </c>
      <c r="I14" s="354" t="s">
        <v>125</v>
      </c>
      <c r="J14" s="380" t="s">
        <v>124</v>
      </c>
      <c r="K14" s="380" t="s">
        <v>124</v>
      </c>
      <c r="L14" s="380" t="s">
        <v>15</v>
      </c>
      <c r="M14" s="380" t="s">
        <v>15</v>
      </c>
      <c r="N14" s="380" t="s">
        <v>15</v>
      </c>
      <c r="O14" s="474" t="s">
        <v>15</v>
      </c>
      <c r="P14" s="474" t="s">
        <v>15</v>
      </c>
      <c r="Q14" s="474" t="s">
        <v>15</v>
      </c>
      <c r="R14" s="474" t="s">
        <v>15</v>
      </c>
      <c r="S14" s="474" t="s">
        <v>16</v>
      </c>
      <c r="T14" s="474" t="s">
        <v>16</v>
      </c>
      <c r="U14" s="474" t="s">
        <v>16</v>
      </c>
      <c r="V14" s="474">
        <v>374.81654435447405</v>
      </c>
      <c r="W14" s="474" t="s">
        <v>16</v>
      </c>
      <c r="X14" s="474" t="s">
        <v>16</v>
      </c>
      <c r="Y14" s="558"/>
    </row>
    <row r="15" spans="1:25">
      <c r="A15" s="130" t="s">
        <v>25</v>
      </c>
      <c r="B15" s="232">
        <v>371.5</v>
      </c>
      <c r="C15" s="232">
        <v>359.5</v>
      </c>
      <c r="D15" s="232">
        <v>395.1</v>
      </c>
      <c r="E15" s="232">
        <v>436.5</v>
      </c>
      <c r="F15" s="232">
        <v>399.5</v>
      </c>
      <c r="G15" s="232">
        <v>408.2</v>
      </c>
      <c r="H15" s="232">
        <v>418.1</v>
      </c>
      <c r="I15" s="509">
        <v>458.6</v>
      </c>
      <c r="J15" s="366">
        <v>468.2684824707066</v>
      </c>
      <c r="K15" s="366">
        <v>385.84714731480932</v>
      </c>
      <c r="L15" s="366">
        <v>390.66387917008132</v>
      </c>
      <c r="M15" s="366">
        <v>461.57483698485055</v>
      </c>
      <c r="N15" s="366">
        <v>470.93919244878271</v>
      </c>
      <c r="O15" s="353">
        <v>387.79446362237258</v>
      </c>
      <c r="P15" s="353">
        <v>490.13090186922869</v>
      </c>
      <c r="Q15" s="353">
        <v>459.48318501638983</v>
      </c>
      <c r="R15" s="353" t="s">
        <v>15</v>
      </c>
      <c r="S15" s="353">
        <v>426.22117641737748</v>
      </c>
      <c r="T15" s="353">
        <v>466.65502282230324</v>
      </c>
      <c r="U15" s="353">
        <v>441.49927588649103</v>
      </c>
      <c r="V15" s="353">
        <v>414.09374747605278</v>
      </c>
      <c r="W15" s="353">
        <v>486.69114665242398</v>
      </c>
      <c r="X15" s="353">
        <v>486.25395434345381</v>
      </c>
      <c r="Y15" s="558"/>
    </row>
    <row r="16" spans="1:25">
      <c r="A16" s="130" t="s">
        <v>26</v>
      </c>
      <c r="B16" s="232">
        <v>410.3</v>
      </c>
      <c r="C16" s="232" t="s">
        <v>125</v>
      </c>
      <c r="D16" s="232" t="s">
        <v>125</v>
      </c>
      <c r="E16" s="232" t="s">
        <v>125</v>
      </c>
      <c r="F16" s="232">
        <v>499.2</v>
      </c>
      <c r="G16" s="232">
        <v>598.1</v>
      </c>
      <c r="H16" s="232">
        <v>463.9</v>
      </c>
      <c r="I16" s="232">
        <v>580.20000000000005</v>
      </c>
      <c r="J16" s="366">
        <v>550.24694304609193</v>
      </c>
      <c r="K16" s="366" t="s">
        <v>124</v>
      </c>
      <c r="L16" s="366" t="s">
        <v>15</v>
      </c>
      <c r="M16" s="366" t="s">
        <v>15</v>
      </c>
      <c r="N16" s="366" t="s">
        <v>15</v>
      </c>
      <c r="O16" s="353" t="s">
        <v>15</v>
      </c>
      <c r="P16" s="353" t="s">
        <v>15</v>
      </c>
      <c r="Q16" s="353">
        <v>452.66514464347392</v>
      </c>
      <c r="R16" s="353" t="s">
        <v>15</v>
      </c>
      <c r="S16" s="353">
        <v>429.6599465325682</v>
      </c>
      <c r="T16" s="353">
        <v>463.06269426684776</v>
      </c>
      <c r="U16" s="353">
        <v>451.7084047112275</v>
      </c>
      <c r="V16" s="353">
        <v>423.85222522913449</v>
      </c>
      <c r="W16" s="353">
        <v>487.82607602435291</v>
      </c>
      <c r="X16" s="353">
        <v>476.39199608646493</v>
      </c>
      <c r="Y16" s="558"/>
    </row>
    <row r="17" spans="1:25">
      <c r="A17" s="130" t="s">
        <v>207</v>
      </c>
      <c r="B17" s="232">
        <v>386</v>
      </c>
      <c r="C17" s="232">
        <v>338.9</v>
      </c>
      <c r="D17" s="232">
        <v>337</v>
      </c>
      <c r="E17" s="232">
        <v>383.2</v>
      </c>
      <c r="F17" s="232">
        <v>390.9</v>
      </c>
      <c r="G17" s="232">
        <v>388.7</v>
      </c>
      <c r="H17" s="232">
        <v>424.3</v>
      </c>
      <c r="I17" s="232">
        <v>424.9</v>
      </c>
      <c r="J17" s="366">
        <v>433.3491320825612</v>
      </c>
      <c r="K17" s="366">
        <v>376.69856856917403</v>
      </c>
      <c r="L17" s="366">
        <v>368.1653082605053</v>
      </c>
      <c r="M17" s="366">
        <v>434.48584717954361</v>
      </c>
      <c r="N17" s="366">
        <v>417.40321023622971</v>
      </c>
      <c r="O17" s="353">
        <v>397.29836980992349</v>
      </c>
      <c r="P17" s="353">
        <v>447.20993758492</v>
      </c>
      <c r="Q17" s="353">
        <v>455.03188453721395</v>
      </c>
      <c r="R17" s="353">
        <v>457.76547190273271</v>
      </c>
      <c r="S17" s="353">
        <v>415.33450566446942</v>
      </c>
      <c r="T17" s="353">
        <v>477.23003739101904</v>
      </c>
      <c r="U17" s="353">
        <v>461.23635025364007</v>
      </c>
      <c r="V17" s="353">
        <v>437.07710356510739</v>
      </c>
      <c r="W17" s="353">
        <v>491.74608916110219</v>
      </c>
      <c r="X17" s="353">
        <v>489.03615442827811</v>
      </c>
      <c r="Y17" s="558"/>
    </row>
    <row r="18" spans="1:25">
      <c r="A18" s="130" t="s">
        <v>27</v>
      </c>
      <c r="B18" s="232">
        <v>430.6</v>
      </c>
      <c r="C18" s="232">
        <v>369.9</v>
      </c>
      <c r="D18" s="232">
        <v>383.2</v>
      </c>
      <c r="E18" s="232">
        <v>389.1</v>
      </c>
      <c r="F18" s="232">
        <v>459.6</v>
      </c>
      <c r="G18" s="232">
        <v>431</v>
      </c>
      <c r="H18" s="232">
        <v>433.9</v>
      </c>
      <c r="I18" s="232">
        <v>524.4</v>
      </c>
      <c r="J18" s="366">
        <v>489.90119921427458</v>
      </c>
      <c r="K18" s="366">
        <v>424.0993386348195</v>
      </c>
      <c r="L18" s="366">
        <v>383.69481753099393</v>
      </c>
      <c r="M18" s="366">
        <v>488.37529678150798</v>
      </c>
      <c r="N18" s="366">
        <v>449.57011792226041</v>
      </c>
      <c r="O18" s="353">
        <v>396.29949998465719</v>
      </c>
      <c r="P18" s="353">
        <v>480.49097714936232</v>
      </c>
      <c r="Q18" s="353">
        <v>501.03825807342213</v>
      </c>
      <c r="R18" s="353">
        <v>475.79078243345958</v>
      </c>
      <c r="S18" s="353">
        <v>411.17670126323839</v>
      </c>
      <c r="T18" s="353">
        <v>453.93652303765845</v>
      </c>
      <c r="U18" s="353">
        <v>461.82426348148107</v>
      </c>
      <c r="V18" s="353">
        <v>433.83525151537191</v>
      </c>
      <c r="W18" s="353">
        <v>470.65551161111995</v>
      </c>
      <c r="X18" s="353">
        <v>490.57043220255076</v>
      </c>
      <c r="Y18" s="558"/>
    </row>
    <row r="19" spans="1:25">
      <c r="A19" s="130" t="s">
        <v>28</v>
      </c>
      <c r="B19" s="232">
        <v>398.8</v>
      </c>
      <c r="C19" s="232">
        <v>344.6</v>
      </c>
      <c r="D19" s="232">
        <v>356.3</v>
      </c>
      <c r="E19" s="232">
        <v>387.5</v>
      </c>
      <c r="F19" s="232">
        <v>400.1</v>
      </c>
      <c r="G19" s="232">
        <v>380.7</v>
      </c>
      <c r="H19" s="232">
        <v>434.6</v>
      </c>
      <c r="I19" s="232">
        <v>470.5</v>
      </c>
      <c r="J19" s="366">
        <v>463.32836614169719</v>
      </c>
      <c r="K19" s="366">
        <v>413.70490847527941</v>
      </c>
      <c r="L19" s="366">
        <v>389.36186957757684</v>
      </c>
      <c r="M19" s="366">
        <v>466.77007886350043</v>
      </c>
      <c r="N19" s="366">
        <v>445.41396990026089</v>
      </c>
      <c r="O19" s="353">
        <v>412.72846422921526</v>
      </c>
      <c r="P19" s="353">
        <v>453.44540126046923</v>
      </c>
      <c r="Q19" s="353">
        <v>453.97420528970014</v>
      </c>
      <c r="R19" s="353" t="s">
        <v>15</v>
      </c>
      <c r="S19" s="353">
        <v>424.92754550238817</v>
      </c>
      <c r="T19" s="353">
        <v>466.80380370187277</v>
      </c>
      <c r="U19" s="353">
        <v>437.84233371863007</v>
      </c>
      <c r="V19" s="353">
        <v>408.81265315381012</v>
      </c>
      <c r="W19" s="353">
        <v>481.51108132614792</v>
      </c>
      <c r="X19" s="353">
        <v>526.07849409416178</v>
      </c>
      <c r="Y19" s="558"/>
    </row>
    <row r="20" spans="1:25">
      <c r="A20" s="130" t="s">
        <v>29</v>
      </c>
      <c r="B20" s="232">
        <v>476.7</v>
      </c>
      <c r="C20" s="232">
        <v>383.2</v>
      </c>
      <c r="D20" s="232">
        <v>392.2</v>
      </c>
      <c r="E20" s="232">
        <v>393.9</v>
      </c>
      <c r="F20" s="232">
        <v>411.1</v>
      </c>
      <c r="G20" s="232">
        <v>444.4</v>
      </c>
      <c r="H20" s="232">
        <v>459.8</v>
      </c>
      <c r="I20" s="232">
        <v>497.9</v>
      </c>
      <c r="J20" s="366">
        <v>475.13041742878244</v>
      </c>
      <c r="K20" s="366">
        <v>415.25423723610919</v>
      </c>
      <c r="L20" s="366">
        <v>364.13113945693271</v>
      </c>
      <c r="M20" s="366">
        <v>446.24895058753594</v>
      </c>
      <c r="N20" s="366">
        <v>434.93643609771732</v>
      </c>
      <c r="O20" s="353">
        <v>433.60129026999584</v>
      </c>
      <c r="P20" s="353">
        <v>479.12466651977627</v>
      </c>
      <c r="Q20" s="353">
        <v>467.60300620840667</v>
      </c>
      <c r="R20" s="353">
        <v>415.71983478913506</v>
      </c>
      <c r="S20" s="353">
        <v>433.98045835813883</v>
      </c>
      <c r="T20" s="353">
        <v>456.14326977308855</v>
      </c>
      <c r="U20" s="353">
        <v>456.23067056720117</v>
      </c>
      <c r="V20" s="353">
        <v>423.84512442561697</v>
      </c>
      <c r="W20" s="353">
        <v>494.53882278979484</v>
      </c>
      <c r="X20" s="353">
        <v>483.58826623430542</v>
      </c>
      <c r="Y20" s="558"/>
    </row>
    <row r="21" spans="1:25">
      <c r="A21" s="130" t="s">
        <v>30</v>
      </c>
      <c r="B21" s="232" t="s">
        <v>125</v>
      </c>
      <c r="C21" s="232" t="s">
        <v>125</v>
      </c>
      <c r="D21" s="232" t="s">
        <v>125</v>
      </c>
      <c r="E21" s="232" t="s">
        <v>125</v>
      </c>
      <c r="F21" s="232" t="s">
        <v>125</v>
      </c>
      <c r="G21" s="232" t="s">
        <v>125</v>
      </c>
      <c r="H21" s="232" t="s">
        <v>125</v>
      </c>
      <c r="I21" s="232" t="s">
        <v>125</v>
      </c>
      <c r="J21" s="366" t="s">
        <v>124</v>
      </c>
      <c r="K21" s="366" t="s">
        <v>124</v>
      </c>
      <c r="L21" s="366" t="s">
        <v>15</v>
      </c>
      <c r="M21" s="366" t="s">
        <v>15</v>
      </c>
      <c r="N21" s="366" t="s">
        <v>15</v>
      </c>
      <c r="O21" s="353" t="s">
        <v>15</v>
      </c>
      <c r="P21" s="353" t="s">
        <v>15</v>
      </c>
      <c r="Q21" s="353" t="s">
        <v>15</v>
      </c>
      <c r="R21" s="353" t="s">
        <v>15</v>
      </c>
      <c r="S21" s="353">
        <v>415.05344868756947</v>
      </c>
      <c r="T21" s="353">
        <v>475.39851651862233</v>
      </c>
      <c r="U21" s="353">
        <v>386.66115651000143</v>
      </c>
      <c r="V21" s="353">
        <v>362.02430908270293</v>
      </c>
      <c r="W21" s="353" t="s">
        <v>16</v>
      </c>
      <c r="X21" s="353" t="s">
        <v>16</v>
      </c>
      <c r="Y21" s="558"/>
    </row>
    <row r="22" spans="1:25">
      <c r="A22" s="130" t="s">
        <v>31</v>
      </c>
      <c r="B22" s="232">
        <v>385.8</v>
      </c>
      <c r="C22" s="232">
        <v>360.7</v>
      </c>
      <c r="D22" s="232">
        <v>357.9</v>
      </c>
      <c r="E22" s="232">
        <v>396.5</v>
      </c>
      <c r="F22" s="232">
        <v>419.8</v>
      </c>
      <c r="G22" s="232">
        <v>426.7</v>
      </c>
      <c r="H22" s="232">
        <v>439</v>
      </c>
      <c r="I22" s="232">
        <v>467.8</v>
      </c>
      <c r="J22" s="366">
        <v>471.36807962854334</v>
      </c>
      <c r="K22" s="366">
        <v>388.49881107154818</v>
      </c>
      <c r="L22" s="366">
        <v>382.84000813786758</v>
      </c>
      <c r="M22" s="366">
        <v>450.95048106118765</v>
      </c>
      <c r="N22" s="366">
        <v>426.80052365763675</v>
      </c>
      <c r="O22" s="353">
        <v>395.27735536926252</v>
      </c>
      <c r="P22" s="353">
        <v>484.76141615792744</v>
      </c>
      <c r="Q22" s="353">
        <v>431.2266168394616</v>
      </c>
      <c r="R22" s="353">
        <v>481.55427129515533</v>
      </c>
      <c r="S22" s="353">
        <v>410.96025905562357</v>
      </c>
      <c r="T22" s="353">
        <v>444.98634428309725</v>
      </c>
      <c r="U22" s="353">
        <v>452.40157131776192</v>
      </c>
      <c r="V22" s="353">
        <v>465.85808203772058</v>
      </c>
      <c r="W22" s="353">
        <v>463.44908421969467</v>
      </c>
      <c r="X22" s="353">
        <v>479.33219946964414</v>
      </c>
      <c r="Y22" s="558"/>
    </row>
    <row r="23" spans="1:25">
      <c r="A23" s="130" t="s">
        <v>32</v>
      </c>
      <c r="B23" s="232" t="s">
        <v>125</v>
      </c>
      <c r="C23" s="232">
        <v>361</v>
      </c>
      <c r="D23" s="232">
        <v>412.5</v>
      </c>
      <c r="E23" s="232">
        <v>383.9</v>
      </c>
      <c r="F23" s="232" t="s">
        <v>125</v>
      </c>
      <c r="G23" s="232">
        <v>400.2</v>
      </c>
      <c r="H23" s="232">
        <v>428.2</v>
      </c>
      <c r="I23" s="232">
        <v>461.4</v>
      </c>
      <c r="J23" s="366">
        <v>467.20710514081685</v>
      </c>
      <c r="K23" s="366">
        <v>414.94439309665535</v>
      </c>
      <c r="L23" s="366">
        <v>405.06904083779682</v>
      </c>
      <c r="M23" s="366">
        <v>466.95201015931463</v>
      </c>
      <c r="N23" s="366">
        <v>450.77682053983801</v>
      </c>
      <c r="O23" s="353">
        <v>428.85203221337468</v>
      </c>
      <c r="P23" s="353">
        <v>454.90462109319049</v>
      </c>
      <c r="Q23" s="353">
        <v>447.28014598587481</v>
      </c>
      <c r="R23" s="353" t="s">
        <v>15</v>
      </c>
      <c r="S23" s="353">
        <v>424.14797259421988</v>
      </c>
      <c r="T23" s="353">
        <v>464.44275567608366</v>
      </c>
      <c r="U23" s="353">
        <v>443.56401127441387</v>
      </c>
      <c r="V23" s="353">
        <v>423.64201948625367</v>
      </c>
      <c r="W23" s="353">
        <v>487.02227385839075</v>
      </c>
      <c r="X23" s="353">
        <v>502.64077835760412</v>
      </c>
      <c r="Y23" s="558"/>
    </row>
    <row r="24" spans="1:25">
      <c r="A24" s="130" t="s">
        <v>33</v>
      </c>
      <c r="B24" s="232">
        <v>413.6</v>
      </c>
      <c r="C24" s="232">
        <v>363.6</v>
      </c>
      <c r="D24" s="232">
        <v>362.4</v>
      </c>
      <c r="E24" s="232">
        <v>396</v>
      </c>
      <c r="F24" s="232">
        <v>387.7</v>
      </c>
      <c r="G24" s="232">
        <v>407.8</v>
      </c>
      <c r="H24" s="232">
        <v>440.8</v>
      </c>
      <c r="I24" s="232">
        <v>478.6</v>
      </c>
      <c r="J24" s="366">
        <v>458.1004835804128</v>
      </c>
      <c r="K24" s="366">
        <v>413.44703913238436</v>
      </c>
      <c r="L24" s="366">
        <v>397.31392237857995</v>
      </c>
      <c r="M24" s="366">
        <v>505.61199987093596</v>
      </c>
      <c r="N24" s="366">
        <v>448.10105617049112</v>
      </c>
      <c r="O24" s="353">
        <v>404.46995285234402</v>
      </c>
      <c r="P24" s="353">
        <v>455.70736901237876</v>
      </c>
      <c r="Q24" s="353">
        <v>462.66098105875182</v>
      </c>
      <c r="R24" s="353">
        <v>478.81629430327905</v>
      </c>
      <c r="S24" s="353">
        <v>431.88938624103457</v>
      </c>
      <c r="T24" s="353">
        <v>489.7170404636156</v>
      </c>
      <c r="U24" s="353">
        <v>477.0802981772303</v>
      </c>
      <c r="V24" s="353">
        <v>446.07707965468506</v>
      </c>
      <c r="W24" s="353">
        <v>497.16382968956219</v>
      </c>
      <c r="X24" s="353">
        <v>482.91233138232155</v>
      </c>
      <c r="Y24" s="558"/>
    </row>
    <row r="25" spans="1:25">
      <c r="A25" s="130" t="s">
        <v>34</v>
      </c>
      <c r="B25" s="232">
        <v>387.5</v>
      </c>
      <c r="C25" s="232">
        <v>328.6</v>
      </c>
      <c r="D25" s="232">
        <v>319.2</v>
      </c>
      <c r="E25" s="232" t="s">
        <v>125</v>
      </c>
      <c r="F25" s="232" t="s">
        <v>125</v>
      </c>
      <c r="G25" s="232">
        <v>328.6</v>
      </c>
      <c r="H25" s="232" t="s">
        <v>125</v>
      </c>
      <c r="I25" s="232" t="s">
        <v>125</v>
      </c>
      <c r="J25" s="366" t="s">
        <v>124</v>
      </c>
      <c r="K25" s="366">
        <v>405.01257433050364</v>
      </c>
      <c r="L25" s="366" t="s">
        <v>15</v>
      </c>
      <c r="M25" s="366" t="s">
        <v>15</v>
      </c>
      <c r="N25" s="366" t="s">
        <v>15</v>
      </c>
      <c r="O25" s="353" t="s">
        <v>15</v>
      </c>
      <c r="P25" s="353" t="s">
        <v>15</v>
      </c>
      <c r="Q25" s="353" t="s">
        <v>15</v>
      </c>
      <c r="R25" s="353" t="s">
        <v>15</v>
      </c>
      <c r="S25" s="353">
        <v>410.07688944617172</v>
      </c>
      <c r="T25" s="353">
        <v>494.23818827133954</v>
      </c>
      <c r="U25" s="353">
        <v>473.80621281348346</v>
      </c>
      <c r="V25" s="353">
        <v>443.3726198628712</v>
      </c>
      <c r="W25" s="353">
        <v>492.66058214757618</v>
      </c>
      <c r="X25" s="353">
        <v>485.62959584033911</v>
      </c>
      <c r="Y25" s="558"/>
    </row>
    <row r="26" spans="1:25">
      <c r="A26" s="130" t="s">
        <v>35</v>
      </c>
      <c r="B26" s="232">
        <v>422.9</v>
      </c>
      <c r="C26" s="232">
        <v>330.2</v>
      </c>
      <c r="D26" s="232">
        <v>299.89999999999998</v>
      </c>
      <c r="E26" s="232">
        <v>350.2</v>
      </c>
      <c r="F26" s="232">
        <v>379.1</v>
      </c>
      <c r="G26" s="232">
        <v>391.2</v>
      </c>
      <c r="H26" s="232">
        <v>398.7</v>
      </c>
      <c r="I26" s="232">
        <v>463.1</v>
      </c>
      <c r="J26" s="366">
        <v>451.84648502827235</v>
      </c>
      <c r="K26" s="366">
        <v>398.50657784129271</v>
      </c>
      <c r="L26" s="366">
        <v>360.03934596516899</v>
      </c>
      <c r="M26" s="366">
        <v>460.81580417781072</v>
      </c>
      <c r="N26" s="366">
        <v>443.41221479664921</v>
      </c>
      <c r="O26" s="353">
        <v>395.96164820893404</v>
      </c>
      <c r="P26" s="353">
        <v>449.07511532178955</v>
      </c>
      <c r="Q26" s="353">
        <v>453.09495981537447</v>
      </c>
      <c r="R26" s="353">
        <v>470.90582354858532</v>
      </c>
      <c r="S26" s="353">
        <v>412.19970605966944</v>
      </c>
      <c r="T26" s="353">
        <v>491.97307098139083</v>
      </c>
      <c r="U26" s="353">
        <v>473.77776158321882</v>
      </c>
      <c r="V26" s="353">
        <v>442.21463834980699</v>
      </c>
      <c r="W26" s="353">
        <v>488.06840092287797</v>
      </c>
      <c r="X26" s="353">
        <v>485.42891054360155</v>
      </c>
      <c r="Y26" s="558"/>
    </row>
    <row r="27" spans="1:25">
      <c r="A27" s="130" t="s">
        <v>213</v>
      </c>
      <c r="B27" s="232">
        <v>394.7</v>
      </c>
      <c r="C27" s="232">
        <v>333.1</v>
      </c>
      <c r="D27" s="232">
        <v>321.39999999999998</v>
      </c>
      <c r="E27" s="232">
        <v>372.3</v>
      </c>
      <c r="F27" s="232">
        <v>375.5</v>
      </c>
      <c r="G27" s="232">
        <v>390.1</v>
      </c>
      <c r="H27" s="232">
        <v>385.6</v>
      </c>
      <c r="I27" s="232">
        <v>438.2</v>
      </c>
      <c r="J27" s="366">
        <v>433.86008259904509</v>
      </c>
      <c r="K27" s="366">
        <v>394.11185706472401</v>
      </c>
      <c r="L27" s="366">
        <v>371.4901350666334</v>
      </c>
      <c r="M27" s="366">
        <v>467.66985659665607</v>
      </c>
      <c r="N27" s="366">
        <v>445.22643470774807</v>
      </c>
      <c r="O27" s="353">
        <v>379.39965144776863</v>
      </c>
      <c r="P27" s="353">
        <v>461.74717125614649</v>
      </c>
      <c r="Q27" s="353">
        <v>454.28791136941351</v>
      </c>
      <c r="R27" s="353">
        <v>464.67734960534614</v>
      </c>
      <c r="S27" s="353">
        <v>414.0118235281596</v>
      </c>
      <c r="T27" s="353">
        <v>493.50008711842662</v>
      </c>
      <c r="U27" s="353">
        <v>470.96124778735418</v>
      </c>
      <c r="V27" s="353">
        <v>449.58006777702076</v>
      </c>
      <c r="W27" s="353">
        <v>495.17244462514918</v>
      </c>
      <c r="X27" s="353">
        <v>489.56922832262069</v>
      </c>
      <c r="Y27" s="558"/>
    </row>
    <row r="28" spans="1:25">
      <c r="A28" s="130" t="s">
        <v>36</v>
      </c>
      <c r="B28" s="232">
        <v>420.3</v>
      </c>
      <c r="C28" s="232">
        <v>360.6</v>
      </c>
      <c r="D28" s="232">
        <v>342.4</v>
      </c>
      <c r="E28" s="232">
        <v>389.9</v>
      </c>
      <c r="F28" s="232">
        <v>380.6</v>
      </c>
      <c r="G28" s="232">
        <v>402.4</v>
      </c>
      <c r="H28" s="232">
        <v>403.9</v>
      </c>
      <c r="I28" s="232">
        <v>447.6</v>
      </c>
      <c r="J28" s="366">
        <v>447.42529853719878</v>
      </c>
      <c r="K28" s="366">
        <v>396.1949692869656</v>
      </c>
      <c r="L28" s="366">
        <v>364.97926996411019</v>
      </c>
      <c r="M28" s="366">
        <v>468.43165053666939</v>
      </c>
      <c r="N28" s="366">
        <v>440.63071299598209</v>
      </c>
      <c r="O28" s="353">
        <v>396.21500279002152</v>
      </c>
      <c r="P28" s="353">
        <v>457.07149898171292</v>
      </c>
      <c r="Q28" s="353">
        <v>458.57327306257025</v>
      </c>
      <c r="R28" s="353">
        <v>471.23730340042522</v>
      </c>
      <c r="S28" s="353">
        <v>405.2991282811343</v>
      </c>
      <c r="T28" s="353">
        <v>489.36776074661373</v>
      </c>
      <c r="U28" s="353">
        <v>475.14867668829794</v>
      </c>
      <c r="V28" s="353">
        <v>432.48016064183838</v>
      </c>
      <c r="W28" s="353">
        <v>492.70873568302335</v>
      </c>
      <c r="X28" s="353">
        <v>477.41663477528095</v>
      </c>
      <c r="Y28" s="558"/>
    </row>
    <row r="29" spans="1:25">
      <c r="A29" s="130" t="s">
        <v>37</v>
      </c>
      <c r="B29" s="232">
        <v>303.5</v>
      </c>
      <c r="C29" s="232">
        <v>292.7</v>
      </c>
      <c r="D29" s="232">
        <v>303.5</v>
      </c>
      <c r="E29" s="232">
        <v>304.89999999999998</v>
      </c>
      <c r="F29" s="232" t="s">
        <v>125</v>
      </c>
      <c r="G29" s="232" t="s">
        <v>125</v>
      </c>
      <c r="H29" s="232" t="s">
        <v>125</v>
      </c>
      <c r="I29" s="232" t="s">
        <v>125</v>
      </c>
      <c r="J29" s="366" t="s">
        <v>124</v>
      </c>
      <c r="K29" s="366" t="s">
        <v>124</v>
      </c>
      <c r="L29" s="366" t="s">
        <v>15</v>
      </c>
      <c r="M29" s="366" t="s">
        <v>15</v>
      </c>
      <c r="N29" s="366" t="s">
        <v>15</v>
      </c>
      <c r="O29" s="353" t="s">
        <v>15</v>
      </c>
      <c r="P29" s="353" t="s">
        <v>15</v>
      </c>
      <c r="Q29" s="353" t="s">
        <v>15</v>
      </c>
      <c r="R29" s="353" t="s">
        <v>15</v>
      </c>
      <c r="S29" s="353">
        <v>410.73143251908067</v>
      </c>
      <c r="T29" s="353">
        <v>491.74473622155284</v>
      </c>
      <c r="U29" s="353">
        <v>473.73873191247759</v>
      </c>
      <c r="V29" s="353">
        <v>444.91066031577878</v>
      </c>
      <c r="W29" s="353" t="s">
        <v>16</v>
      </c>
      <c r="X29" s="353">
        <v>483.76288297369621</v>
      </c>
      <c r="Y29" s="558"/>
    </row>
    <row r="30" spans="1:25">
      <c r="A30" s="130" t="s">
        <v>38</v>
      </c>
      <c r="B30" s="232">
        <v>399.1</v>
      </c>
      <c r="C30" s="232">
        <v>312.10000000000002</v>
      </c>
      <c r="D30" s="232">
        <v>304</v>
      </c>
      <c r="E30" s="232">
        <v>342.3</v>
      </c>
      <c r="F30" s="232">
        <v>369.4</v>
      </c>
      <c r="G30" s="232">
        <v>375.8</v>
      </c>
      <c r="H30" s="232">
        <v>365.6</v>
      </c>
      <c r="I30" s="232">
        <v>442.7</v>
      </c>
      <c r="J30" s="366">
        <v>438.23597078310826</v>
      </c>
      <c r="K30" s="366">
        <v>377.11136571408389</v>
      </c>
      <c r="L30" s="366">
        <v>332.83863759670368</v>
      </c>
      <c r="M30" s="366">
        <v>428.07543240264755</v>
      </c>
      <c r="N30" s="366">
        <v>426.97634747394591</v>
      </c>
      <c r="O30" s="353">
        <v>371.12797239047086</v>
      </c>
      <c r="P30" s="353">
        <v>429.43243493320568</v>
      </c>
      <c r="Q30" s="353">
        <v>432.15054435097159</v>
      </c>
      <c r="R30" s="353">
        <v>468.57619254758077</v>
      </c>
      <c r="S30" s="353">
        <v>405.75862398900898</v>
      </c>
      <c r="T30" s="353">
        <v>487.64408440723304</v>
      </c>
      <c r="U30" s="353">
        <v>475.002061698521</v>
      </c>
      <c r="V30" s="353">
        <v>442.86239052215683</v>
      </c>
      <c r="W30" s="353">
        <v>488.56489985022301</v>
      </c>
      <c r="X30" s="353">
        <v>485.36738673353705</v>
      </c>
      <c r="Y30" s="558"/>
    </row>
    <row r="31" spans="1:25">
      <c r="A31" s="130" t="s">
        <v>208</v>
      </c>
      <c r="B31" s="232">
        <v>398.4</v>
      </c>
      <c r="C31" s="232">
        <v>302.5</v>
      </c>
      <c r="D31" s="232">
        <v>288.39999999999998</v>
      </c>
      <c r="E31" s="232">
        <v>350.8</v>
      </c>
      <c r="F31" s="232">
        <v>373.6</v>
      </c>
      <c r="G31" s="232">
        <v>387.4</v>
      </c>
      <c r="H31" s="232">
        <v>373.1</v>
      </c>
      <c r="I31" s="232">
        <v>441.4</v>
      </c>
      <c r="J31" s="366">
        <v>425.0038819179905</v>
      </c>
      <c r="K31" s="366">
        <v>378.89010606204579</v>
      </c>
      <c r="L31" s="366">
        <v>350.84403505533811</v>
      </c>
      <c r="M31" s="366">
        <v>449.16008912664506</v>
      </c>
      <c r="N31" s="366">
        <v>422.44215008676588</v>
      </c>
      <c r="O31" s="353">
        <v>358.58898403770985</v>
      </c>
      <c r="P31" s="353">
        <v>443.79975482967234</v>
      </c>
      <c r="Q31" s="353">
        <v>464.82839968802699</v>
      </c>
      <c r="R31" s="353">
        <v>467.25521891409892</v>
      </c>
      <c r="S31" s="353">
        <v>403.60461415419331</v>
      </c>
      <c r="T31" s="353">
        <v>495.34326494432082</v>
      </c>
      <c r="U31" s="353">
        <v>477.75338020285585</v>
      </c>
      <c r="V31" s="353">
        <v>440.93814289318226</v>
      </c>
      <c r="W31" s="353">
        <v>491.52587862128252</v>
      </c>
      <c r="X31" s="353">
        <v>489.53902079749804</v>
      </c>
      <c r="Y31" s="558"/>
    </row>
    <row r="32" spans="1:25">
      <c r="A32" s="130" t="s">
        <v>39</v>
      </c>
      <c r="B32" s="232">
        <v>424.2</v>
      </c>
      <c r="C32" s="232">
        <v>320.7</v>
      </c>
      <c r="D32" s="232">
        <v>352.9</v>
      </c>
      <c r="E32" s="232">
        <v>372.9</v>
      </c>
      <c r="F32" s="232">
        <v>426.3</v>
      </c>
      <c r="G32" s="232">
        <v>441</v>
      </c>
      <c r="H32" s="232">
        <v>407.5</v>
      </c>
      <c r="I32" s="232">
        <v>488</v>
      </c>
      <c r="J32" s="366">
        <v>494.70155334727235</v>
      </c>
      <c r="K32" s="366">
        <v>426.72282502571204</v>
      </c>
      <c r="L32" s="366">
        <v>411.44366897338779</v>
      </c>
      <c r="M32" s="366">
        <v>499.89089659500354</v>
      </c>
      <c r="N32" s="366">
        <v>488.96629012672605</v>
      </c>
      <c r="O32" s="353">
        <v>417.49417215065773</v>
      </c>
      <c r="P32" s="353">
        <v>488.18244662612233</v>
      </c>
      <c r="Q32" s="353">
        <v>511.86825484898384</v>
      </c>
      <c r="R32" s="353">
        <v>477.64581142170061</v>
      </c>
      <c r="S32" s="353">
        <v>395.68223002107857</v>
      </c>
      <c r="T32" s="353">
        <v>486.80303886890187</v>
      </c>
      <c r="U32" s="353">
        <v>474.48295525523696</v>
      </c>
      <c r="V32" s="353">
        <v>447.46076488570429</v>
      </c>
      <c r="W32" s="353">
        <v>494.97483086913417</v>
      </c>
      <c r="X32" s="353">
        <v>482.02937053018843</v>
      </c>
      <c r="Y32" s="558"/>
    </row>
    <row r="33" spans="1:25">
      <c r="A33" s="130" t="s">
        <v>40</v>
      </c>
      <c r="B33" s="232">
        <v>407</v>
      </c>
      <c r="C33" s="232">
        <v>364.9</v>
      </c>
      <c r="D33" s="232">
        <v>360</v>
      </c>
      <c r="E33" s="232">
        <v>388.3</v>
      </c>
      <c r="F33" s="232">
        <v>392.5</v>
      </c>
      <c r="G33" s="232">
        <v>412.3</v>
      </c>
      <c r="H33" s="232">
        <v>419.9</v>
      </c>
      <c r="I33" s="232">
        <v>449.1</v>
      </c>
      <c r="J33" s="366">
        <v>448.42835998741771</v>
      </c>
      <c r="K33" s="366">
        <v>404.78458754607919</v>
      </c>
      <c r="L33" s="366">
        <v>398.29749916450521</v>
      </c>
      <c r="M33" s="366">
        <v>476.05339940171666</v>
      </c>
      <c r="N33" s="366">
        <v>439.77136169920846</v>
      </c>
      <c r="O33" s="353">
        <v>398.63142708366786</v>
      </c>
      <c r="P33" s="353">
        <v>451.88884654593954</v>
      </c>
      <c r="Q33" s="353">
        <v>465.12722050436867</v>
      </c>
      <c r="R33" s="353">
        <v>484.70669611390622</v>
      </c>
      <c r="S33" s="353">
        <v>417.02688140005165</v>
      </c>
      <c r="T33" s="353">
        <v>479.85151283891014</v>
      </c>
      <c r="U33" s="353">
        <v>467.72665609559692</v>
      </c>
      <c r="V33" s="353">
        <v>444.71707598431351</v>
      </c>
      <c r="W33" s="353">
        <v>492.33258745822269</v>
      </c>
      <c r="X33" s="353">
        <v>479.71506595950308</v>
      </c>
      <c r="Y33" s="558"/>
    </row>
    <row r="34" spans="1:25">
      <c r="A34" s="130" t="s">
        <v>41</v>
      </c>
      <c r="B34" s="232">
        <v>374.9</v>
      </c>
      <c r="C34" s="232">
        <v>343.5</v>
      </c>
      <c r="D34" s="232">
        <v>307</v>
      </c>
      <c r="E34" s="232">
        <v>322</v>
      </c>
      <c r="F34" s="232">
        <v>380.2</v>
      </c>
      <c r="G34" s="232">
        <v>390.7</v>
      </c>
      <c r="H34" s="232">
        <v>382.8</v>
      </c>
      <c r="I34" s="232">
        <v>443.7</v>
      </c>
      <c r="J34" s="366">
        <v>439.2110512616768</v>
      </c>
      <c r="K34" s="366">
        <v>390.71671981686939</v>
      </c>
      <c r="L34" s="366">
        <v>354.53295906583071</v>
      </c>
      <c r="M34" s="366">
        <v>509.40720890043946</v>
      </c>
      <c r="N34" s="366">
        <v>464.24442363928461</v>
      </c>
      <c r="O34" s="353">
        <v>381.72850366327162</v>
      </c>
      <c r="P34" s="353">
        <v>438.07425964326137</v>
      </c>
      <c r="Q34" s="353">
        <v>450.48309850490574</v>
      </c>
      <c r="R34" s="353" t="s">
        <v>15</v>
      </c>
      <c r="S34" s="353">
        <v>411.01912456262886</v>
      </c>
      <c r="T34" s="353">
        <v>493.68504935805527</v>
      </c>
      <c r="U34" s="353">
        <v>471.39743388558611</v>
      </c>
      <c r="V34" s="353">
        <v>440.27688638088904</v>
      </c>
      <c r="W34" s="353">
        <v>491.16068756395975</v>
      </c>
      <c r="X34" s="353">
        <v>485.04560575377843</v>
      </c>
      <c r="Y34" s="558"/>
    </row>
    <row r="35" spans="1:25">
      <c r="A35" s="130" t="s">
        <v>42</v>
      </c>
      <c r="B35" s="232" t="s">
        <v>69</v>
      </c>
      <c r="C35" s="232" t="s">
        <v>69</v>
      </c>
      <c r="D35" s="232" t="s">
        <v>69</v>
      </c>
      <c r="E35" s="232" t="s">
        <v>69</v>
      </c>
      <c r="F35" s="232" t="s">
        <v>69</v>
      </c>
      <c r="G35" s="232" t="s">
        <v>69</v>
      </c>
      <c r="H35" s="232" t="s">
        <v>125</v>
      </c>
      <c r="I35" s="232" t="s">
        <v>125</v>
      </c>
      <c r="J35" s="366" t="s">
        <v>124</v>
      </c>
      <c r="K35" s="366" t="s">
        <v>124</v>
      </c>
      <c r="L35" s="366" t="s">
        <v>16</v>
      </c>
      <c r="M35" s="366" t="s">
        <v>16</v>
      </c>
      <c r="N35" s="366" t="s">
        <v>16</v>
      </c>
      <c r="O35" s="353" t="s">
        <v>16</v>
      </c>
      <c r="P35" s="353" t="s">
        <v>16</v>
      </c>
      <c r="Q35" s="353" t="s">
        <v>16</v>
      </c>
      <c r="R35" s="353" t="s">
        <v>16</v>
      </c>
      <c r="S35" s="353" t="s">
        <v>16</v>
      </c>
      <c r="T35" s="353" t="s">
        <v>16</v>
      </c>
      <c r="U35" s="353" t="s">
        <v>16</v>
      </c>
      <c r="V35" s="353" t="s">
        <v>16</v>
      </c>
      <c r="W35" s="353" t="s">
        <v>16</v>
      </c>
      <c r="X35" s="353" t="s">
        <v>16</v>
      </c>
      <c r="Y35" s="558"/>
    </row>
    <row r="36" spans="1:25">
      <c r="A36" s="130" t="s">
        <v>43</v>
      </c>
      <c r="B36" s="232" t="s">
        <v>125</v>
      </c>
      <c r="C36" s="232" t="s">
        <v>125</v>
      </c>
      <c r="D36" s="232" t="s">
        <v>125</v>
      </c>
      <c r="E36" s="232" t="s">
        <v>125</v>
      </c>
      <c r="F36" s="232" t="s">
        <v>125</v>
      </c>
      <c r="G36" s="232" t="s">
        <v>125</v>
      </c>
      <c r="H36" s="232" t="s">
        <v>125</v>
      </c>
      <c r="I36" s="232" t="s">
        <v>125</v>
      </c>
      <c r="J36" s="366" t="s">
        <v>124</v>
      </c>
      <c r="K36" s="366" t="s">
        <v>124</v>
      </c>
      <c r="L36" s="366" t="s">
        <v>15</v>
      </c>
      <c r="M36" s="366" t="s">
        <v>15</v>
      </c>
      <c r="N36" s="366" t="s">
        <v>15</v>
      </c>
      <c r="O36" s="353" t="s">
        <v>15</v>
      </c>
      <c r="P36" s="353" t="s">
        <v>15</v>
      </c>
      <c r="Q36" s="353" t="s">
        <v>15</v>
      </c>
      <c r="R36" s="353" t="s">
        <v>15</v>
      </c>
      <c r="S36" s="353" t="s">
        <v>16</v>
      </c>
      <c r="T36" s="353" t="s">
        <v>16</v>
      </c>
      <c r="U36" s="353" t="s">
        <v>16</v>
      </c>
      <c r="V36" s="353" t="s">
        <v>16</v>
      </c>
      <c r="W36" s="353" t="s">
        <v>16</v>
      </c>
      <c r="X36" s="353" t="s">
        <v>16</v>
      </c>
      <c r="Y36" s="558"/>
    </row>
    <row r="37" spans="1:25">
      <c r="A37" s="130" t="s">
        <v>44</v>
      </c>
      <c r="B37" s="232" t="s">
        <v>69</v>
      </c>
      <c r="C37" s="232" t="s">
        <v>69</v>
      </c>
      <c r="D37" s="232" t="s">
        <v>69</v>
      </c>
      <c r="E37" s="232" t="s">
        <v>69</v>
      </c>
      <c r="F37" s="232" t="s">
        <v>69</v>
      </c>
      <c r="G37" s="232" t="s">
        <v>69</v>
      </c>
      <c r="H37" s="232" t="s">
        <v>125</v>
      </c>
      <c r="I37" s="232" t="s">
        <v>125</v>
      </c>
      <c r="J37" s="366" t="s">
        <v>124</v>
      </c>
      <c r="K37" s="366" t="s">
        <v>124</v>
      </c>
      <c r="L37" s="366" t="s">
        <v>16</v>
      </c>
      <c r="M37" s="366" t="s">
        <v>16</v>
      </c>
      <c r="N37" s="366" t="s">
        <v>16</v>
      </c>
      <c r="O37" s="353" t="s">
        <v>16</v>
      </c>
      <c r="P37" s="353" t="s">
        <v>16</v>
      </c>
      <c r="Q37" s="353" t="s">
        <v>16</v>
      </c>
      <c r="R37" s="353" t="s">
        <v>16</v>
      </c>
      <c r="S37" s="353" t="s">
        <v>15</v>
      </c>
      <c r="T37" s="353" t="s">
        <v>15</v>
      </c>
      <c r="U37" s="353" t="s">
        <v>15</v>
      </c>
      <c r="V37" s="353" t="s">
        <v>15</v>
      </c>
      <c r="W37" s="353" t="s">
        <v>16</v>
      </c>
      <c r="X37" s="353" t="s">
        <v>15</v>
      </c>
      <c r="Y37" s="558"/>
    </row>
    <row r="38" spans="1:25">
      <c r="A38" s="130" t="s">
        <v>45</v>
      </c>
      <c r="B38" s="232" t="s">
        <v>125</v>
      </c>
      <c r="C38" s="232" t="s">
        <v>125</v>
      </c>
      <c r="D38" s="232" t="s">
        <v>125</v>
      </c>
      <c r="E38" s="232" t="s">
        <v>125</v>
      </c>
      <c r="F38" s="232" t="s">
        <v>125</v>
      </c>
      <c r="G38" s="232" t="s">
        <v>125</v>
      </c>
      <c r="H38" s="232" t="s">
        <v>125</v>
      </c>
      <c r="I38" s="232" t="s">
        <v>125</v>
      </c>
      <c r="J38" s="366" t="s">
        <v>124</v>
      </c>
      <c r="K38" s="366" t="s">
        <v>124</v>
      </c>
      <c r="L38" s="366" t="s">
        <v>15</v>
      </c>
      <c r="M38" s="366" t="s">
        <v>15</v>
      </c>
      <c r="N38" s="366" t="s">
        <v>15</v>
      </c>
      <c r="O38" s="353" t="s">
        <v>15</v>
      </c>
      <c r="P38" s="353" t="s">
        <v>16</v>
      </c>
      <c r="Q38" s="353" t="s">
        <v>16</v>
      </c>
      <c r="R38" s="353" t="s">
        <v>16</v>
      </c>
      <c r="S38" s="353">
        <v>410.88742416383161</v>
      </c>
      <c r="T38" s="353">
        <v>440.31753508754156</v>
      </c>
      <c r="U38" s="353" t="s">
        <v>16</v>
      </c>
      <c r="V38" s="353" t="s">
        <v>16</v>
      </c>
      <c r="W38" s="353" t="s">
        <v>16</v>
      </c>
      <c r="X38" s="353" t="s">
        <v>16</v>
      </c>
      <c r="Y38" s="558"/>
    </row>
    <row r="39" spans="1:25">
      <c r="A39" s="130" t="s">
        <v>46</v>
      </c>
      <c r="B39" s="232" t="s">
        <v>69</v>
      </c>
      <c r="C39" s="232" t="s">
        <v>69</v>
      </c>
      <c r="D39" s="232" t="s">
        <v>69</v>
      </c>
      <c r="E39" s="232" t="s">
        <v>69</v>
      </c>
      <c r="F39" s="232" t="s">
        <v>69</v>
      </c>
      <c r="G39" s="232" t="s">
        <v>69</v>
      </c>
      <c r="H39" s="232" t="s">
        <v>69</v>
      </c>
      <c r="I39" s="232" t="s">
        <v>69</v>
      </c>
      <c r="J39" s="366" t="s">
        <v>16</v>
      </c>
      <c r="K39" s="366" t="s">
        <v>16</v>
      </c>
      <c r="L39" s="366" t="s">
        <v>16</v>
      </c>
      <c r="M39" s="366" t="s">
        <v>16</v>
      </c>
      <c r="N39" s="366" t="s">
        <v>16</v>
      </c>
      <c r="O39" s="353" t="s">
        <v>16</v>
      </c>
      <c r="P39" s="353" t="s">
        <v>16</v>
      </c>
      <c r="Q39" s="353" t="s">
        <v>16</v>
      </c>
      <c r="R39" s="353" t="s">
        <v>16</v>
      </c>
      <c r="S39" s="353" t="s">
        <v>16</v>
      </c>
      <c r="T39" s="353" t="s">
        <v>16</v>
      </c>
      <c r="U39" s="353" t="s">
        <v>16</v>
      </c>
      <c r="V39" s="353" t="s">
        <v>16</v>
      </c>
      <c r="W39" s="353" t="s">
        <v>16</v>
      </c>
      <c r="X39" s="353" t="s">
        <v>16</v>
      </c>
      <c r="Y39" s="558"/>
    </row>
    <row r="40" spans="1:25">
      <c r="A40" s="130" t="s">
        <v>47</v>
      </c>
      <c r="B40" s="232" t="s">
        <v>125</v>
      </c>
      <c r="C40" s="232" t="s">
        <v>125</v>
      </c>
      <c r="D40" s="232" t="s">
        <v>125</v>
      </c>
      <c r="E40" s="232" t="s">
        <v>125</v>
      </c>
      <c r="F40" s="232" t="s">
        <v>125</v>
      </c>
      <c r="G40" s="232" t="s">
        <v>125</v>
      </c>
      <c r="H40" s="232" t="s">
        <v>125</v>
      </c>
      <c r="I40" s="232" t="s">
        <v>125</v>
      </c>
      <c r="J40" s="366" t="s">
        <v>124</v>
      </c>
      <c r="K40" s="366" t="s">
        <v>124</v>
      </c>
      <c r="L40" s="366">
        <v>344.12031045146131</v>
      </c>
      <c r="M40" s="366" t="s">
        <v>15</v>
      </c>
      <c r="N40" s="366" t="s">
        <v>15</v>
      </c>
      <c r="O40" s="353" t="s">
        <v>15</v>
      </c>
      <c r="P40" s="353" t="s">
        <v>15</v>
      </c>
      <c r="Q40" s="353" t="s">
        <v>15</v>
      </c>
      <c r="R40" s="353" t="s">
        <v>15</v>
      </c>
      <c r="S40" s="353">
        <v>410.73143251908044</v>
      </c>
      <c r="T40" s="353">
        <v>456.87846838915772</v>
      </c>
      <c r="U40" s="353">
        <v>463.95550740922107</v>
      </c>
      <c r="V40" s="353">
        <v>413.38880062278383</v>
      </c>
      <c r="W40" s="353" t="s">
        <v>16</v>
      </c>
      <c r="X40" s="353">
        <v>490.11381612969006</v>
      </c>
      <c r="Y40" s="558"/>
    </row>
    <row r="41" spans="1:25">
      <c r="A41" s="130" t="s">
        <v>48</v>
      </c>
      <c r="B41" s="232">
        <v>320</v>
      </c>
      <c r="C41" s="232">
        <v>355.5</v>
      </c>
      <c r="D41" s="232">
        <v>339.8</v>
      </c>
      <c r="E41" s="232">
        <v>389.1</v>
      </c>
      <c r="F41" s="232">
        <v>370.1</v>
      </c>
      <c r="G41" s="232">
        <v>341</v>
      </c>
      <c r="H41" s="232">
        <v>410.7</v>
      </c>
      <c r="I41" s="232">
        <v>411.7</v>
      </c>
      <c r="J41" s="366">
        <v>441.20756843211097</v>
      </c>
      <c r="K41" s="366">
        <v>479.33927854790778</v>
      </c>
      <c r="L41" s="366">
        <v>363.43473652553928</v>
      </c>
      <c r="M41" s="366">
        <v>360.11926803762071</v>
      </c>
      <c r="N41" s="366">
        <v>423.06868279619113</v>
      </c>
      <c r="O41" s="353">
        <v>342.74915582051119</v>
      </c>
      <c r="P41" s="353">
        <v>443.80989536176298</v>
      </c>
      <c r="Q41" s="353" t="s">
        <v>15</v>
      </c>
      <c r="R41" s="353" t="s">
        <v>15</v>
      </c>
      <c r="S41" s="353">
        <v>427.96530779179795</v>
      </c>
      <c r="T41" s="353">
        <v>468.04146238550328</v>
      </c>
      <c r="U41" s="353">
        <v>598.48831136896979</v>
      </c>
      <c r="V41" s="353">
        <v>607.863025330612</v>
      </c>
      <c r="W41" s="353">
        <v>464.07195444205485</v>
      </c>
      <c r="X41" s="353">
        <v>556.04091687330947</v>
      </c>
      <c r="Y41" s="558"/>
    </row>
    <row r="42" spans="1:25">
      <c r="A42" s="130" t="s">
        <v>49</v>
      </c>
      <c r="B42" s="232">
        <v>449.3</v>
      </c>
      <c r="C42" s="232">
        <v>381.1</v>
      </c>
      <c r="D42" s="232">
        <v>384.9</v>
      </c>
      <c r="E42" s="232">
        <v>383.9</v>
      </c>
      <c r="F42" s="232">
        <v>435.4</v>
      </c>
      <c r="G42" s="232">
        <v>388.5</v>
      </c>
      <c r="H42" s="232">
        <v>428.9</v>
      </c>
      <c r="I42" s="232">
        <v>496.9</v>
      </c>
      <c r="J42" s="366">
        <v>457.58571401078245</v>
      </c>
      <c r="K42" s="366">
        <v>460.64105718019135</v>
      </c>
      <c r="L42" s="366">
        <v>353.32137577655311</v>
      </c>
      <c r="M42" s="366">
        <v>492.10774082895244</v>
      </c>
      <c r="N42" s="366">
        <v>445.68012179335273</v>
      </c>
      <c r="O42" s="353">
        <v>390.09409532398161</v>
      </c>
      <c r="P42" s="353">
        <v>462.28765332570526</v>
      </c>
      <c r="Q42" s="353">
        <v>484.21761410989888</v>
      </c>
      <c r="R42" s="353">
        <v>475.50294115904978</v>
      </c>
      <c r="S42" s="353">
        <v>411.93109088170536</v>
      </c>
      <c r="T42" s="353">
        <v>455.38429230570961</v>
      </c>
      <c r="U42" s="353">
        <v>464.2192166971397</v>
      </c>
      <c r="V42" s="353">
        <v>415.29824829662954</v>
      </c>
      <c r="W42" s="353">
        <v>468.22165033348438</v>
      </c>
      <c r="X42" s="353">
        <v>491.41574226148828</v>
      </c>
      <c r="Y42" s="558"/>
    </row>
    <row r="43" spans="1:25">
      <c r="A43" s="130" t="s">
        <v>50</v>
      </c>
      <c r="B43" s="232">
        <v>416.7</v>
      </c>
      <c r="C43" s="232">
        <v>373</v>
      </c>
      <c r="D43" s="232">
        <v>359.3</v>
      </c>
      <c r="E43" s="232">
        <v>374</v>
      </c>
      <c r="F43" s="232">
        <v>430.9</v>
      </c>
      <c r="G43" s="232">
        <v>402.5</v>
      </c>
      <c r="H43" s="232">
        <v>426.3</v>
      </c>
      <c r="I43" s="232">
        <v>483.5</v>
      </c>
      <c r="J43" s="366">
        <v>462.47059628904162</v>
      </c>
      <c r="K43" s="366">
        <v>439.29652438649993</v>
      </c>
      <c r="L43" s="366">
        <v>318.9016074024816</v>
      </c>
      <c r="M43" s="366">
        <v>487.16339350251127</v>
      </c>
      <c r="N43" s="366">
        <v>453.94207921628805</v>
      </c>
      <c r="O43" s="353">
        <v>354.35651740938056</v>
      </c>
      <c r="P43" s="353">
        <v>442.46682354299969</v>
      </c>
      <c r="Q43" s="353">
        <v>449.47851918213024</v>
      </c>
      <c r="R43" s="353">
        <v>460.83516117664936</v>
      </c>
      <c r="S43" s="353">
        <v>401.1672717748574</v>
      </c>
      <c r="T43" s="353">
        <v>453.90386649929246</v>
      </c>
      <c r="U43" s="353">
        <v>462.63988485937205</v>
      </c>
      <c r="V43" s="353">
        <v>408.39453605001859</v>
      </c>
      <c r="W43" s="353">
        <v>464.43614127296115</v>
      </c>
      <c r="X43" s="353">
        <v>485.90536915567355</v>
      </c>
      <c r="Y43" s="558"/>
    </row>
    <row r="44" spans="1:25">
      <c r="A44" s="130" t="s">
        <v>122</v>
      </c>
      <c r="B44" s="232" t="s">
        <v>125</v>
      </c>
      <c r="C44" s="232" t="s">
        <v>125</v>
      </c>
      <c r="D44" s="232" t="s">
        <v>125</v>
      </c>
      <c r="E44" s="232" t="s">
        <v>125</v>
      </c>
      <c r="F44" s="232" t="s">
        <v>125</v>
      </c>
      <c r="G44" s="232" t="s">
        <v>125</v>
      </c>
      <c r="H44" s="232" t="s">
        <v>125</v>
      </c>
      <c r="I44" s="232" t="s">
        <v>125</v>
      </c>
      <c r="J44" s="366" t="s">
        <v>124</v>
      </c>
      <c r="K44" s="366" t="s">
        <v>124</v>
      </c>
      <c r="L44" s="366" t="s">
        <v>15</v>
      </c>
      <c r="M44" s="366" t="s">
        <v>15</v>
      </c>
      <c r="N44" s="366" t="s">
        <v>15</v>
      </c>
      <c r="O44" s="353" t="s">
        <v>15</v>
      </c>
      <c r="P44" s="353" t="s">
        <v>15</v>
      </c>
      <c r="Q44" s="353" t="s">
        <v>15</v>
      </c>
      <c r="R44" s="353" t="s">
        <v>15</v>
      </c>
      <c r="S44" s="353">
        <v>429.6599465325682</v>
      </c>
      <c r="T44" s="353">
        <v>475.37800332413963</v>
      </c>
      <c r="U44" s="353">
        <v>634.40992595806665</v>
      </c>
      <c r="V44" s="353">
        <v>599.42230789803739</v>
      </c>
      <c r="W44" s="353">
        <v>460.18217577798515</v>
      </c>
      <c r="X44" s="353">
        <v>568.75793388668524</v>
      </c>
      <c r="Y44" s="558"/>
    </row>
    <row r="45" spans="1:25">
      <c r="A45" s="130" t="s">
        <v>51</v>
      </c>
      <c r="B45" s="232">
        <v>410.9</v>
      </c>
      <c r="C45" s="232">
        <v>385.7</v>
      </c>
      <c r="D45" s="232">
        <v>397.5</v>
      </c>
      <c r="E45" s="232">
        <v>391.6</v>
      </c>
      <c r="F45" s="232">
        <v>438.9</v>
      </c>
      <c r="G45" s="232">
        <v>416.9</v>
      </c>
      <c r="H45" s="232">
        <v>433.6</v>
      </c>
      <c r="I45" s="232">
        <v>488.5</v>
      </c>
      <c r="J45" s="366">
        <v>478.9908712324526</v>
      </c>
      <c r="K45" s="366">
        <v>412.17541391193436</v>
      </c>
      <c r="L45" s="366">
        <v>309.86201342355412</v>
      </c>
      <c r="M45" s="366">
        <v>478.47760517797531</v>
      </c>
      <c r="N45" s="366">
        <v>447.52264307035779</v>
      </c>
      <c r="O45" s="353">
        <v>323.33393602359143</v>
      </c>
      <c r="P45" s="353">
        <v>432.92787423186286</v>
      </c>
      <c r="Q45" s="353">
        <v>443.44943643548152</v>
      </c>
      <c r="R45" s="353">
        <v>452.9427023720695</v>
      </c>
      <c r="S45" s="353">
        <v>404.40000623621842</v>
      </c>
      <c r="T45" s="353">
        <v>453.98063494987167</v>
      </c>
      <c r="U45" s="353">
        <v>458.49397266620832</v>
      </c>
      <c r="V45" s="353">
        <v>409.20899340744256</v>
      </c>
      <c r="W45" s="353">
        <v>466.91169710106931</v>
      </c>
      <c r="X45" s="353">
        <v>486.30795568178888</v>
      </c>
      <c r="Y45" s="558"/>
    </row>
    <row r="46" spans="1:25">
      <c r="A46" s="130" t="s">
        <v>52</v>
      </c>
      <c r="B46" s="232">
        <v>350.3</v>
      </c>
      <c r="C46" s="232">
        <v>351.7</v>
      </c>
      <c r="D46" s="232">
        <v>332</v>
      </c>
      <c r="E46" s="232">
        <v>378.6</v>
      </c>
      <c r="F46" s="232">
        <v>382</v>
      </c>
      <c r="G46" s="232">
        <v>374</v>
      </c>
      <c r="H46" s="232">
        <v>410.6</v>
      </c>
      <c r="I46" s="232">
        <v>461.2</v>
      </c>
      <c r="J46" s="366">
        <v>431.17055088781922</v>
      </c>
      <c r="K46" s="366">
        <v>437.39126881104147</v>
      </c>
      <c r="L46" s="366">
        <v>363.88904421395222</v>
      </c>
      <c r="M46" s="366">
        <v>416.81450854598091</v>
      </c>
      <c r="N46" s="366">
        <v>434.73630905261263</v>
      </c>
      <c r="O46" s="353">
        <v>410.25228895866741</v>
      </c>
      <c r="P46" s="353">
        <v>478.87542512007053</v>
      </c>
      <c r="Q46" s="353">
        <v>461.52521105327514</v>
      </c>
      <c r="R46" s="353" t="s">
        <v>15</v>
      </c>
      <c r="S46" s="353">
        <v>421.60224723520594</v>
      </c>
      <c r="T46" s="353">
        <v>457.02644796320521</v>
      </c>
      <c r="U46" s="353">
        <v>535.15495628687495</v>
      </c>
      <c r="V46" s="353">
        <v>511.94072124042543</v>
      </c>
      <c r="W46" s="353" t="s">
        <v>16</v>
      </c>
      <c r="X46" s="353">
        <v>517.19515013542048</v>
      </c>
      <c r="Y46" s="558"/>
    </row>
    <row r="47" spans="1:25">
      <c r="A47" s="130" t="s">
        <v>53</v>
      </c>
      <c r="B47" s="232">
        <v>447.2</v>
      </c>
      <c r="C47" s="232">
        <v>385.6</v>
      </c>
      <c r="D47" s="232">
        <v>359.5</v>
      </c>
      <c r="E47" s="232">
        <v>423.5</v>
      </c>
      <c r="F47" s="232">
        <v>438.4</v>
      </c>
      <c r="G47" s="232">
        <v>466</v>
      </c>
      <c r="H47" s="232">
        <v>429.4</v>
      </c>
      <c r="I47" s="232">
        <v>499.4</v>
      </c>
      <c r="J47" s="366">
        <v>480.39321845161959</v>
      </c>
      <c r="K47" s="366">
        <v>477.4991283527703</v>
      </c>
      <c r="L47" s="366">
        <v>357.46928052575385</v>
      </c>
      <c r="M47" s="366">
        <v>492.08458003317782</v>
      </c>
      <c r="N47" s="366">
        <v>435.10926200719501</v>
      </c>
      <c r="O47" s="353">
        <v>363.87942217606053</v>
      </c>
      <c r="P47" s="353">
        <v>498.69069654408429</v>
      </c>
      <c r="Q47" s="353">
        <v>561.73131765439985</v>
      </c>
      <c r="R47" s="353">
        <v>470.12838182881899</v>
      </c>
      <c r="S47" s="353">
        <v>415.03868857695903</v>
      </c>
      <c r="T47" s="353">
        <v>455.6810885335787</v>
      </c>
      <c r="U47" s="353">
        <v>460.67491746380387</v>
      </c>
      <c r="V47" s="353">
        <v>418.46933875252347</v>
      </c>
      <c r="W47" s="353">
        <v>476.32464065093012</v>
      </c>
      <c r="X47" s="353">
        <v>489.61053515530972</v>
      </c>
      <c r="Y47" s="558"/>
    </row>
    <row r="48" spans="1:25">
      <c r="A48" s="130" t="s">
        <v>54</v>
      </c>
      <c r="B48" s="232">
        <v>447.6</v>
      </c>
      <c r="C48" s="232">
        <v>406.5</v>
      </c>
      <c r="D48" s="232">
        <v>383.5</v>
      </c>
      <c r="E48" s="232">
        <v>421.3</v>
      </c>
      <c r="F48" s="232">
        <v>459</v>
      </c>
      <c r="G48" s="232">
        <v>436.1</v>
      </c>
      <c r="H48" s="232">
        <v>447.2</v>
      </c>
      <c r="I48" s="232">
        <v>521.20000000000005</v>
      </c>
      <c r="J48" s="366">
        <v>501.22049408407668</v>
      </c>
      <c r="K48" s="366">
        <v>452.9979833128516</v>
      </c>
      <c r="L48" s="366">
        <v>371.66463377632397</v>
      </c>
      <c r="M48" s="366">
        <v>507.5663717213402</v>
      </c>
      <c r="N48" s="366">
        <v>463.46404446576497</v>
      </c>
      <c r="O48" s="353">
        <v>400.06845723627913</v>
      </c>
      <c r="P48" s="353">
        <v>481.6768694611568</v>
      </c>
      <c r="Q48" s="353">
        <v>494.32123621712992</v>
      </c>
      <c r="R48" s="353">
        <v>483.22305532827727</v>
      </c>
      <c r="S48" s="353">
        <v>411.00483285727734</v>
      </c>
      <c r="T48" s="353">
        <v>445.62859073168596</v>
      </c>
      <c r="U48" s="353">
        <v>454.27328833225226</v>
      </c>
      <c r="V48" s="353">
        <v>456.05578927073725</v>
      </c>
      <c r="W48" s="353">
        <v>462.33183864445948</v>
      </c>
      <c r="X48" s="353">
        <v>477.94832088632467</v>
      </c>
      <c r="Y48" s="558"/>
    </row>
    <row r="49" spans="1:25">
      <c r="A49" s="130" t="s">
        <v>55</v>
      </c>
      <c r="B49" s="232">
        <v>440.4</v>
      </c>
      <c r="C49" s="232">
        <v>395</v>
      </c>
      <c r="D49" s="232">
        <v>413.1</v>
      </c>
      <c r="E49" s="232">
        <v>426.7</v>
      </c>
      <c r="F49" s="232">
        <v>461.4</v>
      </c>
      <c r="G49" s="232">
        <v>409.2</v>
      </c>
      <c r="H49" s="232">
        <v>514.5</v>
      </c>
      <c r="I49" s="232">
        <v>596</v>
      </c>
      <c r="J49" s="366">
        <v>555.52768553802912</v>
      </c>
      <c r="K49" s="366">
        <v>519.56216353244258</v>
      </c>
      <c r="L49" s="366">
        <v>365.62204985227413</v>
      </c>
      <c r="M49" s="366">
        <v>480.5759813847377</v>
      </c>
      <c r="N49" s="366">
        <v>462.32974526460316</v>
      </c>
      <c r="O49" s="353">
        <v>386.04994259589381</v>
      </c>
      <c r="P49" s="353">
        <v>466.69062713936472</v>
      </c>
      <c r="Q49" s="353">
        <v>462.5826309755837</v>
      </c>
      <c r="R49" s="353" t="s">
        <v>15</v>
      </c>
      <c r="S49" s="353">
        <v>411.31688279293894</v>
      </c>
      <c r="T49" s="353">
        <v>450.91253893513368</v>
      </c>
      <c r="U49" s="353">
        <v>457.30640705225153</v>
      </c>
      <c r="V49" s="353">
        <v>426.43609579641014</v>
      </c>
      <c r="W49" s="353">
        <v>480.7482662380296</v>
      </c>
      <c r="X49" s="353">
        <v>481.12753309710882</v>
      </c>
      <c r="Y49" s="558"/>
    </row>
    <row r="50" spans="1:25">
      <c r="A50" s="130" t="s">
        <v>56</v>
      </c>
      <c r="B50" s="232" t="s">
        <v>69</v>
      </c>
      <c r="C50" s="232" t="s">
        <v>69</v>
      </c>
      <c r="D50" s="232" t="s">
        <v>69</v>
      </c>
      <c r="E50" s="232" t="s">
        <v>69</v>
      </c>
      <c r="F50" s="232" t="s">
        <v>69</v>
      </c>
      <c r="G50" s="232" t="s">
        <v>69</v>
      </c>
      <c r="H50" s="232" t="s">
        <v>69</v>
      </c>
      <c r="I50" s="232" t="s">
        <v>69</v>
      </c>
      <c r="J50" s="366" t="s">
        <v>16</v>
      </c>
      <c r="K50" s="366" t="s">
        <v>16</v>
      </c>
      <c r="L50" s="366" t="s">
        <v>16</v>
      </c>
      <c r="M50" s="366" t="s">
        <v>16</v>
      </c>
      <c r="N50" s="366" t="s">
        <v>16</v>
      </c>
      <c r="O50" s="353" t="s">
        <v>16</v>
      </c>
      <c r="P50" s="353" t="s">
        <v>16</v>
      </c>
      <c r="Q50" s="353" t="s">
        <v>16</v>
      </c>
      <c r="R50" s="353" t="s">
        <v>16</v>
      </c>
      <c r="S50" s="353" t="s">
        <v>16</v>
      </c>
      <c r="T50" s="353" t="s">
        <v>16</v>
      </c>
      <c r="U50" s="353" t="s">
        <v>16</v>
      </c>
      <c r="V50" s="353" t="s">
        <v>16</v>
      </c>
      <c r="W50" s="353" t="s">
        <v>16</v>
      </c>
      <c r="X50" s="353">
        <v>528.59628753031836</v>
      </c>
      <c r="Y50" s="558"/>
    </row>
    <row r="51" spans="1:25">
      <c r="A51" s="130" t="s">
        <v>123</v>
      </c>
      <c r="B51" s="232">
        <v>341.3</v>
      </c>
      <c r="C51" s="232">
        <v>346.4</v>
      </c>
      <c r="D51" s="232">
        <v>353</v>
      </c>
      <c r="E51" s="232">
        <v>374.2</v>
      </c>
      <c r="F51" s="232">
        <v>431.5</v>
      </c>
      <c r="G51" s="232">
        <v>315.8</v>
      </c>
      <c r="H51" s="232">
        <v>419.7</v>
      </c>
      <c r="I51" s="232">
        <v>413.8</v>
      </c>
      <c r="J51" s="366">
        <v>424.96795611173684</v>
      </c>
      <c r="K51" s="366">
        <v>342.64579865695327</v>
      </c>
      <c r="L51" s="366" t="s">
        <v>15</v>
      </c>
      <c r="M51" s="366" t="s">
        <v>15</v>
      </c>
      <c r="N51" s="366">
        <v>398.49845850554027</v>
      </c>
      <c r="O51" s="353" t="s">
        <v>15</v>
      </c>
      <c r="P51" s="353" t="s">
        <v>15</v>
      </c>
      <c r="Q51" s="353">
        <v>420.93203076550191</v>
      </c>
      <c r="R51" s="353" t="s">
        <v>15</v>
      </c>
      <c r="S51" s="353">
        <v>428.48049765617628</v>
      </c>
      <c r="T51" s="353">
        <v>474.34387266140521</v>
      </c>
      <c r="U51" s="353">
        <v>626.50382308143094</v>
      </c>
      <c r="V51" s="353">
        <v>591.27785904675682</v>
      </c>
      <c r="W51" s="353">
        <v>460.45805734338188</v>
      </c>
      <c r="X51" s="353">
        <v>564.97621208597025</v>
      </c>
      <c r="Y51" s="558"/>
    </row>
    <row r="52" spans="1:25">
      <c r="A52" s="130"/>
      <c r="B52" s="232"/>
      <c r="C52" s="232"/>
      <c r="D52" s="232"/>
      <c r="E52" s="232"/>
      <c r="F52" s="232"/>
      <c r="G52" s="232"/>
      <c r="H52" s="232"/>
      <c r="I52" s="232"/>
      <c r="J52" s="362"/>
      <c r="K52" s="362"/>
      <c r="L52" s="362"/>
      <c r="M52" s="362"/>
      <c r="N52" s="362"/>
      <c r="O52" s="353"/>
      <c r="P52" s="353"/>
      <c r="Q52" s="353"/>
      <c r="R52" s="353"/>
      <c r="S52" s="353"/>
      <c r="T52" s="353"/>
      <c r="U52" s="353"/>
      <c r="V52" s="353"/>
      <c r="W52" s="353"/>
      <c r="X52" s="353"/>
      <c r="Y52" s="558"/>
    </row>
    <row r="53" spans="1:25">
      <c r="A53" s="163" t="s">
        <v>209</v>
      </c>
      <c r="B53" s="386">
        <v>408.4</v>
      </c>
      <c r="C53" s="386">
        <v>373.1</v>
      </c>
      <c r="D53" s="386">
        <v>368.5</v>
      </c>
      <c r="E53" s="386">
        <v>402.5</v>
      </c>
      <c r="F53" s="386">
        <v>408.2</v>
      </c>
      <c r="G53" s="386">
        <v>423.7</v>
      </c>
      <c r="H53" s="386">
        <v>446.9</v>
      </c>
      <c r="I53" s="386">
        <v>483</v>
      </c>
      <c r="J53" s="391">
        <v>468.87125695334004</v>
      </c>
      <c r="K53" s="391">
        <v>411.6659396132448</v>
      </c>
      <c r="L53" s="391">
        <v>428.27373783468033</v>
      </c>
      <c r="M53" s="391">
        <v>500.87087970949045</v>
      </c>
      <c r="N53" s="391">
        <v>462.69512069245951</v>
      </c>
      <c r="O53" s="478">
        <v>421.48042054761999</v>
      </c>
      <c r="P53" s="478">
        <v>480.65575091229624</v>
      </c>
      <c r="Q53" s="478">
        <v>476.88687658827644</v>
      </c>
      <c r="R53" s="478">
        <v>482.74975155051203</v>
      </c>
      <c r="S53" s="478">
        <v>420.89713904112557</v>
      </c>
      <c r="T53" s="478">
        <v>487.22212044853251</v>
      </c>
      <c r="U53" s="478">
        <v>470.70822451370333</v>
      </c>
      <c r="V53" s="478">
        <v>440.611604359772</v>
      </c>
      <c r="W53" s="478">
        <v>491.37242165517728</v>
      </c>
      <c r="X53" s="478">
        <v>484.96544239033909</v>
      </c>
      <c r="Y53" s="558"/>
    </row>
    <row r="54" spans="1:25">
      <c r="A54" s="163" t="s">
        <v>210</v>
      </c>
      <c r="B54" s="386">
        <v>421.1</v>
      </c>
      <c r="C54" s="386">
        <v>364.1</v>
      </c>
      <c r="D54" s="386">
        <v>374.6</v>
      </c>
      <c r="E54" s="386">
        <v>388.9</v>
      </c>
      <c r="F54" s="386">
        <v>440.9</v>
      </c>
      <c r="G54" s="386">
        <v>423.7</v>
      </c>
      <c r="H54" s="386">
        <v>434.2</v>
      </c>
      <c r="I54" s="386">
        <v>504.3</v>
      </c>
      <c r="J54" s="391">
        <v>479.54185570160917</v>
      </c>
      <c r="K54" s="391">
        <v>414.65560923093659</v>
      </c>
      <c r="L54" s="391">
        <v>381.51788863676359</v>
      </c>
      <c r="M54" s="391">
        <v>476.41923339835722</v>
      </c>
      <c r="N54" s="391">
        <v>443.49656316396658</v>
      </c>
      <c r="O54" s="478">
        <v>399.50764825187861</v>
      </c>
      <c r="P54" s="478">
        <v>476.38163917658426</v>
      </c>
      <c r="Q54" s="478">
        <v>489.2265385572851</v>
      </c>
      <c r="R54" s="478">
        <v>470.09525356356346</v>
      </c>
      <c r="S54" s="478">
        <v>412.90777634750714</v>
      </c>
      <c r="T54" s="478">
        <v>456.484141404826</v>
      </c>
      <c r="U54" s="478">
        <v>458.24099997805951</v>
      </c>
      <c r="V54" s="478">
        <v>435.21798866585857</v>
      </c>
      <c r="W54" s="478">
        <v>473.38513850008934</v>
      </c>
      <c r="X54" s="478">
        <v>489.90180608775518</v>
      </c>
      <c r="Y54" s="558"/>
    </row>
    <row r="55" spans="1:25">
      <c r="A55" s="163" t="s">
        <v>211</v>
      </c>
      <c r="B55" s="386">
        <v>404.9</v>
      </c>
      <c r="C55" s="386">
        <v>340</v>
      </c>
      <c r="D55" s="386">
        <v>330.7</v>
      </c>
      <c r="E55" s="386">
        <v>371.6</v>
      </c>
      <c r="F55" s="386">
        <v>381.5</v>
      </c>
      <c r="G55" s="386">
        <v>397</v>
      </c>
      <c r="H55" s="386">
        <v>400.8</v>
      </c>
      <c r="I55" s="386">
        <v>450.4</v>
      </c>
      <c r="J55" s="391">
        <v>444.17167578327616</v>
      </c>
      <c r="K55" s="391">
        <v>396.57708174670626</v>
      </c>
      <c r="L55" s="391">
        <v>375.70453776141068</v>
      </c>
      <c r="M55" s="391">
        <v>470.44113017929237</v>
      </c>
      <c r="N55" s="391">
        <v>440.61703840993255</v>
      </c>
      <c r="O55" s="478">
        <v>388.93819625730652</v>
      </c>
      <c r="P55" s="478">
        <v>453.82639076350699</v>
      </c>
      <c r="Q55" s="478">
        <v>460.69524404821078</v>
      </c>
      <c r="R55" s="478">
        <v>474.44558024925902</v>
      </c>
      <c r="S55" s="478">
        <v>413.86114691302339</v>
      </c>
      <c r="T55" s="478">
        <v>487.91626753881405</v>
      </c>
      <c r="U55" s="478">
        <v>472.43200001285567</v>
      </c>
      <c r="V55" s="478">
        <v>443.51948530349057</v>
      </c>
      <c r="W55" s="478">
        <v>493.30514926858001</v>
      </c>
      <c r="X55" s="478">
        <v>483.29538182657041</v>
      </c>
      <c r="Y55" s="558"/>
    </row>
    <row r="56" spans="1:25">
      <c r="A56" s="163" t="s">
        <v>212</v>
      </c>
      <c r="B56" s="386">
        <v>419.1</v>
      </c>
      <c r="C56" s="386">
        <v>378.7</v>
      </c>
      <c r="D56" s="386">
        <v>371.5</v>
      </c>
      <c r="E56" s="386">
        <v>385.3</v>
      </c>
      <c r="F56" s="386">
        <v>435.4</v>
      </c>
      <c r="G56" s="386">
        <v>409</v>
      </c>
      <c r="H56" s="386">
        <v>434.2</v>
      </c>
      <c r="I56" s="386">
        <v>494</v>
      </c>
      <c r="J56" s="391">
        <v>473.47910975209584</v>
      </c>
      <c r="K56" s="391">
        <v>442.38348401807025</v>
      </c>
      <c r="L56" s="391">
        <v>326.7875452168683</v>
      </c>
      <c r="M56" s="391">
        <v>485.61748698878029</v>
      </c>
      <c r="N56" s="391">
        <v>452.06916802834064</v>
      </c>
      <c r="O56" s="478">
        <v>355.47857249445894</v>
      </c>
      <c r="P56" s="478">
        <v>446.49307483493493</v>
      </c>
      <c r="Q56" s="478">
        <v>458.09138303988937</v>
      </c>
      <c r="R56" s="478">
        <v>461.4293124757869</v>
      </c>
      <c r="S56" s="478">
        <v>404.45407518329648</v>
      </c>
      <c r="T56" s="478">
        <v>453.78495748630701</v>
      </c>
      <c r="U56" s="478">
        <v>463.64653296882403</v>
      </c>
      <c r="V56" s="478">
        <v>414.87277959532281</v>
      </c>
      <c r="W56" s="478">
        <v>466.50623563490774</v>
      </c>
      <c r="X56" s="478">
        <v>486.745403852057</v>
      </c>
      <c r="Y56" s="558"/>
    </row>
    <row r="57" spans="1:25">
      <c r="A57" s="130"/>
      <c r="B57" s="232"/>
      <c r="C57" s="232"/>
      <c r="D57" s="232"/>
      <c r="E57" s="232"/>
      <c r="F57" s="232"/>
      <c r="G57" s="232"/>
      <c r="H57" s="232"/>
      <c r="I57" s="232"/>
      <c r="J57" s="362"/>
      <c r="K57" s="362"/>
      <c r="L57" s="362"/>
      <c r="M57" s="362"/>
      <c r="N57" s="362"/>
      <c r="O57" s="353"/>
      <c r="P57" s="353"/>
      <c r="Q57" s="353"/>
      <c r="R57" s="353"/>
      <c r="S57" s="353"/>
      <c r="T57" s="353"/>
      <c r="U57" s="353"/>
      <c r="V57" s="353"/>
      <c r="W57" s="353"/>
      <c r="X57" s="353"/>
      <c r="Y57" s="558"/>
    </row>
    <row r="58" spans="1:25">
      <c r="A58" s="163" t="s">
        <v>59</v>
      </c>
      <c r="B58" s="386">
        <v>414.4</v>
      </c>
      <c r="C58" s="386">
        <v>365.2</v>
      </c>
      <c r="D58" s="386">
        <v>359.9</v>
      </c>
      <c r="E58" s="386">
        <v>382.7</v>
      </c>
      <c r="F58" s="386">
        <v>417.9</v>
      </c>
      <c r="G58" s="386">
        <v>408.1</v>
      </c>
      <c r="H58" s="386">
        <v>425</v>
      </c>
      <c r="I58" s="386">
        <v>481.5</v>
      </c>
      <c r="J58" s="385">
        <v>464.69</v>
      </c>
      <c r="K58" s="385">
        <v>421.54</v>
      </c>
      <c r="L58" s="385">
        <v>357.57</v>
      </c>
      <c r="M58" s="385">
        <v>480.88</v>
      </c>
      <c r="N58" s="385">
        <v>448.31</v>
      </c>
      <c r="O58" s="478">
        <v>377.59</v>
      </c>
      <c r="P58" s="478">
        <v>455.76</v>
      </c>
      <c r="Q58" s="478">
        <v>464.98</v>
      </c>
      <c r="R58" s="478">
        <v>468.62359818182955</v>
      </c>
      <c r="S58" s="478">
        <v>409.91770272533563</v>
      </c>
      <c r="T58" s="478">
        <v>466.80886900000013</v>
      </c>
      <c r="U58" s="478">
        <v>466.15720240000019</v>
      </c>
      <c r="V58" s="478">
        <v>428.95504199999988</v>
      </c>
      <c r="W58" s="478">
        <v>478.06902992254345</v>
      </c>
      <c r="X58" s="478">
        <v>486.24490306811902</v>
      </c>
      <c r="Y58" s="558"/>
    </row>
    <row r="59" spans="1:25">
      <c r="A59" s="169" t="s">
        <v>131</v>
      </c>
      <c r="B59" s="509"/>
      <c r="C59" s="509"/>
      <c r="D59" s="509"/>
      <c r="E59" s="509"/>
      <c r="F59" s="509"/>
      <c r="G59" s="509"/>
      <c r="H59" s="509"/>
      <c r="I59" s="509"/>
      <c r="J59" s="509"/>
      <c r="K59" s="509"/>
      <c r="L59" s="509"/>
      <c r="M59" s="509"/>
      <c r="N59" s="509"/>
      <c r="O59" s="509"/>
      <c r="P59" s="509"/>
      <c r="Q59" s="509"/>
      <c r="R59" s="509"/>
      <c r="S59" s="509"/>
      <c r="T59" s="509"/>
      <c r="U59" s="509"/>
      <c r="V59" s="509"/>
      <c r="W59" s="509"/>
      <c r="X59" s="509"/>
      <c r="Y59" s="558"/>
    </row>
    <row r="60" spans="1:25">
      <c r="A60" s="130" t="s">
        <v>70</v>
      </c>
      <c r="B60" s="232" t="s">
        <v>69</v>
      </c>
      <c r="C60" s="232" t="s">
        <v>69</v>
      </c>
      <c r="D60" s="232" t="s">
        <v>69</v>
      </c>
      <c r="E60" s="232" t="s">
        <v>69</v>
      </c>
      <c r="F60" s="232" t="s">
        <v>69</v>
      </c>
      <c r="G60" s="232" t="s">
        <v>69</v>
      </c>
      <c r="H60" s="232" t="s">
        <v>69</v>
      </c>
      <c r="I60" s="232" t="s">
        <v>69</v>
      </c>
      <c r="J60" s="366" t="s">
        <v>16</v>
      </c>
      <c r="K60" s="366" t="s">
        <v>16</v>
      </c>
      <c r="L60" s="366" t="s">
        <v>68</v>
      </c>
      <c r="M60" s="366" t="s">
        <v>68</v>
      </c>
      <c r="N60" s="366" t="s">
        <v>68</v>
      </c>
      <c r="O60" s="366" t="s">
        <v>68</v>
      </c>
      <c r="P60" s="357" t="s">
        <v>68</v>
      </c>
      <c r="Q60" s="357" t="s">
        <v>68</v>
      </c>
      <c r="R60" s="357" t="s">
        <v>68</v>
      </c>
      <c r="S60" s="357" t="s">
        <v>68</v>
      </c>
      <c r="T60" s="366" t="s">
        <v>68</v>
      </c>
      <c r="U60" s="366" t="s">
        <v>68</v>
      </c>
      <c r="V60" s="366" t="s">
        <v>68</v>
      </c>
      <c r="W60" s="366" t="s">
        <v>68</v>
      </c>
      <c r="X60" s="366" t="s">
        <v>68</v>
      </c>
      <c r="Y60" s="558"/>
    </row>
    <row r="61" spans="1:25">
      <c r="A61" s="120"/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61"/>
      <c r="P61" s="144"/>
      <c r="Q61" s="144"/>
      <c r="R61" s="144"/>
      <c r="S61" s="144"/>
      <c r="T61" s="161"/>
      <c r="U61" s="161"/>
      <c r="V61" s="161"/>
      <c r="W61" s="161"/>
      <c r="X61" s="161"/>
      <c r="Y61" s="161"/>
    </row>
    <row r="62" spans="1:25">
      <c r="A62" s="171"/>
      <c r="B62" s="220"/>
      <c r="C62" s="220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20"/>
    </row>
    <row r="63" spans="1:25">
      <c r="A63" s="177" t="s">
        <v>206</v>
      </c>
      <c r="B63" s="220"/>
      <c r="C63" s="220"/>
      <c r="D63" s="220"/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20"/>
    </row>
    <row r="64" spans="1:25">
      <c r="A64" s="178" t="s">
        <v>132</v>
      </c>
      <c r="B64" s="144"/>
      <c r="C64" s="144"/>
      <c r="D64" s="144"/>
      <c r="E64" s="144"/>
      <c r="F64" s="144"/>
      <c r="G64" s="144"/>
      <c r="H64" s="14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</row>
    <row r="65" spans="1:25">
      <c r="A65" s="131" t="s">
        <v>204</v>
      </c>
      <c r="B65" s="144"/>
      <c r="C65" s="144"/>
      <c r="D65" s="144"/>
      <c r="E65" s="144"/>
      <c r="F65" s="144"/>
      <c r="G65" s="144"/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</row>
    <row r="66" spans="1:25">
      <c r="A66" s="131" t="s">
        <v>130</v>
      </c>
      <c r="B66" s="144"/>
      <c r="C66" s="144"/>
      <c r="D66" s="144"/>
      <c r="E66" s="144"/>
      <c r="F66" s="144"/>
      <c r="G66" s="144"/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</row>
    <row r="67" spans="1:25">
      <c r="A67" s="131" t="s">
        <v>223</v>
      </c>
    </row>
  </sheetData>
  <mergeCells count="2">
    <mergeCell ref="Y6:Y60"/>
    <mergeCell ref="A4:A5"/>
  </mergeCells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DD1D6-838F-4480-92AA-265C75927A27}">
  <dimension ref="A1:Y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6" width="8.28515625" style="118" customWidth="1"/>
    <col min="7" max="25" width="8.28515625" style="101" customWidth="1"/>
  </cols>
  <sheetData>
    <row r="1" spans="1:25" ht="14.25">
      <c r="A1" s="345" t="str">
        <f>HYPERLINK("#'Verzeichnis_der_Fruchtarten'!A1", "Gehe zum Verzeichnis_der_Fruchtarten")</f>
        <v>Gehe zum Verzeichnis_der_Fruchtarten</v>
      </c>
    </row>
    <row r="3" spans="1:25" ht="22.5">
      <c r="A3" s="301" t="s">
        <v>81</v>
      </c>
      <c r="B3" s="202" t="s">
        <v>232</v>
      </c>
      <c r="C3" s="202" t="s">
        <v>232</v>
      </c>
      <c r="D3" s="202" t="s">
        <v>232</v>
      </c>
      <c r="E3" s="202" t="s">
        <v>232</v>
      </c>
      <c r="F3" s="202" t="s">
        <v>232</v>
      </c>
      <c r="G3" s="202" t="s">
        <v>232</v>
      </c>
      <c r="H3" s="202" t="s">
        <v>232</v>
      </c>
      <c r="I3" s="202" t="s">
        <v>232</v>
      </c>
      <c r="J3" s="202" t="s">
        <v>232</v>
      </c>
      <c r="K3" s="202" t="s">
        <v>232</v>
      </c>
      <c r="L3" s="202" t="s">
        <v>232</v>
      </c>
      <c r="M3" s="202" t="s">
        <v>232</v>
      </c>
      <c r="N3" s="202" t="s">
        <v>232</v>
      </c>
      <c r="O3" s="202" t="s">
        <v>232</v>
      </c>
      <c r="P3" s="202" t="s">
        <v>232</v>
      </c>
      <c r="Q3" s="202" t="s">
        <v>232</v>
      </c>
      <c r="R3" s="202" t="s">
        <v>232</v>
      </c>
      <c r="S3" s="202" t="s">
        <v>232</v>
      </c>
      <c r="T3" s="202" t="s">
        <v>232</v>
      </c>
      <c r="U3" s="202" t="s">
        <v>232</v>
      </c>
      <c r="V3" s="202" t="s">
        <v>232</v>
      </c>
      <c r="W3" s="202" t="s">
        <v>232</v>
      </c>
      <c r="X3" s="202" t="s">
        <v>232</v>
      </c>
      <c r="Y3" s="213" t="s">
        <v>232</v>
      </c>
    </row>
    <row r="4" spans="1:25">
      <c r="A4" s="552" t="s">
        <v>205</v>
      </c>
      <c r="B4" s="200">
        <v>1993</v>
      </c>
      <c r="C4" s="200">
        <v>1994</v>
      </c>
      <c r="D4" s="200">
        <v>1995</v>
      </c>
      <c r="E4" s="200">
        <v>1996</v>
      </c>
      <c r="F4" s="200">
        <v>1997</v>
      </c>
      <c r="G4" s="200">
        <v>1998</v>
      </c>
      <c r="H4" s="200">
        <v>1999</v>
      </c>
      <c r="I4" s="200">
        <v>2000</v>
      </c>
      <c r="J4" s="200">
        <v>2001</v>
      </c>
      <c r="K4" s="200">
        <v>2002</v>
      </c>
      <c r="L4" s="200">
        <v>2003</v>
      </c>
      <c r="M4" s="200">
        <v>2004</v>
      </c>
      <c r="N4" s="200">
        <v>2005</v>
      </c>
      <c r="O4" s="200">
        <v>2006</v>
      </c>
      <c r="P4" s="200">
        <v>2007</v>
      </c>
      <c r="Q4" s="200">
        <v>2008</v>
      </c>
      <c r="R4" s="200">
        <v>2009</v>
      </c>
      <c r="S4" s="200">
        <v>2010</v>
      </c>
      <c r="T4" s="200">
        <v>2011</v>
      </c>
      <c r="U4" s="200">
        <v>2012</v>
      </c>
      <c r="V4" s="200">
        <v>2013</v>
      </c>
      <c r="W4" s="200">
        <v>2014</v>
      </c>
      <c r="X4" s="200">
        <v>2015</v>
      </c>
      <c r="Y4" s="209">
        <v>2016</v>
      </c>
    </row>
    <row r="5" spans="1:25" ht="12.75" thickBot="1">
      <c r="A5" s="553"/>
      <c r="B5" s="201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10" t="s">
        <v>77</v>
      </c>
    </row>
    <row r="6" spans="1:25" ht="12.75" thickTop="1">
      <c r="A6" s="130" t="s">
        <v>14</v>
      </c>
      <c r="B6" s="232">
        <v>413.3</v>
      </c>
      <c r="C6" s="232">
        <v>394.7</v>
      </c>
      <c r="D6" s="232">
        <v>335.9</v>
      </c>
      <c r="E6" s="232" t="s">
        <v>125</v>
      </c>
      <c r="F6" s="232" t="s">
        <v>125</v>
      </c>
      <c r="G6" s="232" t="s">
        <v>125</v>
      </c>
      <c r="H6" s="232" t="s">
        <v>125</v>
      </c>
      <c r="I6" s="232" t="s">
        <v>125</v>
      </c>
      <c r="J6" s="366" t="s">
        <v>124</v>
      </c>
      <c r="K6" s="366" t="s">
        <v>124</v>
      </c>
      <c r="L6" s="366" t="s">
        <v>15</v>
      </c>
      <c r="M6" s="366" t="s">
        <v>15</v>
      </c>
      <c r="N6" s="366" t="s">
        <v>15</v>
      </c>
      <c r="O6" s="353" t="s">
        <v>15</v>
      </c>
      <c r="P6" s="353" t="s">
        <v>15</v>
      </c>
      <c r="Q6" s="353" t="s">
        <v>15</v>
      </c>
      <c r="R6" s="353" t="s">
        <v>15</v>
      </c>
      <c r="S6" s="353">
        <v>407.28264645724846</v>
      </c>
      <c r="T6" s="353">
        <v>464.08035126538806</v>
      </c>
      <c r="U6" s="353">
        <v>485.50796103605313</v>
      </c>
      <c r="V6" s="353">
        <v>380.16674677575804</v>
      </c>
      <c r="W6" s="353">
        <v>450.1254227018556</v>
      </c>
      <c r="X6" s="353">
        <v>502.45440296876234</v>
      </c>
      <c r="Y6" s="557" t="s">
        <v>214</v>
      </c>
    </row>
    <row r="7" spans="1:25">
      <c r="A7" s="130" t="s">
        <v>17</v>
      </c>
      <c r="B7" s="232">
        <v>510.6</v>
      </c>
      <c r="C7" s="232" t="s">
        <v>125</v>
      </c>
      <c r="D7" s="232" t="s">
        <v>125</v>
      </c>
      <c r="E7" s="232" t="s">
        <v>125</v>
      </c>
      <c r="F7" s="232" t="s">
        <v>125</v>
      </c>
      <c r="G7" s="232" t="s">
        <v>125</v>
      </c>
      <c r="H7" s="232" t="s">
        <v>125</v>
      </c>
      <c r="I7" s="232" t="s">
        <v>125</v>
      </c>
      <c r="J7" s="366" t="s">
        <v>124</v>
      </c>
      <c r="K7" s="366" t="s">
        <v>124</v>
      </c>
      <c r="L7" s="366" t="s">
        <v>15</v>
      </c>
      <c r="M7" s="366" t="s">
        <v>15</v>
      </c>
      <c r="N7" s="366" t="s">
        <v>15</v>
      </c>
      <c r="O7" s="353" t="s">
        <v>15</v>
      </c>
      <c r="P7" s="353" t="s">
        <v>15</v>
      </c>
      <c r="Q7" s="353" t="s">
        <v>15</v>
      </c>
      <c r="R7" s="353" t="s">
        <v>15</v>
      </c>
      <c r="S7" s="353">
        <v>381.58775784925399</v>
      </c>
      <c r="T7" s="353">
        <v>461.87615479858619</v>
      </c>
      <c r="U7" s="353">
        <v>471.75499864790243</v>
      </c>
      <c r="V7" s="353">
        <v>441.88742109943189</v>
      </c>
      <c r="W7" s="353">
        <v>525.34379075776019</v>
      </c>
      <c r="X7" s="353">
        <v>481.88163588758698</v>
      </c>
      <c r="Y7" s="558"/>
    </row>
    <row r="8" spans="1:25">
      <c r="A8" s="130" t="s">
        <v>18</v>
      </c>
      <c r="B8" s="232" t="s">
        <v>125</v>
      </c>
      <c r="C8" s="232" t="s">
        <v>125</v>
      </c>
      <c r="D8" s="232" t="s">
        <v>125</v>
      </c>
      <c r="E8" s="232" t="s">
        <v>125</v>
      </c>
      <c r="F8" s="232" t="s">
        <v>125</v>
      </c>
      <c r="G8" s="232" t="s">
        <v>125</v>
      </c>
      <c r="H8" s="232" t="s">
        <v>125</v>
      </c>
      <c r="I8" s="232">
        <v>427.2</v>
      </c>
      <c r="J8" s="366" t="s">
        <v>124</v>
      </c>
      <c r="K8" s="366">
        <v>316.04929703760666</v>
      </c>
      <c r="L8" s="366" t="s">
        <v>15</v>
      </c>
      <c r="M8" s="366" t="s">
        <v>15</v>
      </c>
      <c r="N8" s="366" t="s">
        <v>15</v>
      </c>
      <c r="O8" s="353" t="s">
        <v>15</v>
      </c>
      <c r="P8" s="353" t="s">
        <v>15</v>
      </c>
      <c r="Q8" s="353" t="s">
        <v>15</v>
      </c>
      <c r="R8" s="353" t="s">
        <v>15</v>
      </c>
      <c r="S8" s="353">
        <v>393.51234248323698</v>
      </c>
      <c r="T8" s="353">
        <v>463.71544091439284</v>
      </c>
      <c r="U8" s="353">
        <v>449.97981274465911</v>
      </c>
      <c r="V8" s="353">
        <v>434.81426455961349</v>
      </c>
      <c r="W8" s="353" t="s">
        <v>16</v>
      </c>
      <c r="X8" s="353">
        <v>475.77970484358934</v>
      </c>
      <c r="Y8" s="558"/>
    </row>
    <row r="9" spans="1:25">
      <c r="A9" s="130" t="s">
        <v>19</v>
      </c>
      <c r="B9" s="232">
        <v>455.4</v>
      </c>
      <c r="C9" s="232">
        <v>406.6</v>
      </c>
      <c r="D9" s="232">
        <v>369.1</v>
      </c>
      <c r="E9" s="232">
        <v>426.3</v>
      </c>
      <c r="F9" s="232">
        <v>431.5</v>
      </c>
      <c r="G9" s="232">
        <v>409</v>
      </c>
      <c r="H9" s="232">
        <v>450.2</v>
      </c>
      <c r="I9" s="232">
        <v>461.8</v>
      </c>
      <c r="J9" s="366">
        <v>441.15200880601083</v>
      </c>
      <c r="K9" s="366">
        <v>380.90180424913257</v>
      </c>
      <c r="L9" s="366">
        <v>443.01194204605639</v>
      </c>
      <c r="M9" s="366">
        <v>506.06005913360389</v>
      </c>
      <c r="N9" s="366">
        <v>491.7843400000317</v>
      </c>
      <c r="O9" s="353">
        <v>405.61928748007307</v>
      </c>
      <c r="P9" s="353">
        <v>410.34958601429901</v>
      </c>
      <c r="Q9" s="353">
        <v>489.66031912948023</v>
      </c>
      <c r="R9" s="353">
        <v>484.86266936118216</v>
      </c>
      <c r="S9" s="353">
        <v>403.68505407585775</v>
      </c>
      <c r="T9" s="353">
        <v>463.31144225984019</v>
      </c>
      <c r="U9" s="353">
        <v>451.89879518686439</v>
      </c>
      <c r="V9" s="353">
        <v>430.57327530693345</v>
      </c>
      <c r="W9" s="353">
        <v>496.25302005516238</v>
      </c>
      <c r="X9" s="353">
        <v>473.50288879219221</v>
      </c>
      <c r="Y9" s="558"/>
    </row>
    <row r="10" spans="1:25">
      <c r="A10" s="150" t="s">
        <v>225</v>
      </c>
      <c r="B10" s="354">
        <v>385.4</v>
      </c>
      <c r="C10" s="354">
        <v>356.8</v>
      </c>
      <c r="D10" s="354">
        <v>314.2</v>
      </c>
      <c r="E10" s="354">
        <v>381</v>
      </c>
      <c r="F10" s="354">
        <v>367.5</v>
      </c>
      <c r="G10" s="354">
        <v>329.7</v>
      </c>
      <c r="H10" s="354">
        <v>380.4</v>
      </c>
      <c r="I10" s="354">
        <v>398</v>
      </c>
      <c r="J10" s="380">
        <v>403.57879255547789</v>
      </c>
      <c r="K10" s="380">
        <v>306.87827984146361</v>
      </c>
      <c r="L10" s="380">
        <v>348.50441419532001</v>
      </c>
      <c r="M10" s="380">
        <v>381.17042936082447</v>
      </c>
      <c r="N10" s="380">
        <v>411.44929911564833</v>
      </c>
      <c r="O10" s="474">
        <v>347.89460774598007</v>
      </c>
      <c r="P10" s="474">
        <v>318.11356792552203</v>
      </c>
      <c r="Q10" s="474">
        <v>393.46919195191089</v>
      </c>
      <c r="R10" s="474">
        <v>450.52226018396937</v>
      </c>
      <c r="S10" s="474">
        <v>406.34901374246107</v>
      </c>
      <c r="T10" s="474">
        <v>480.41100911343824</v>
      </c>
      <c r="U10" s="474">
        <v>505.49963274871743</v>
      </c>
      <c r="V10" s="474">
        <v>412.50773761695172</v>
      </c>
      <c r="W10" s="474">
        <v>432.39296763279054</v>
      </c>
      <c r="X10" s="474">
        <v>577.88614945377049</v>
      </c>
      <c r="Y10" s="558"/>
    </row>
    <row r="11" spans="1:25">
      <c r="A11" s="130" t="s">
        <v>21</v>
      </c>
      <c r="B11" s="354">
        <v>389.5</v>
      </c>
      <c r="C11" s="354">
        <v>356.7</v>
      </c>
      <c r="D11" s="354">
        <v>298.10000000000002</v>
      </c>
      <c r="E11" s="354">
        <v>356.8</v>
      </c>
      <c r="F11" s="354" t="s">
        <v>125</v>
      </c>
      <c r="G11" s="354">
        <v>350.3</v>
      </c>
      <c r="H11" s="354" t="s">
        <v>125</v>
      </c>
      <c r="I11" s="354" t="s">
        <v>125</v>
      </c>
      <c r="J11" s="380">
        <v>408.18463730577662</v>
      </c>
      <c r="K11" s="380" t="s">
        <v>124</v>
      </c>
      <c r="L11" s="380">
        <v>328.5429356497479</v>
      </c>
      <c r="M11" s="380" t="s">
        <v>15</v>
      </c>
      <c r="N11" s="380">
        <v>387.10477316634865</v>
      </c>
      <c r="O11" s="474">
        <v>298.71581316969571</v>
      </c>
      <c r="P11" s="474" t="s">
        <v>15</v>
      </c>
      <c r="Q11" s="474" t="s">
        <v>15</v>
      </c>
      <c r="R11" s="474" t="s">
        <v>15</v>
      </c>
      <c r="S11" s="474">
        <v>389.31604435550526</v>
      </c>
      <c r="T11" s="474">
        <v>472.89359948799876</v>
      </c>
      <c r="U11" s="474">
        <v>493.64815667536419</v>
      </c>
      <c r="V11" s="474">
        <v>424.87899524863553</v>
      </c>
      <c r="W11" s="474">
        <v>472.05206445805868</v>
      </c>
      <c r="X11" s="474">
        <v>543.9207413644715</v>
      </c>
      <c r="Y11" s="558"/>
    </row>
    <row r="12" spans="1:25">
      <c r="A12" s="130" t="s">
        <v>22</v>
      </c>
      <c r="B12" s="354">
        <v>413.1</v>
      </c>
      <c r="C12" s="354">
        <v>391.8</v>
      </c>
      <c r="D12" s="354">
        <v>337.6</v>
      </c>
      <c r="E12" s="354">
        <v>435.5</v>
      </c>
      <c r="F12" s="354">
        <v>404</v>
      </c>
      <c r="G12" s="354">
        <v>383.4</v>
      </c>
      <c r="H12" s="354">
        <v>421.9</v>
      </c>
      <c r="I12" s="354">
        <v>428.7</v>
      </c>
      <c r="J12" s="380">
        <v>415.24519143765036</v>
      </c>
      <c r="K12" s="380">
        <v>413.25183692598796</v>
      </c>
      <c r="L12" s="380">
        <v>401.38590994388767</v>
      </c>
      <c r="M12" s="380">
        <v>466.25155232040635</v>
      </c>
      <c r="N12" s="380">
        <v>397.83575135842403</v>
      </c>
      <c r="O12" s="474">
        <v>341.7641961259543</v>
      </c>
      <c r="P12" s="474">
        <v>356.25588949213244</v>
      </c>
      <c r="Q12" s="474">
        <v>436.52770730571376</v>
      </c>
      <c r="R12" s="474" t="s">
        <v>15</v>
      </c>
      <c r="S12" s="474">
        <v>390.89944261996294</v>
      </c>
      <c r="T12" s="474">
        <v>466.4112822979032</v>
      </c>
      <c r="U12" s="474">
        <v>471.40537649424897</v>
      </c>
      <c r="V12" s="474">
        <v>377.00912392488971</v>
      </c>
      <c r="W12" s="474">
        <v>447.2435076852617</v>
      </c>
      <c r="X12" s="474">
        <v>487.25846455077226</v>
      </c>
      <c r="Y12" s="558"/>
    </row>
    <row r="13" spans="1:25">
      <c r="A13" s="130" t="s">
        <v>23</v>
      </c>
      <c r="B13" s="354">
        <v>374</v>
      </c>
      <c r="C13" s="354">
        <v>349</v>
      </c>
      <c r="D13" s="354">
        <v>292.8</v>
      </c>
      <c r="E13" s="354">
        <v>376</v>
      </c>
      <c r="F13" s="354">
        <v>352.4</v>
      </c>
      <c r="G13" s="354">
        <v>345.9</v>
      </c>
      <c r="H13" s="354">
        <v>357.2</v>
      </c>
      <c r="I13" s="354">
        <v>385.9</v>
      </c>
      <c r="J13" s="380">
        <v>393.29715059749668</v>
      </c>
      <c r="K13" s="380">
        <v>292.18723067517908</v>
      </c>
      <c r="L13" s="380">
        <v>319.39262721877645</v>
      </c>
      <c r="M13" s="380">
        <v>395.35949272644569</v>
      </c>
      <c r="N13" s="380">
        <v>385.88149559494678</v>
      </c>
      <c r="O13" s="474">
        <v>319.56622368181547</v>
      </c>
      <c r="P13" s="474">
        <v>318.07740958074476</v>
      </c>
      <c r="Q13" s="474">
        <v>389.34120865001665</v>
      </c>
      <c r="R13" s="474" t="s">
        <v>15</v>
      </c>
      <c r="S13" s="474">
        <v>390.38284106495632</v>
      </c>
      <c r="T13" s="474">
        <v>468.29761646759869</v>
      </c>
      <c r="U13" s="474">
        <v>483.39893905706475</v>
      </c>
      <c r="V13" s="474">
        <v>425.57191817126738</v>
      </c>
      <c r="W13" s="474">
        <v>472.39482483085646</v>
      </c>
      <c r="X13" s="474">
        <v>528.31158360520124</v>
      </c>
      <c r="Y13" s="558"/>
    </row>
    <row r="14" spans="1:25">
      <c r="A14" s="130" t="s">
        <v>224</v>
      </c>
      <c r="B14" s="354">
        <v>376.3</v>
      </c>
      <c r="C14" s="354">
        <v>333.5</v>
      </c>
      <c r="D14" s="354">
        <v>299.7</v>
      </c>
      <c r="E14" s="354">
        <v>392</v>
      </c>
      <c r="F14" s="354">
        <v>381.5</v>
      </c>
      <c r="G14" s="354">
        <v>321.39999999999998</v>
      </c>
      <c r="H14" s="354">
        <v>391</v>
      </c>
      <c r="I14" s="354">
        <v>400.5</v>
      </c>
      <c r="J14" s="380">
        <v>390.38699430623393</v>
      </c>
      <c r="K14" s="380">
        <v>326.63651631342401</v>
      </c>
      <c r="L14" s="380">
        <v>372.45262962662184</v>
      </c>
      <c r="M14" s="380">
        <v>386.73027172513792</v>
      </c>
      <c r="N14" s="380">
        <v>419.53404270824319</v>
      </c>
      <c r="O14" s="474">
        <v>365.8883195805106</v>
      </c>
      <c r="P14" s="474">
        <v>315.52795340460739</v>
      </c>
      <c r="Q14" s="474">
        <v>403.13767677585884</v>
      </c>
      <c r="R14" s="474">
        <v>455.55685201502797</v>
      </c>
      <c r="S14" s="474">
        <v>412.65467369574549</v>
      </c>
      <c r="T14" s="474">
        <v>475.88648906885544</v>
      </c>
      <c r="U14" s="474">
        <v>504.07273750285231</v>
      </c>
      <c r="V14" s="474">
        <v>411.32223268971183</v>
      </c>
      <c r="W14" s="474" t="s">
        <v>16</v>
      </c>
      <c r="X14" s="474">
        <v>587.42598040585926</v>
      </c>
      <c r="Y14" s="558"/>
    </row>
    <row r="15" spans="1:25">
      <c r="A15" s="130" t="s">
        <v>25</v>
      </c>
      <c r="B15" s="232">
        <v>507.8</v>
      </c>
      <c r="C15" s="232">
        <v>495.2</v>
      </c>
      <c r="D15" s="232">
        <v>392.3</v>
      </c>
      <c r="E15" s="232">
        <v>430.2</v>
      </c>
      <c r="F15" s="232">
        <v>454.1</v>
      </c>
      <c r="G15" s="232">
        <v>427.6</v>
      </c>
      <c r="H15" s="232">
        <v>467</v>
      </c>
      <c r="I15" s="232">
        <v>475.3</v>
      </c>
      <c r="J15" s="366">
        <v>433.3411314015043</v>
      </c>
      <c r="K15" s="366">
        <v>377.14447440937874</v>
      </c>
      <c r="L15" s="366">
        <v>433.74392706387846</v>
      </c>
      <c r="M15" s="366">
        <v>492.7891842087509</v>
      </c>
      <c r="N15" s="366">
        <v>472.12206048298162</v>
      </c>
      <c r="O15" s="353">
        <v>411.51733813155943</v>
      </c>
      <c r="P15" s="353">
        <v>402.63114176828731</v>
      </c>
      <c r="Q15" s="353">
        <v>493.07969953433053</v>
      </c>
      <c r="R15" s="353">
        <v>478.05930419083552</v>
      </c>
      <c r="S15" s="353">
        <v>406.43744933307016</v>
      </c>
      <c r="T15" s="353">
        <v>456.94888695489061</v>
      </c>
      <c r="U15" s="353">
        <v>430.11042535831712</v>
      </c>
      <c r="V15" s="353">
        <v>398.06382073487572</v>
      </c>
      <c r="W15" s="353">
        <v>418.61888317458119</v>
      </c>
      <c r="X15" s="353">
        <v>421.73357601832527</v>
      </c>
      <c r="Y15" s="558"/>
    </row>
    <row r="16" spans="1:25">
      <c r="A16" s="130" t="s">
        <v>26</v>
      </c>
      <c r="B16" s="232">
        <v>437.8</v>
      </c>
      <c r="C16" s="232">
        <v>373.9</v>
      </c>
      <c r="D16" s="232">
        <v>363.6</v>
      </c>
      <c r="E16" s="232">
        <v>416.3</v>
      </c>
      <c r="F16" s="232">
        <v>406</v>
      </c>
      <c r="G16" s="232">
        <v>386.9</v>
      </c>
      <c r="H16" s="232">
        <v>428</v>
      </c>
      <c r="I16" s="232">
        <v>461.9</v>
      </c>
      <c r="J16" s="366">
        <v>439.93912207451069</v>
      </c>
      <c r="K16" s="366">
        <v>371.22154331411269</v>
      </c>
      <c r="L16" s="366">
        <v>304.51965825341182</v>
      </c>
      <c r="M16" s="366">
        <v>449.12955600552965</v>
      </c>
      <c r="N16" s="366">
        <v>404.77286431948494</v>
      </c>
      <c r="O16" s="353">
        <v>311.10000522810628</v>
      </c>
      <c r="P16" s="353">
        <v>334.06074453144925</v>
      </c>
      <c r="Q16" s="353">
        <v>427.79378099508864</v>
      </c>
      <c r="R16" s="353" t="s">
        <v>15</v>
      </c>
      <c r="S16" s="353">
        <v>383.0755725529304</v>
      </c>
      <c r="T16" s="353">
        <v>460.67335782910232</v>
      </c>
      <c r="U16" s="353">
        <v>470.99185369707868</v>
      </c>
      <c r="V16" s="353">
        <v>439.65404620558445</v>
      </c>
      <c r="W16" s="353">
        <v>521.74250178910302</v>
      </c>
      <c r="X16" s="353">
        <v>491.92257872333482</v>
      </c>
      <c r="Y16" s="558"/>
    </row>
    <row r="17" spans="1:25">
      <c r="A17" s="130" t="s">
        <v>207</v>
      </c>
      <c r="B17" s="232">
        <v>448.5</v>
      </c>
      <c r="C17" s="232">
        <v>404.5</v>
      </c>
      <c r="D17" s="232">
        <v>355.3</v>
      </c>
      <c r="E17" s="232">
        <v>403.9</v>
      </c>
      <c r="F17" s="232">
        <v>421.1</v>
      </c>
      <c r="G17" s="232">
        <v>400.6</v>
      </c>
      <c r="H17" s="232">
        <v>443.5</v>
      </c>
      <c r="I17" s="232">
        <v>453.5</v>
      </c>
      <c r="J17" s="366">
        <v>449.76338171674234</v>
      </c>
      <c r="K17" s="366">
        <v>374.24628191235655</v>
      </c>
      <c r="L17" s="366">
        <v>438.44097031223498</v>
      </c>
      <c r="M17" s="366">
        <v>521.67207920564942</v>
      </c>
      <c r="N17" s="366">
        <v>456.27683198649919</v>
      </c>
      <c r="O17" s="353">
        <v>396.40790835472421</v>
      </c>
      <c r="P17" s="353">
        <v>401.67778058251616</v>
      </c>
      <c r="Q17" s="353">
        <v>494.20231901862189</v>
      </c>
      <c r="R17" s="353">
        <v>477.78344218500223</v>
      </c>
      <c r="S17" s="353">
        <v>397.85132661524545</v>
      </c>
      <c r="T17" s="353">
        <v>474.63899754732483</v>
      </c>
      <c r="U17" s="353">
        <v>449.67850281031582</v>
      </c>
      <c r="V17" s="353">
        <v>439.46292365384016</v>
      </c>
      <c r="W17" s="353">
        <v>499.23891525657166</v>
      </c>
      <c r="X17" s="353">
        <v>481.85227593539219</v>
      </c>
      <c r="Y17" s="558"/>
    </row>
    <row r="18" spans="1:25">
      <c r="A18" s="130" t="s">
        <v>27</v>
      </c>
      <c r="B18" s="232">
        <v>448.2</v>
      </c>
      <c r="C18" s="232">
        <v>378.1</v>
      </c>
      <c r="D18" s="232">
        <v>362.7</v>
      </c>
      <c r="E18" s="232">
        <v>383.3</v>
      </c>
      <c r="F18" s="232">
        <v>420.3</v>
      </c>
      <c r="G18" s="232">
        <v>397.6</v>
      </c>
      <c r="H18" s="232">
        <v>414.8</v>
      </c>
      <c r="I18" s="232">
        <v>451.6</v>
      </c>
      <c r="J18" s="366">
        <v>441.68650790060025</v>
      </c>
      <c r="K18" s="366">
        <v>376.08896105109932</v>
      </c>
      <c r="L18" s="366">
        <v>372.88569896498558</v>
      </c>
      <c r="M18" s="366">
        <v>471.21133620697503</v>
      </c>
      <c r="N18" s="366">
        <v>446.62453614472196</v>
      </c>
      <c r="O18" s="353">
        <v>346.98519636262336</v>
      </c>
      <c r="P18" s="353">
        <v>404.39195203659386</v>
      </c>
      <c r="Q18" s="353">
        <v>487.42217618765693</v>
      </c>
      <c r="R18" s="353">
        <v>472.05911180373079</v>
      </c>
      <c r="S18" s="353">
        <v>410.05056648820704</v>
      </c>
      <c r="T18" s="353">
        <v>432.23041967936445</v>
      </c>
      <c r="U18" s="353">
        <v>470.67469414070598</v>
      </c>
      <c r="V18" s="353">
        <v>425.82667622753206</v>
      </c>
      <c r="W18" s="353">
        <v>469.60741906755845</v>
      </c>
      <c r="X18" s="353">
        <v>482.86722747448829</v>
      </c>
      <c r="Y18" s="558"/>
    </row>
    <row r="19" spans="1:25">
      <c r="A19" s="130" t="s">
        <v>28</v>
      </c>
      <c r="B19" s="232">
        <v>378.5</v>
      </c>
      <c r="C19" s="232">
        <v>367.3</v>
      </c>
      <c r="D19" s="232">
        <v>330.8</v>
      </c>
      <c r="E19" s="232">
        <v>380.5</v>
      </c>
      <c r="F19" s="232">
        <v>360.8</v>
      </c>
      <c r="G19" s="232">
        <v>373.9</v>
      </c>
      <c r="H19" s="232">
        <v>422.1</v>
      </c>
      <c r="I19" s="232">
        <v>434.9</v>
      </c>
      <c r="J19" s="366">
        <v>423.91580026219037</v>
      </c>
      <c r="K19" s="366">
        <v>347.43296566079732</v>
      </c>
      <c r="L19" s="366">
        <v>368.68235406564867</v>
      </c>
      <c r="M19" s="366">
        <v>446.32605241101083</v>
      </c>
      <c r="N19" s="366">
        <v>425.11055332865726</v>
      </c>
      <c r="O19" s="353">
        <v>355.50376488014774</v>
      </c>
      <c r="P19" s="353">
        <v>326.38105812453534</v>
      </c>
      <c r="Q19" s="353">
        <v>431.26050160042524</v>
      </c>
      <c r="R19" s="353" t="s">
        <v>15</v>
      </c>
      <c r="S19" s="353">
        <v>396.83255463978026</v>
      </c>
      <c r="T19" s="353">
        <v>465.50169202824986</v>
      </c>
      <c r="U19" s="353">
        <v>481.02140434338543</v>
      </c>
      <c r="V19" s="353">
        <v>425.64769796138091</v>
      </c>
      <c r="W19" s="353">
        <v>486.00408793365483</v>
      </c>
      <c r="X19" s="353">
        <v>525.543529503885</v>
      </c>
      <c r="Y19" s="558"/>
    </row>
    <row r="20" spans="1:25">
      <c r="A20" s="130" t="s">
        <v>29</v>
      </c>
      <c r="B20" s="232">
        <v>443.2</v>
      </c>
      <c r="C20" s="232">
        <v>368.7</v>
      </c>
      <c r="D20" s="232">
        <v>343.1</v>
      </c>
      <c r="E20" s="232">
        <v>382.2</v>
      </c>
      <c r="F20" s="232">
        <v>390.7</v>
      </c>
      <c r="G20" s="232">
        <v>401.2</v>
      </c>
      <c r="H20" s="232">
        <v>449.3</v>
      </c>
      <c r="I20" s="232">
        <v>455.6</v>
      </c>
      <c r="J20" s="366">
        <v>452.71273838621448</v>
      </c>
      <c r="K20" s="366">
        <v>377.09548435455912</v>
      </c>
      <c r="L20" s="366">
        <v>424.89997198379513</v>
      </c>
      <c r="M20" s="366">
        <v>486.43346526211508</v>
      </c>
      <c r="N20" s="366">
        <v>423.78171950115654</v>
      </c>
      <c r="O20" s="353">
        <v>393.48487153096289</v>
      </c>
      <c r="P20" s="353">
        <v>363.18652812811445</v>
      </c>
      <c r="Q20" s="353">
        <v>471.83031543113782</v>
      </c>
      <c r="R20" s="353">
        <v>477.47022696619507</v>
      </c>
      <c r="S20" s="353">
        <v>384.17940563000718</v>
      </c>
      <c r="T20" s="353">
        <v>458.0125626953681</v>
      </c>
      <c r="U20" s="353">
        <v>472.24729350484569</v>
      </c>
      <c r="V20" s="353">
        <v>434.93667010148209</v>
      </c>
      <c r="W20" s="353">
        <v>527.77807901256506</v>
      </c>
      <c r="X20" s="353">
        <v>493.0636940019964</v>
      </c>
      <c r="Y20" s="558"/>
    </row>
    <row r="21" spans="1:25">
      <c r="A21" s="130" t="s">
        <v>30</v>
      </c>
      <c r="B21" s="232">
        <v>349.9</v>
      </c>
      <c r="C21" s="232">
        <v>342.2</v>
      </c>
      <c r="D21" s="232">
        <v>327</v>
      </c>
      <c r="E21" s="232">
        <v>388.4</v>
      </c>
      <c r="F21" s="232">
        <v>392.6</v>
      </c>
      <c r="G21" s="232" t="s">
        <v>125</v>
      </c>
      <c r="H21" s="232">
        <v>465.6</v>
      </c>
      <c r="I21" s="232">
        <v>458.5</v>
      </c>
      <c r="J21" s="366">
        <v>422.89180935542589</v>
      </c>
      <c r="K21" s="366">
        <v>386.27581606952651</v>
      </c>
      <c r="L21" s="366">
        <v>370.80512365922124</v>
      </c>
      <c r="M21" s="366">
        <v>474.71705629297634</v>
      </c>
      <c r="N21" s="366">
        <v>434.18472712134064</v>
      </c>
      <c r="O21" s="353" t="s">
        <v>15</v>
      </c>
      <c r="P21" s="353" t="s">
        <v>15</v>
      </c>
      <c r="Q21" s="353" t="s">
        <v>15</v>
      </c>
      <c r="R21" s="353" t="s">
        <v>15</v>
      </c>
      <c r="S21" s="353">
        <v>415.82226641591109</v>
      </c>
      <c r="T21" s="353">
        <v>482.2137172319317</v>
      </c>
      <c r="U21" s="353">
        <v>511.74523261986917</v>
      </c>
      <c r="V21" s="353">
        <v>407.45519293173658</v>
      </c>
      <c r="W21" s="353">
        <v>424.39996588702036</v>
      </c>
      <c r="X21" s="353">
        <v>590.00243156035856</v>
      </c>
      <c r="Y21" s="558"/>
    </row>
    <row r="22" spans="1:25">
      <c r="A22" s="130" t="s">
        <v>31</v>
      </c>
      <c r="B22" s="232">
        <v>435.7</v>
      </c>
      <c r="C22" s="232">
        <v>376.9</v>
      </c>
      <c r="D22" s="232">
        <v>317.10000000000002</v>
      </c>
      <c r="E22" s="232">
        <v>374.7</v>
      </c>
      <c r="F22" s="232">
        <v>399.1</v>
      </c>
      <c r="G22" s="232">
        <v>383.8</v>
      </c>
      <c r="H22" s="232">
        <v>411.4</v>
      </c>
      <c r="I22" s="232">
        <v>426.2</v>
      </c>
      <c r="J22" s="366">
        <v>437.47055109698465</v>
      </c>
      <c r="K22" s="366">
        <v>342.63631846636184</v>
      </c>
      <c r="L22" s="366">
        <v>372.68283899403247</v>
      </c>
      <c r="M22" s="366">
        <v>449.78244399396675</v>
      </c>
      <c r="N22" s="366">
        <v>443.20576180148203</v>
      </c>
      <c r="O22" s="353">
        <v>359.09337572013067</v>
      </c>
      <c r="P22" s="353">
        <v>369.29123988774791</v>
      </c>
      <c r="Q22" s="353">
        <v>450.18968981101398</v>
      </c>
      <c r="R22" s="353">
        <v>470.46202064852196</v>
      </c>
      <c r="S22" s="353">
        <v>412.44988787740294</v>
      </c>
      <c r="T22" s="353">
        <v>439.92947088986881</v>
      </c>
      <c r="U22" s="353">
        <v>444.33893195248584</v>
      </c>
      <c r="V22" s="353">
        <v>426.86993510886975</v>
      </c>
      <c r="W22" s="353">
        <v>475.11850147314829</v>
      </c>
      <c r="X22" s="353">
        <v>453.93862179503805</v>
      </c>
      <c r="Y22" s="558"/>
    </row>
    <row r="23" spans="1:25">
      <c r="A23" s="130" t="s">
        <v>32</v>
      </c>
      <c r="B23" s="232">
        <v>383.4</v>
      </c>
      <c r="C23" s="232">
        <v>378.6</v>
      </c>
      <c r="D23" s="232">
        <v>324.8</v>
      </c>
      <c r="E23" s="232">
        <v>400.4</v>
      </c>
      <c r="F23" s="232">
        <v>417.2</v>
      </c>
      <c r="G23" s="232">
        <v>357.9</v>
      </c>
      <c r="H23" s="232">
        <v>440.6</v>
      </c>
      <c r="I23" s="232">
        <v>429.7</v>
      </c>
      <c r="J23" s="366">
        <v>429.02515990405772</v>
      </c>
      <c r="K23" s="366">
        <v>363.12588366590364</v>
      </c>
      <c r="L23" s="366">
        <v>442.13219644182834</v>
      </c>
      <c r="M23" s="366">
        <v>476.86893228071972</v>
      </c>
      <c r="N23" s="366">
        <v>448.92679925174269</v>
      </c>
      <c r="O23" s="353">
        <v>305.86893088692591</v>
      </c>
      <c r="P23" s="353">
        <v>367.10557358999256</v>
      </c>
      <c r="Q23" s="353">
        <v>456.99246691150563</v>
      </c>
      <c r="R23" s="353" t="s">
        <v>15</v>
      </c>
      <c r="S23" s="353">
        <v>392.75974052406815</v>
      </c>
      <c r="T23" s="353">
        <v>470.57991355184532</v>
      </c>
      <c r="U23" s="353">
        <v>489.05054867695048</v>
      </c>
      <c r="V23" s="353">
        <v>428.45079949149329</v>
      </c>
      <c r="W23" s="353">
        <v>483.24343606271458</v>
      </c>
      <c r="X23" s="353">
        <v>532.20961962490219</v>
      </c>
      <c r="Y23" s="558"/>
    </row>
    <row r="24" spans="1:25">
      <c r="A24" s="130" t="s">
        <v>33</v>
      </c>
      <c r="B24" s="232">
        <v>456.1</v>
      </c>
      <c r="C24" s="232">
        <v>388.1</v>
      </c>
      <c r="D24" s="232">
        <v>371.3</v>
      </c>
      <c r="E24" s="232">
        <v>425.7</v>
      </c>
      <c r="F24" s="232">
        <v>422.7</v>
      </c>
      <c r="G24" s="232">
        <v>405.6</v>
      </c>
      <c r="H24" s="232">
        <v>446.4</v>
      </c>
      <c r="I24" s="232">
        <v>476.6</v>
      </c>
      <c r="J24" s="366">
        <v>447.33257372405643</v>
      </c>
      <c r="K24" s="366">
        <v>386.9835870101391</v>
      </c>
      <c r="L24" s="366">
        <v>427.95889499120182</v>
      </c>
      <c r="M24" s="366">
        <v>520.85420866926506</v>
      </c>
      <c r="N24" s="366">
        <v>475.16823322397261</v>
      </c>
      <c r="O24" s="353">
        <v>394.56262714544994</v>
      </c>
      <c r="P24" s="353">
        <v>405.25319984228832</v>
      </c>
      <c r="Q24" s="353">
        <v>505.90399367819168</v>
      </c>
      <c r="R24" s="353">
        <v>489.16645745778447</v>
      </c>
      <c r="S24" s="353">
        <v>421.02874160661622</v>
      </c>
      <c r="T24" s="353">
        <v>478.97527309672273</v>
      </c>
      <c r="U24" s="353">
        <v>462.97164352188196</v>
      </c>
      <c r="V24" s="353">
        <v>469.16826438623883</v>
      </c>
      <c r="W24" s="353">
        <v>507.94924312812759</v>
      </c>
      <c r="X24" s="353">
        <v>488.20677689337714</v>
      </c>
      <c r="Y24" s="558"/>
    </row>
    <row r="25" spans="1:25">
      <c r="A25" s="130" t="s">
        <v>34</v>
      </c>
      <c r="B25" s="232">
        <v>388.6</v>
      </c>
      <c r="C25" s="232">
        <v>349.5</v>
      </c>
      <c r="D25" s="232">
        <v>304</v>
      </c>
      <c r="E25" s="232">
        <v>365.9</v>
      </c>
      <c r="F25" s="232">
        <v>386.8</v>
      </c>
      <c r="G25" s="232">
        <v>353.1</v>
      </c>
      <c r="H25" s="232">
        <v>389.6</v>
      </c>
      <c r="I25" s="232">
        <v>433.9</v>
      </c>
      <c r="J25" s="366">
        <v>410.31185939829953</v>
      </c>
      <c r="K25" s="366">
        <v>350.43588550166419</v>
      </c>
      <c r="L25" s="366">
        <v>321.1173273488302</v>
      </c>
      <c r="M25" s="366">
        <v>467.81752054541693</v>
      </c>
      <c r="N25" s="366">
        <v>434.45985806923875</v>
      </c>
      <c r="O25" s="353">
        <v>328.04984070593855</v>
      </c>
      <c r="P25" s="353">
        <v>387.71203470393567</v>
      </c>
      <c r="Q25" s="353">
        <v>464.25382447033491</v>
      </c>
      <c r="R25" s="353">
        <v>473.13990335924728</v>
      </c>
      <c r="S25" s="353">
        <v>391.25143454696286</v>
      </c>
      <c r="T25" s="353">
        <v>455.93021324806568</v>
      </c>
      <c r="U25" s="353">
        <v>447.40779935337014</v>
      </c>
      <c r="V25" s="353">
        <v>419.01256368632653</v>
      </c>
      <c r="W25" s="353">
        <v>491.17168515080311</v>
      </c>
      <c r="X25" s="353">
        <v>471.58696060982879</v>
      </c>
      <c r="Y25" s="558"/>
    </row>
    <row r="26" spans="1:25">
      <c r="A26" s="130" t="s">
        <v>35</v>
      </c>
      <c r="B26" s="232">
        <v>464</v>
      </c>
      <c r="C26" s="232">
        <v>349</v>
      </c>
      <c r="D26" s="232">
        <v>307.39999999999998</v>
      </c>
      <c r="E26" s="232">
        <v>387.5</v>
      </c>
      <c r="F26" s="232">
        <v>402.3</v>
      </c>
      <c r="G26" s="232">
        <v>390.4</v>
      </c>
      <c r="H26" s="232">
        <v>403.3</v>
      </c>
      <c r="I26" s="232">
        <v>439.6</v>
      </c>
      <c r="J26" s="366">
        <v>445.39895239025759</v>
      </c>
      <c r="K26" s="366">
        <v>367.44208129430984</v>
      </c>
      <c r="L26" s="366">
        <v>373.33963443685582</v>
      </c>
      <c r="M26" s="366">
        <v>475.68126405900989</v>
      </c>
      <c r="N26" s="366">
        <v>455.33066304121047</v>
      </c>
      <c r="O26" s="353">
        <v>354.69257876081895</v>
      </c>
      <c r="P26" s="353">
        <v>398.56311881502501</v>
      </c>
      <c r="Q26" s="353">
        <v>450.79404048205242</v>
      </c>
      <c r="R26" s="353">
        <v>472.25399039085204</v>
      </c>
      <c r="S26" s="353">
        <v>399.40127654955961</v>
      </c>
      <c r="T26" s="353">
        <v>465.47660030737671</v>
      </c>
      <c r="U26" s="353">
        <v>448.01484998965987</v>
      </c>
      <c r="V26" s="353">
        <v>424.76976207592696</v>
      </c>
      <c r="W26" s="353">
        <v>491.74746618730398</v>
      </c>
      <c r="X26" s="353">
        <v>475.29237148964859</v>
      </c>
      <c r="Y26" s="558"/>
    </row>
    <row r="27" spans="1:25">
      <c r="A27" s="130" t="s">
        <v>213</v>
      </c>
      <c r="B27" s="232">
        <v>445.6</v>
      </c>
      <c r="C27" s="232">
        <v>375.9</v>
      </c>
      <c r="D27" s="232">
        <v>335.4</v>
      </c>
      <c r="E27" s="232">
        <v>411.4</v>
      </c>
      <c r="F27" s="232">
        <v>399</v>
      </c>
      <c r="G27" s="232">
        <v>404.1</v>
      </c>
      <c r="H27" s="232">
        <v>410.4</v>
      </c>
      <c r="I27" s="232">
        <v>461.3</v>
      </c>
      <c r="J27" s="366">
        <v>440.73610688643839</v>
      </c>
      <c r="K27" s="366">
        <v>386.47745206854978</v>
      </c>
      <c r="L27" s="366">
        <v>397.58492348027625</v>
      </c>
      <c r="M27" s="366">
        <v>501.34217032803247</v>
      </c>
      <c r="N27" s="366">
        <v>453.05110498775576</v>
      </c>
      <c r="O27" s="353">
        <v>355.07453101054404</v>
      </c>
      <c r="P27" s="353">
        <v>406.06566218958113</v>
      </c>
      <c r="Q27" s="353">
        <v>481.2315074474252</v>
      </c>
      <c r="R27" s="353">
        <v>463.96286719515729</v>
      </c>
      <c r="S27" s="353">
        <v>393.38873957045217</v>
      </c>
      <c r="T27" s="353">
        <v>467.72250623856087</v>
      </c>
      <c r="U27" s="353">
        <v>455.04690616674139</v>
      </c>
      <c r="V27" s="353">
        <v>449.10053550013225</v>
      </c>
      <c r="W27" s="353">
        <v>498.30884267562914</v>
      </c>
      <c r="X27" s="353">
        <v>476.89546149693018</v>
      </c>
      <c r="Y27" s="558"/>
    </row>
    <row r="28" spans="1:25">
      <c r="A28" s="130" t="s">
        <v>36</v>
      </c>
      <c r="B28" s="232">
        <v>466.9</v>
      </c>
      <c r="C28" s="232">
        <v>365.1</v>
      </c>
      <c r="D28" s="232">
        <v>336.3</v>
      </c>
      <c r="E28" s="232">
        <v>399.8</v>
      </c>
      <c r="F28" s="232">
        <v>393.5</v>
      </c>
      <c r="G28" s="232">
        <v>402.8</v>
      </c>
      <c r="H28" s="232">
        <v>398.4</v>
      </c>
      <c r="I28" s="232">
        <v>433.3</v>
      </c>
      <c r="J28" s="366">
        <v>429.83508916037169</v>
      </c>
      <c r="K28" s="366">
        <v>367.08160595250541</v>
      </c>
      <c r="L28" s="366">
        <v>373.19603784034604</v>
      </c>
      <c r="M28" s="366">
        <v>473.95703587465329</v>
      </c>
      <c r="N28" s="366">
        <v>448.83073989379761</v>
      </c>
      <c r="O28" s="353">
        <v>365.97477800454243</v>
      </c>
      <c r="P28" s="353">
        <v>394.06795198342866</v>
      </c>
      <c r="Q28" s="353">
        <v>458.94550381863917</v>
      </c>
      <c r="R28" s="353">
        <v>470.45697996261572</v>
      </c>
      <c r="S28" s="353">
        <v>398.86712588970448</v>
      </c>
      <c r="T28" s="353">
        <v>460.54547492803391</v>
      </c>
      <c r="U28" s="353">
        <v>444.04911310938769</v>
      </c>
      <c r="V28" s="353">
        <v>421.95452369498298</v>
      </c>
      <c r="W28" s="353">
        <v>480.27873103828648</v>
      </c>
      <c r="X28" s="353">
        <v>469.92843818799599</v>
      </c>
      <c r="Y28" s="558"/>
    </row>
    <row r="29" spans="1:25">
      <c r="A29" s="130" t="s">
        <v>37</v>
      </c>
      <c r="B29" s="232">
        <v>388</v>
      </c>
      <c r="C29" s="232">
        <v>299</v>
      </c>
      <c r="D29" s="232">
        <v>275.2</v>
      </c>
      <c r="E29" s="232">
        <v>333.2</v>
      </c>
      <c r="F29" s="232">
        <v>307.3</v>
      </c>
      <c r="G29" s="232">
        <v>339.1</v>
      </c>
      <c r="H29" s="232">
        <v>358.3</v>
      </c>
      <c r="I29" s="232">
        <v>407</v>
      </c>
      <c r="J29" s="366">
        <v>404.20056921145124</v>
      </c>
      <c r="K29" s="366">
        <v>346.36874258168911</v>
      </c>
      <c r="L29" s="366">
        <v>351.64478193388027</v>
      </c>
      <c r="M29" s="366" t="s">
        <v>15</v>
      </c>
      <c r="N29" s="366">
        <v>433.88206223431661</v>
      </c>
      <c r="O29" s="353" t="s">
        <v>15</v>
      </c>
      <c r="P29" s="353" t="s">
        <v>15</v>
      </c>
      <c r="Q29" s="353">
        <v>459.83880323055047</v>
      </c>
      <c r="R29" s="353" t="s">
        <v>15</v>
      </c>
      <c r="S29" s="353">
        <v>389.58790860181495</v>
      </c>
      <c r="T29" s="353">
        <v>460.91093430690432</v>
      </c>
      <c r="U29" s="353">
        <v>436.59618870507052</v>
      </c>
      <c r="V29" s="353">
        <v>417.69816993647987</v>
      </c>
      <c r="W29" s="353">
        <v>494.39458173905228</v>
      </c>
      <c r="X29" s="353">
        <v>473.49355307733163</v>
      </c>
      <c r="Y29" s="558"/>
    </row>
    <row r="30" spans="1:25">
      <c r="A30" s="130" t="s">
        <v>38</v>
      </c>
      <c r="B30" s="232">
        <v>437.6</v>
      </c>
      <c r="C30" s="232">
        <v>324.7</v>
      </c>
      <c r="D30" s="232">
        <v>302.2</v>
      </c>
      <c r="E30" s="232">
        <v>359.6</v>
      </c>
      <c r="F30" s="232">
        <v>382.1</v>
      </c>
      <c r="G30" s="232">
        <v>372</v>
      </c>
      <c r="H30" s="232">
        <v>370.3</v>
      </c>
      <c r="I30" s="232">
        <v>436.2</v>
      </c>
      <c r="J30" s="366">
        <v>417.84360550278893</v>
      </c>
      <c r="K30" s="366">
        <v>351.27750229058222</v>
      </c>
      <c r="L30" s="366">
        <v>345.66022543744697</v>
      </c>
      <c r="M30" s="366">
        <v>441.4286945284282</v>
      </c>
      <c r="N30" s="366">
        <v>441.39926614954754</v>
      </c>
      <c r="O30" s="353">
        <v>338.86999243508427</v>
      </c>
      <c r="P30" s="353">
        <v>365.99958376125153</v>
      </c>
      <c r="Q30" s="353">
        <v>450.97859070992831</v>
      </c>
      <c r="R30" s="353">
        <v>475.24132229632255</v>
      </c>
      <c r="S30" s="353">
        <v>379.09835097691172</v>
      </c>
      <c r="T30" s="353">
        <v>455.5882862429998</v>
      </c>
      <c r="U30" s="353">
        <v>446.54900494050918</v>
      </c>
      <c r="V30" s="353">
        <v>415.98825312833827</v>
      </c>
      <c r="W30" s="353">
        <v>489.1821348856551</v>
      </c>
      <c r="X30" s="353">
        <v>464.40068476592319</v>
      </c>
      <c r="Y30" s="558"/>
    </row>
    <row r="31" spans="1:25">
      <c r="A31" s="130" t="s">
        <v>208</v>
      </c>
      <c r="B31" s="232">
        <v>437.9</v>
      </c>
      <c r="C31" s="232">
        <v>300.2</v>
      </c>
      <c r="D31" s="232">
        <v>258.7</v>
      </c>
      <c r="E31" s="232">
        <v>367.3</v>
      </c>
      <c r="F31" s="232">
        <v>379.4</v>
      </c>
      <c r="G31" s="232">
        <v>380.8</v>
      </c>
      <c r="H31" s="232">
        <v>366.9</v>
      </c>
      <c r="I31" s="232">
        <v>424.7</v>
      </c>
      <c r="J31" s="366">
        <v>427.06028691016797</v>
      </c>
      <c r="K31" s="366">
        <v>346.27833990515711</v>
      </c>
      <c r="L31" s="366">
        <v>317.86125404606037</v>
      </c>
      <c r="M31" s="366">
        <v>470.40531399814046</v>
      </c>
      <c r="N31" s="366">
        <v>430.75498726522835</v>
      </c>
      <c r="O31" s="353">
        <v>313.82459303513536</v>
      </c>
      <c r="P31" s="353">
        <v>366.98688606454482</v>
      </c>
      <c r="Q31" s="353">
        <v>466.85132591156798</v>
      </c>
      <c r="R31" s="353">
        <v>466.01882470038527</v>
      </c>
      <c r="S31" s="353">
        <v>375.86452149150807</v>
      </c>
      <c r="T31" s="353">
        <v>461.56213037594523</v>
      </c>
      <c r="U31" s="353">
        <v>445.12913606071436</v>
      </c>
      <c r="V31" s="353">
        <v>417.76385507465699</v>
      </c>
      <c r="W31" s="353">
        <v>487.3440114973456</v>
      </c>
      <c r="X31" s="353">
        <v>471.68622871636967</v>
      </c>
      <c r="Y31" s="558"/>
    </row>
    <row r="32" spans="1:25">
      <c r="A32" s="130" t="s">
        <v>39</v>
      </c>
      <c r="B32" s="232">
        <v>473.5</v>
      </c>
      <c r="C32" s="232">
        <v>349.2</v>
      </c>
      <c r="D32" s="232">
        <v>365.7</v>
      </c>
      <c r="E32" s="232">
        <v>395.2</v>
      </c>
      <c r="F32" s="232">
        <v>435</v>
      </c>
      <c r="G32" s="232">
        <v>395.5</v>
      </c>
      <c r="H32" s="232">
        <v>385.5</v>
      </c>
      <c r="I32" s="232">
        <v>454.2</v>
      </c>
      <c r="J32" s="366">
        <v>452.69766257900039</v>
      </c>
      <c r="K32" s="366">
        <v>375.44058060520422</v>
      </c>
      <c r="L32" s="366">
        <v>384.65831734302952</v>
      </c>
      <c r="M32" s="366">
        <v>494.54809687077687</v>
      </c>
      <c r="N32" s="366">
        <v>458.58825571951263</v>
      </c>
      <c r="O32" s="353">
        <v>366.67936031421897</v>
      </c>
      <c r="P32" s="353">
        <v>395.11103843750544</v>
      </c>
      <c r="Q32" s="353">
        <v>497.27637528678929</v>
      </c>
      <c r="R32" s="353">
        <v>477.40866842837823</v>
      </c>
      <c r="S32" s="353">
        <v>404.11526584738533</v>
      </c>
      <c r="T32" s="353">
        <v>462.36255280520641</v>
      </c>
      <c r="U32" s="353">
        <v>452.49111028309483</v>
      </c>
      <c r="V32" s="353">
        <v>448.34235637467503</v>
      </c>
      <c r="W32" s="353">
        <v>498.6708964742765</v>
      </c>
      <c r="X32" s="353">
        <v>482.37119109219003</v>
      </c>
      <c r="Y32" s="558"/>
    </row>
    <row r="33" spans="1:25">
      <c r="A33" s="130" t="s">
        <v>40</v>
      </c>
      <c r="B33" s="232">
        <v>468.8</v>
      </c>
      <c r="C33" s="232">
        <v>405.5</v>
      </c>
      <c r="D33" s="232">
        <v>370.6</v>
      </c>
      <c r="E33" s="232">
        <v>422.2</v>
      </c>
      <c r="F33" s="232">
        <v>424.8</v>
      </c>
      <c r="G33" s="232">
        <v>420.4</v>
      </c>
      <c r="H33" s="232">
        <v>433.7</v>
      </c>
      <c r="I33" s="232">
        <v>455.8</v>
      </c>
      <c r="J33" s="366">
        <v>446.22997319353181</v>
      </c>
      <c r="K33" s="366">
        <v>384.02936278569393</v>
      </c>
      <c r="L33" s="366">
        <v>433.54507557391827</v>
      </c>
      <c r="M33" s="366">
        <v>503.83612381638181</v>
      </c>
      <c r="N33" s="366">
        <v>469.74832580624832</v>
      </c>
      <c r="O33" s="353">
        <v>387.19753503237422</v>
      </c>
      <c r="P33" s="353">
        <v>401.89552591123305</v>
      </c>
      <c r="Q33" s="353">
        <v>480.30255063454808</v>
      </c>
      <c r="R33" s="353">
        <v>470.99223676284259</v>
      </c>
      <c r="S33" s="353">
        <v>407.91240233174472</v>
      </c>
      <c r="T33" s="353">
        <v>474.32654381982036</v>
      </c>
      <c r="U33" s="353">
        <v>453.04356558567542</v>
      </c>
      <c r="V33" s="353">
        <v>449.44837384906725</v>
      </c>
      <c r="W33" s="353">
        <v>498.30006907483948</v>
      </c>
      <c r="X33" s="353">
        <v>470.7071637753977</v>
      </c>
      <c r="Y33" s="558"/>
    </row>
    <row r="34" spans="1:25">
      <c r="A34" s="130" t="s">
        <v>41</v>
      </c>
      <c r="B34" s="232">
        <v>421.8</v>
      </c>
      <c r="C34" s="232">
        <v>359</v>
      </c>
      <c r="D34" s="232">
        <v>299</v>
      </c>
      <c r="E34" s="232">
        <v>360.4</v>
      </c>
      <c r="F34" s="232">
        <v>394.8</v>
      </c>
      <c r="G34" s="232">
        <v>388</v>
      </c>
      <c r="H34" s="232">
        <v>388.4</v>
      </c>
      <c r="I34" s="232">
        <v>443.8</v>
      </c>
      <c r="J34" s="366">
        <v>416.4309190288713</v>
      </c>
      <c r="K34" s="366">
        <v>347.81353441922363</v>
      </c>
      <c r="L34" s="366">
        <v>358.61018087281934</v>
      </c>
      <c r="M34" s="366">
        <v>488.26387983799691</v>
      </c>
      <c r="N34" s="366">
        <v>436.58423707895776</v>
      </c>
      <c r="O34" s="353">
        <v>333.39881052164827</v>
      </c>
      <c r="P34" s="353">
        <v>367.52967897511598</v>
      </c>
      <c r="Q34" s="353">
        <v>453.48435359885252</v>
      </c>
      <c r="R34" s="353" t="s">
        <v>15</v>
      </c>
      <c r="S34" s="353">
        <v>397.00439398444939</v>
      </c>
      <c r="T34" s="353">
        <v>454.61661065104801</v>
      </c>
      <c r="U34" s="353">
        <v>446.76462614002463</v>
      </c>
      <c r="V34" s="353">
        <v>419.66714376955747</v>
      </c>
      <c r="W34" s="353">
        <v>488.88588661407141</v>
      </c>
      <c r="X34" s="353">
        <v>466.91074737095897</v>
      </c>
      <c r="Y34" s="558"/>
    </row>
    <row r="35" spans="1:25">
      <c r="A35" s="130" t="s">
        <v>42</v>
      </c>
      <c r="B35" s="232" t="s">
        <v>125</v>
      </c>
      <c r="C35" s="232" t="s">
        <v>125</v>
      </c>
      <c r="D35" s="232" t="s">
        <v>125</v>
      </c>
      <c r="E35" s="232" t="s">
        <v>125</v>
      </c>
      <c r="F35" s="232" t="s">
        <v>125</v>
      </c>
      <c r="G35" s="232" t="s">
        <v>125</v>
      </c>
      <c r="H35" s="232" t="s">
        <v>125</v>
      </c>
      <c r="I35" s="232" t="s">
        <v>125</v>
      </c>
      <c r="J35" s="366" t="s">
        <v>124</v>
      </c>
      <c r="K35" s="366" t="s">
        <v>124</v>
      </c>
      <c r="L35" s="366" t="s">
        <v>15</v>
      </c>
      <c r="M35" s="366" t="s">
        <v>15</v>
      </c>
      <c r="N35" s="366" t="s">
        <v>15</v>
      </c>
      <c r="O35" s="353" t="s">
        <v>15</v>
      </c>
      <c r="P35" s="353" t="s">
        <v>15</v>
      </c>
      <c r="Q35" s="353" t="s">
        <v>15</v>
      </c>
      <c r="R35" s="353" t="s">
        <v>15</v>
      </c>
      <c r="S35" s="353" t="s">
        <v>15</v>
      </c>
      <c r="T35" s="353" t="s">
        <v>15</v>
      </c>
      <c r="U35" s="353" t="s">
        <v>15</v>
      </c>
      <c r="V35" s="353" t="s">
        <v>15</v>
      </c>
      <c r="W35" s="353" t="s">
        <v>15</v>
      </c>
      <c r="X35" s="353" t="s">
        <v>15</v>
      </c>
      <c r="Y35" s="558"/>
    </row>
    <row r="36" spans="1:25">
      <c r="A36" s="130" t="s">
        <v>43</v>
      </c>
      <c r="B36" s="232" t="s">
        <v>125</v>
      </c>
      <c r="C36" s="232" t="s">
        <v>125</v>
      </c>
      <c r="D36" s="232" t="s">
        <v>125</v>
      </c>
      <c r="E36" s="232" t="s">
        <v>125</v>
      </c>
      <c r="F36" s="232" t="s">
        <v>125</v>
      </c>
      <c r="G36" s="232" t="s">
        <v>125</v>
      </c>
      <c r="H36" s="232" t="s">
        <v>125</v>
      </c>
      <c r="I36" s="232" t="s">
        <v>125</v>
      </c>
      <c r="J36" s="366" t="s">
        <v>124</v>
      </c>
      <c r="K36" s="366" t="s">
        <v>124</v>
      </c>
      <c r="L36" s="366" t="s">
        <v>15</v>
      </c>
      <c r="M36" s="366" t="s">
        <v>15</v>
      </c>
      <c r="N36" s="366" t="s">
        <v>15</v>
      </c>
      <c r="O36" s="353" t="s">
        <v>15</v>
      </c>
      <c r="P36" s="353" t="s">
        <v>15</v>
      </c>
      <c r="Q36" s="353" t="s">
        <v>15</v>
      </c>
      <c r="R36" s="353" t="s">
        <v>15</v>
      </c>
      <c r="S36" s="353" t="s">
        <v>15</v>
      </c>
      <c r="T36" s="353" t="s">
        <v>15</v>
      </c>
      <c r="U36" s="353">
        <v>418.67788122243269</v>
      </c>
      <c r="V36" s="353" t="s">
        <v>15</v>
      </c>
      <c r="W36" s="353" t="s">
        <v>15</v>
      </c>
      <c r="X36" s="353" t="s">
        <v>15</v>
      </c>
      <c r="Y36" s="558"/>
    </row>
    <row r="37" spans="1:25">
      <c r="A37" s="130" t="s">
        <v>44</v>
      </c>
      <c r="B37" s="232" t="s">
        <v>125</v>
      </c>
      <c r="C37" s="232" t="s">
        <v>125</v>
      </c>
      <c r="D37" s="232" t="s">
        <v>125</v>
      </c>
      <c r="E37" s="232" t="s">
        <v>125</v>
      </c>
      <c r="F37" s="232" t="s">
        <v>125</v>
      </c>
      <c r="G37" s="232" t="s">
        <v>125</v>
      </c>
      <c r="H37" s="232" t="s">
        <v>125</v>
      </c>
      <c r="I37" s="232" t="s">
        <v>125</v>
      </c>
      <c r="J37" s="366" t="s">
        <v>124</v>
      </c>
      <c r="K37" s="366" t="s">
        <v>124</v>
      </c>
      <c r="L37" s="366" t="s">
        <v>15</v>
      </c>
      <c r="M37" s="366" t="s">
        <v>15</v>
      </c>
      <c r="N37" s="366" t="s">
        <v>15</v>
      </c>
      <c r="O37" s="353" t="s">
        <v>15</v>
      </c>
      <c r="P37" s="353" t="s">
        <v>16</v>
      </c>
      <c r="Q37" s="353" t="s">
        <v>16</v>
      </c>
      <c r="R37" s="353" t="s">
        <v>16</v>
      </c>
      <c r="S37" s="353" t="s">
        <v>15</v>
      </c>
      <c r="T37" s="353" t="s">
        <v>15</v>
      </c>
      <c r="U37" s="353" t="s">
        <v>15</v>
      </c>
      <c r="V37" s="353" t="s">
        <v>16</v>
      </c>
      <c r="W37" s="353" t="s">
        <v>16</v>
      </c>
      <c r="X37" s="353" t="s">
        <v>15</v>
      </c>
      <c r="Y37" s="558"/>
    </row>
    <row r="38" spans="1:25">
      <c r="A38" s="130" t="s">
        <v>45</v>
      </c>
      <c r="B38" s="232" t="s">
        <v>125</v>
      </c>
      <c r="C38" s="232" t="s">
        <v>125</v>
      </c>
      <c r="D38" s="232" t="s">
        <v>125</v>
      </c>
      <c r="E38" s="232" t="s">
        <v>125</v>
      </c>
      <c r="F38" s="232" t="s">
        <v>125</v>
      </c>
      <c r="G38" s="232" t="s">
        <v>125</v>
      </c>
      <c r="H38" s="232" t="s">
        <v>125</v>
      </c>
      <c r="I38" s="232" t="s">
        <v>125</v>
      </c>
      <c r="J38" s="366" t="s">
        <v>124</v>
      </c>
      <c r="K38" s="366" t="s">
        <v>124</v>
      </c>
      <c r="L38" s="366" t="s">
        <v>15</v>
      </c>
      <c r="M38" s="366" t="s">
        <v>15</v>
      </c>
      <c r="N38" s="366" t="s">
        <v>15</v>
      </c>
      <c r="O38" s="353" t="s">
        <v>15</v>
      </c>
      <c r="P38" s="353" t="s">
        <v>15</v>
      </c>
      <c r="Q38" s="353" t="s">
        <v>15</v>
      </c>
      <c r="R38" s="353" t="s">
        <v>15</v>
      </c>
      <c r="S38" s="353">
        <v>383.51069705896543</v>
      </c>
      <c r="T38" s="353">
        <v>440.56256613813139</v>
      </c>
      <c r="U38" s="353">
        <v>442.47619478026513</v>
      </c>
      <c r="V38" s="353">
        <v>424.93397450890177</v>
      </c>
      <c r="W38" s="353" t="s">
        <v>16</v>
      </c>
      <c r="X38" s="353">
        <v>424.49491814788536</v>
      </c>
      <c r="Y38" s="558"/>
    </row>
    <row r="39" spans="1:25">
      <c r="A39" s="130" t="s">
        <v>46</v>
      </c>
      <c r="B39" s="232" t="s">
        <v>69</v>
      </c>
      <c r="C39" s="232" t="s">
        <v>69</v>
      </c>
      <c r="D39" s="232" t="s">
        <v>69</v>
      </c>
      <c r="E39" s="232" t="s">
        <v>69</v>
      </c>
      <c r="F39" s="232" t="s">
        <v>69</v>
      </c>
      <c r="G39" s="232" t="s">
        <v>69</v>
      </c>
      <c r="H39" s="232" t="s">
        <v>69</v>
      </c>
      <c r="I39" s="232" t="s">
        <v>69</v>
      </c>
      <c r="J39" s="366" t="s">
        <v>16</v>
      </c>
      <c r="K39" s="366" t="s">
        <v>16</v>
      </c>
      <c r="L39" s="366" t="s">
        <v>16</v>
      </c>
      <c r="M39" s="366" t="s">
        <v>16</v>
      </c>
      <c r="N39" s="366" t="s">
        <v>16</v>
      </c>
      <c r="O39" s="353" t="s">
        <v>16</v>
      </c>
      <c r="P39" s="353" t="s">
        <v>16</v>
      </c>
      <c r="Q39" s="353" t="s">
        <v>16</v>
      </c>
      <c r="R39" s="353" t="s">
        <v>16</v>
      </c>
      <c r="S39" s="353" t="s">
        <v>16</v>
      </c>
      <c r="T39" s="353" t="s">
        <v>16</v>
      </c>
      <c r="U39" s="353" t="s">
        <v>16</v>
      </c>
      <c r="V39" s="353" t="s">
        <v>16</v>
      </c>
      <c r="W39" s="353" t="s">
        <v>16</v>
      </c>
      <c r="X39" s="353" t="s">
        <v>16</v>
      </c>
      <c r="Y39" s="558"/>
    </row>
    <row r="40" spans="1:25">
      <c r="A40" s="130" t="s">
        <v>47</v>
      </c>
      <c r="B40" s="232">
        <v>384.7</v>
      </c>
      <c r="C40" s="232">
        <v>355.7</v>
      </c>
      <c r="D40" s="232">
        <v>333.3</v>
      </c>
      <c r="E40" s="232">
        <v>349.4</v>
      </c>
      <c r="F40" s="232">
        <v>380</v>
      </c>
      <c r="G40" s="232">
        <v>343.3</v>
      </c>
      <c r="H40" s="232">
        <v>379.6</v>
      </c>
      <c r="I40" s="232">
        <v>397.1</v>
      </c>
      <c r="J40" s="366">
        <v>426.70310835082728</v>
      </c>
      <c r="K40" s="366">
        <v>339.85877128939228</v>
      </c>
      <c r="L40" s="366">
        <v>320.43469438121537</v>
      </c>
      <c r="M40" s="366">
        <v>411.51599914344428</v>
      </c>
      <c r="N40" s="366">
        <v>411.34533558130107</v>
      </c>
      <c r="O40" s="353">
        <v>328.84853941890401</v>
      </c>
      <c r="P40" s="353">
        <v>355.21074632193069</v>
      </c>
      <c r="Q40" s="353">
        <v>465.67918475501426</v>
      </c>
      <c r="R40" s="353" t="s">
        <v>15</v>
      </c>
      <c r="S40" s="353">
        <v>392.33344443322017</v>
      </c>
      <c r="T40" s="353">
        <v>442.01531699676406</v>
      </c>
      <c r="U40" s="353">
        <v>491.78382465744221</v>
      </c>
      <c r="V40" s="353">
        <v>411.36828989325932</v>
      </c>
      <c r="W40" s="353">
        <v>447.23383381902931</v>
      </c>
      <c r="X40" s="353">
        <v>474.8520356829838</v>
      </c>
      <c r="Y40" s="558"/>
    </row>
    <row r="41" spans="1:25">
      <c r="A41" s="130" t="s">
        <v>48</v>
      </c>
      <c r="B41" s="232">
        <v>397</v>
      </c>
      <c r="C41" s="232">
        <v>348.8</v>
      </c>
      <c r="D41" s="232">
        <v>304.8</v>
      </c>
      <c r="E41" s="232">
        <v>384.8</v>
      </c>
      <c r="F41" s="232">
        <v>400.9</v>
      </c>
      <c r="G41" s="232">
        <v>336.6</v>
      </c>
      <c r="H41" s="232">
        <v>422.6</v>
      </c>
      <c r="I41" s="232">
        <v>413.6</v>
      </c>
      <c r="J41" s="366">
        <v>383.38562813652612</v>
      </c>
      <c r="K41" s="366">
        <v>340.52303535632507</v>
      </c>
      <c r="L41" s="366">
        <v>372.94766607601332</v>
      </c>
      <c r="M41" s="366">
        <v>403.16200635907018</v>
      </c>
      <c r="N41" s="366">
        <v>404.26472197209807</v>
      </c>
      <c r="O41" s="353">
        <v>349.02894133374173</v>
      </c>
      <c r="P41" s="353">
        <v>279.44378760414872</v>
      </c>
      <c r="Q41" s="353">
        <v>382.73345548759664</v>
      </c>
      <c r="R41" s="353" t="s">
        <v>15</v>
      </c>
      <c r="S41" s="353">
        <v>384.72522725826821</v>
      </c>
      <c r="T41" s="353">
        <v>456.44067356753823</v>
      </c>
      <c r="U41" s="353">
        <v>384.00365385611155</v>
      </c>
      <c r="V41" s="353">
        <v>446.96072729410145</v>
      </c>
      <c r="W41" s="353">
        <v>324.78320836156524</v>
      </c>
      <c r="X41" s="353">
        <v>423.56154247895637</v>
      </c>
      <c r="Y41" s="558"/>
    </row>
    <row r="42" spans="1:25">
      <c r="A42" s="130" t="s">
        <v>49</v>
      </c>
      <c r="B42" s="232">
        <v>419.3</v>
      </c>
      <c r="C42" s="232">
        <v>378</v>
      </c>
      <c r="D42" s="232">
        <v>336.3</v>
      </c>
      <c r="E42" s="232">
        <v>378.3</v>
      </c>
      <c r="F42" s="232">
        <v>394.4</v>
      </c>
      <c r="G42" s="232">
        <v>369.1</v>
      </c>
      <c r="H42" s="232">
        <v>398.5</v>
      </c>
      <c r="I42" s="232">
        <v>421.8</v>
      </c>
      <c r="J42" s="366">
        <v>410.16703958542689</v>
      </c>
      <c r="K42" s="366">
        <v>394.63351958886591</v>
      </c>
      <c r="L42" s="366">
        <v>324.85944438025211</v>
      </c>
      <c r="M42" s="366">
        <v>456.58525505802612</v>
      </c>
      <c r="N42" s="366">
        <v>434.97998990463094</v>
      </c>
      <c r="O42" s="353">
        <v>331.61131320379769</v>
      </c>
      <c r="P42" s="353">
        <v>380.27084314166854</v>
      </c>
      <c r="Q42" s="353">
        <v>455.07189252432289</v>
      </c>
      <c r="R42" s="353">
        <v>476.8708384756431</v>
      </c>
      <c r="S42" s="353">
        <v>398.68756219754079</v>
      </c>
      <c r="T42" s="353">
        <v>440.81096358731384</v>
      </c>
      <c r="U42" s="353">
        <v>480.6817045481892</v>
      </c>
      <c r="V42" s="353">
        <v>412.74436545561917</v>
      </c>
      <c r="W42" s="353">
        <v>454.03193106492483</v>
      </c>
      <c r="X42" s="353">
        <v>469.29085331908277</v>
      </c>
      <c r="Y42" s="558"/>
    </row>
    <row r="43" spans="1:25">
      <c r="A43" s="130" t="s">
        <v>50</v>
      </c>
      <c r="B43" s="232">
        <v>389.8</v>
      </c>
      <c r="C43" s="232">
        <v>350.3</v>
      </c>
      <c r="D43" s="232">
        <v>315</v>
      </c>
      <c r="E43" s="232">
        <v>344.6</v>
      </c>
      <c r="F43" s="232">
        <v>394.4</v>
      </c>
      <c r="G43" s="232">
        <v>359.9</v>
      </c>
      <c r="H43" s="232">
        <v>380.5</v>
      </c>
      <c r="I43" s="232">
        <v>421.8</v>
      </c>
      <c r="J43" s="366">
        <v>395.86551601744003</v>
      </c>
      <c r="K43" s="366">
        <v>361.78536847398971</v>
      </c>
      <c r="L43" s="366">
        <v>311.53115063299498</v>
      </c>
      <c r="M43" s="366">
        <v>458.77867824359424</v>
      </c>
      <c r="N43" s="366">
        <v>429.57001335283297</v>
      </c>
      <c r="O43" s="353">
        <v>311.73934412919954</v>
      </c>
      <c r="P43" s="353">
        <v>363.84704699633306</v>
      </c>
      <c r="Q43" s="353">
        <v>436.60731330866571</v>
      </c>
      <c r="R43" s="353">
        <v>472.97030100540053</v>
      </c>
      <c r="S43" s="353">
        <v>390.77173985777256</v>
      </c>
      <c r="T43" s="353">
        <v>442.41203014404448</v>
      </c>
      <c r="U43" s="353">
        <v>484.9079876670865</v>
      </c>
      <c r="V43" s="353">
        <v>410.77657881152163</v>
      </c>
      <c r="W43" s="353">
        <v>452.39278068732148</v>
      </c>
      <c r="X43" s="353">
        <v>470.08924159001947</v>
      </c>
      <c r="Y43" s="558"/>
    </row>
    <row r="44" spans="1:25">
      <c r="A44" s="130" t="s">
        <v>122</v>
      </c>
      <c r="B44" s="232">
        <v>355.2</v>
      </c>
      <c r="C44" s="232">
        <v>370.3</v>
      </c>
      <c r="D44" s="232">
        <v>338.8</v>
      </c>
      <c r="E44" s="232">
        <v>360.5</v>
      </c>
      <c r="F44" s="232">
        <v>368.9</v>
      </c>
      <c r="G44" s="232">
        <v>303.10000000000002</v>
      </c>
      <c r="H44" s="232">
        <v>416.4</v>
      </c>
      <c r="I44" s="232">
        <v>424.6</v>
      </c>
      <c r="J44" s="366">
        <v>397.35173243227268</v>
      </c>
      <c r="K44" s="366">
        <v>349.65689956370466</v>
      </c>
      <c r="L44" s="366">
        <v>378.66291608622174</v>
      </c>
      <c r="M44" s="366" t="s">
        <v>15</v>
      </c>
      <c r="N44" s="366" t="s">
        <v>15</v>
      </c>
      <c r="O44" s="353" t="s">
        <v>15</v>
      </c>
      <c r="P44" s="353" t="s">
        <v>15</v>
      </c>
      <c r="Q44" s="353">
        <v>437.21779695542392</v>
      </c>
      <c r="R44" s="353" t="s">
        <v>15</v>
      </c>
      <c r="S44" s="353">
        <v>406.85464262727743</v>
      </c>
      <c r="T44" s="353">
        <v>435.75841677834984</v>
      </c>
      <c r="U44" s="353">
        <v>412.05518457373057</v>
      </c>
      <c r="V44" s="353">
        <v>421.19753741345556</v>
      </c>
      <c r="W44" s="353">
        <v>490.10380013654498</v>
      </c>
      <c r="X44" s="353">
        <v>457.63637727922401</v>
      </c>
      <c r="Y44" s="558"/>
    </row>
    <row r="45" spans="1:25">
      <c r="A45" s="130" t="s">
        <v>51</v>
      </c>
      <c r="B45" s="232">
        <v>418.5</v>
      </c>
      <c r="C45" s="232">
        <v>370.3</v>
      </c>
      <c r="D45" s="232">
        <v>339.1</v>
      </c>
      <c r="E45" s="232">
        <v>345.1</v>
      </c>
      <c r="F45" s="232">
        <v>391.7</v>
      </c>
      <c r="G45" s="232">
        <v>345.6</v>
      </c>
      <c r="H45" s="232">
        <v>385.7</v>
      </c>
      <c r="I45" s="232">
        <v>414.4</v>
      </c>
      <c r="J45" s="366">
        <v>397.75502757073605</v>
      </c>
      <c r="K45" s="366">
        <v>363.38808632698169</v>
      </c>
      <c r="L45" s="366">
        <v>351.08940130709931</v>
      </c>
      <c r="M45" s="366">
        <v>414.88790411923304</v>
      </c>
      <c r="N45" s="366">
        <v>409.03343254593563</v>
      </c>
      <c r="O45" s="353">
        <v>287.03205238340757</v>
      </c>
      <c r="P45" s="353">
        <v>353.12737879221726</v>
      </c>
      <c r="Q45" s="353">
        <v>417.20777869695286</v>
      </c>
      <c r="R45" s="353">
        <v>474.31465235844979</v>
      </c>
      <c r="S45" s="353">
        <v>399.32352060085321</v>
      </c>
      <c r="T45" s="353">
        <v>440.99586883217182</v>
      </c>
      <c r="U45" s="353">
        <v>489.8871930358697</v>
      </c>
      <c r="V45" s="353">
        <v>411.36828989325937</v>
      </c>
      <c r="W45" s="353">
        <v>454.47554709136256</v>
      </c>
      <c r="X45" s="353">
        <v>474.85203568298351</v>
      </c>
      <c r="Y45" s="558"/>
    </row>
    <row r="46" spans="1:25">
      <c r="A46" s="130" t="s">
        <v>52</v>
      </c>
      <c r="B46" s="232">
        <v>397.5</v>
      </c>
      <c r="C46" s="232">
        <v>366.3</v>
      </c>
      <c r="D46" s="232">
        <v>318.2</v>
      </c>
      <c r="E46" s="232">
        <v>372.2</v>
      </c>
      <c r="F46" s="232">
        <v>366.9</v>
      </c>
      <c r="G46" s="232">
        <v>344.6</v>
      </c>
      <c r="H46" s="232">
        <v>421.9</v>
      </c>
      <c r="I46" s="232">
        <v>411.2</v>
      </c>
      <c r="J46" s="366">
        <v>415.25728587721039</v>
      </c>
      <c r="K46" s="366">
        <v>368.35355933910898</v>
      </c>
      <c r="L46" s="366">
        <v>396.29811274187512</v>
      </c>
      <c r="M46" s="366">
        <v>373.28029995235664</v>
      </c>
      <c r="N46" s="366">
        <v>422.4073837477606</v>
      </c>
      <c r="O46" s="353">
        <v>364.33031873201486</v>
      </c>
      <c r="P46" s="353">
        <v>343.00112813088521</v>
      </c>
      <c r="Q46" s="353">
        <v>368.43516277821806</v>
      </c>
      <c r="R46" s="353" t="s">
        <v>15</v>
      </c>
      <c r="S46" s="353">
        <v>388.1242110980931</v>
      </c>
      <c r="T46" s="353">
        <v>452.08828051889236</v>
      </c>
      <c r="U46" s="353">
        <v>408.67122195828449</v>
      </c>
      <c r="V46" s="353">
        <v>460.99890094728158</v>
      </c>
      <c r="W46" s="353">
        <v>375.52848240751058</v>
      </c>
      <c r="X46" s="353">
        <v>439.19832859003128</v>
      </c>
      <c r="Y46" s="558"/>
    </row>
    <row r="47" spans="1:25">
      <c r="A47" s="130" t="s">
        <v>53</v>
      </c>
      <c r="B47" s="232">
        <v>429</v>
      </c>
      <c r="C47" s="232">
        <v>374.4</v>
      </c>
      <c r="D47" s="232">
        <v>331.4</v>
      </c>
      <c r="E47" s="232">
        <v>385</v>
      </c>
      <c r="F47" s="232">
        <v>402</v>
      </c>
      <c r="G47" s="232">
        <v>372.3</v>
      </c>
      <c r="H47" s="232">
        <v>391.6</v>
      </c>
      <c r="I47" s="232">
        <v>433</v>
      </c>
      <c r="J47" s="366">
        <v>416.94677933641594</v>
      </c>
      <c r="K47" s="366">
        <v>386.925169943551</v>
      </c>
      <c r="L47" s="366">
        <v>339.63508708487609</v>
      </c>
      <c r="M47" s="366">
        <v>480.96262776695085</v>
      </c>
      <c r="N47" s="366">
        <v>433.88896457476142</v>
      </c>
      <c r="O47" s="353">
        <v>307.3686045494772</v>
      </c>
      <c r="P47" s="353">
        <v>399.44348068575937</v>
      </c>
      <c r="Q47" s="353">
        <v>449.60004437341399</v>
      </c>
      <c r="R47" s="353">
        <v>475.06759263519842</v>
      </c>
      <c r="S47" s="353">
        <v>383.28284319812849</v>
      </c>
      <c r="T47" s="353">
        <v>440.89679163954969</v>
      </c>
      <c r="U47" s="353">
        <v>484.00366554746483</v>
      </c>
      <c r="V47" s="353">
        <v>420.20274246118123</v>
      </c>
      <c r="W47" s="353">
        <v>449.15811679086283</v>
      </c>
      <c r="X47" s="353">
        <v>471.53613671471538</v>
      </c>
      <c r="Y47" s="558"/>
    </row>
    <row r="48" spans="1:25">
      <c r="A48" s="130" t="s">
        <v>54</v>
      </c>
      <c r="B48" s="232">
        <v>443.3</v>
      </c>
      <c r="C48" s="232">
        <v>365.6</v>
      </c>
      <c r="D48" s="232">
        <v>326.8</v>
      </c>
      <c r="E48" s="232">
        <v>390.8</v>
      </c>
      <c r="F48" s="232">
        <v>400.7</v>
      </c>
      <c r="G48" s="232">
        <v>356.8</v>
      </c>
      <c r="H48" s="232">
        <v>401.2</v>
      </c>
      <c r="I48" s="232">
        <v>420.1</v>
      </c>
      <c r="J48" s="366">
        <v>424.02055012147207</v>
      </c>
      <c r="K48" s="366">
        <v>361.62799562649928</v>
      </c>
      <c r="L48" s="366">
        <v>369.53249881008134</v>
      </c>
      <c r="M48" s="366">
        <v>517.75646131652252</v>
      </c>
      <c r="N48" s="366">
        <v>472.67140533015197</v>
      </c>
      <c r="O48" s="353">
        <v>371.86992647554916</v>
      </c>
      <c r="P48" s="353">
        <v>381.84174956867685</v>
      </c>
      <c r="Q48" s="353">
        <v>472.74756987997375</v>
      </c>
      <c r="R48" s="353">
        <v>470.49331315775123</v>
      </c>
      <c r="S48" s="353">
        <v>413.10605438203055</v>
      </c>
      <c r="T48" s="353">
        <v>435.64714453982765</v>
      </c>
      <c r="U48" s="353">
        <v>458.44818752442228</v>
      </c>
      <c r="V48" s="353">
        <v>422.76276832586916</v>
      </c>
      <c r="W48" s="353">
        <v>476.2307406263181</v>
      </c>
      <c r="X48" s="353">
        <v>463.31695795886003</v>
      </c>
      <c r="Y48" s="558"/>
    </row>
    <row r="49" spans="1:25">
      <c r="A49" s="130" t="s">
        <v>55</v>
      </c>
      <c r="B49" s="232">
        <v>468.6</v>
      </c>
      <c r="C49" s="232">
        <v>396.5</v>
      </c>
      <c r="D49" s="232">
        <v>366.9</v>
      </c>
      <c r="E49" s="232">
        <v>417.5</v>
      </c>
      <c r="F49" s="232">
        <v>423.6</v>
      </c>
      <c r="G49" s="232">
        <v>374.6</v>
      </c>
      <c r="H49" s="232">
        <v>419.1</v>
      </c>
      <c r="I49" s="232">
        <v>429.7</v>
      </c>
      <c r="J49" s="366">
        <v>429.29758805445664</v>
      </c>
      <c r="K49" s="366">
        <v>373.27630012356195</v>
      </c>
      <c r="L49" s="366">
        <v>349.2574929881244</v>
      </c>
      <c r="M49" s="366">
        <v>452.90928562775201</v>
      </c>
      <c r="N49" s="366">
        <v>426.00785755948306</v>
      </c>
      <c r="O49" s="353">
        <v>321.91286268625345</v>
      </c>
      <c r="P49" s="353">
        <v>368.24910422827475</v>
      </c>
      <c r="Q49" s="353">
        <v>448.73399901980866</v>
      </c>
      <c r="R49" s="353" t="s">
        <v>15</v>
      </c>
      <c r="S49" s="353">
        <v>407.03763676492235</v>
      </c>
      <c r="T49" s="353">
        <v>446.31865517295375</v>
      </c>
      <c r="U49" s="353">
        <v>465.57505113205229</v>
      </c>
      <c r="V49" s="353">
        <v>407.95040201033669</v>
      </c>
      <c r="W49" s="353">
        <v>467.15083570730928</v>
      </c>
      <c r="X49" s="353">
        <v>451.07182752689516</v>
      </c>
      <c r="Y49" s="558"/>
    </row>
    <row r="50" spans="1:25">
      <c r="A50" s="130" t="s">
        <v>56</v>
      </c>
      <c r="B50" s="232" t="s">
        <v>125</v>
      </c>
      <c r="C50" s="232" t="s">
        <v>125</v>
      </c>
      <c r="D50" s="232" t="s">
        <v>125</v>
      </c>
      <c r="E50" s="232" t="s">
        <v>125</v>
      </c>
      <c r="F50" s="232" t="s">
        <v>125</v>
      </c>
      <c r="G50" s="232" t="s">
        <v>125</v>
      </c>
      <c r="H50" s="232" t="s">
        <v>125</v>
      </c>
      <c r="I50" s="232" t="s">
        <v>125</v>
      </c>
      <c r="J50" s="366" t="s">
        <v>124</v>
      </c>
      <c r="K50" s="366" t="s">
        <v>124</v>
      </c>
      <c r="L50" s="366" t="s">
        <v>15</v>
      </c>
      <c r="M50" s="366" t="s">
        <v>15</v>
      </c>
      <c r="N50" s="366" t="s">
        <v>15</v>
      </c>
      <c r="O50" s="353" t="s">
        <v>15</v>
      </c>
      <c r="P50" s="353" t="s">
        <v>15</v>
      </c>
      <c r="Q50" s="353" t="s">
        <v>15</v>
      </c>
      <c r="R50" s="353" t="s">
        <v>15</v>
      </c>
      <c r="S50" s="353">
        <v>415.76015647506489</v>
      </c>
      <c r="T50" s="353">
        <v>377.86848119527525</v>
      </c>
      <c r="U50" s="353">
        <v>424.63069755725536</v>
      </c>
      <c r="V50" s="353">
        <v>474.43942049543813</v>
      </c>
      <c r="W50" s="353">
        <v>510.22047786303835</v>
      </c>
      <c r="X50" s="353">
        <v>541.93060834799985</v>
      </c>
      <c r="Y50" s="558"/>
    </row>
    <row r="51" spans="1:25">
      <c r="A51" s="130" t="s">
        <v>123</v>
      </c>
      <c r="B51" s="232">
        <v>373.6</v>
      </c>
      <c r="C51" s="232">
        <v>354.9</v>
      </c>
      <c r="D51" s="232">
        <v>344.5</v>
      </c>
      <c r="E51" s="232">
        <v>377</v>
      </c>
      <c r="F51" s="232">
        <v>390.6</v>
      </c>
      <c r="G51" s="232">
        <v>319.10000000000002</v>
      </c>
      <c r="H51" s="232">
        <v>468</v>
      </c>
      <c r="I51" s="232">
        <v>416.4</v>
      </c>
      <c r="J51" s="366">
        <v>398.11504900211361</v>
      </c>
      <c r="K51" s="366">
        <v>332.95663994945971</v>
      </c>
      <c r="L51" s="366">
        <v>398.2153884868718</v>
      </c>
      <c r="M51" s="366">
        <v>326.28230738020244</v>
      </c>
      <c r="N51" s="366">
        <v>434.59718092058444</v>
      </c>
      <c r="O51" s="353">
        <v>335.7628061119085</v>
      </c>
      <c r="P51" s="353">
        <v>292.46556986333582</v>
      </c>
      <c r="Q51" s="353">
        <v>410.25570011996638</v>
      </c>
      <c r="R51" s="353" t="s">
        <v>15</v>
      </c>
      <c r="S51" s="353">
        <v>380.39801702448824</v>
      </c>
      <c r="T51" s="353">
        <v>448.27388328720957</v>
      </c>
      <c r="U51" s="353">
        <v>419.72791580206467</v>
      </c>
      <c r="V51" s="353">
        <v>455.56685280342657</v>
      </c>
      <c r="W51" s="353">
        <v>385.13673809539767</v>
      </c>
      <c r="X51" s="353">
        <v>445.56214275261448</v>
      </c>
      <c r="Y51" s="558"/>
    </row>
    <row r="52" spans="1:25">
      <c r="A52" s="130"/>
      <c r="B52" s="232"/>
      <c r="C52" s="232"/>
      <c r="D52" s="232"/>
      <c r="E52" s="232"/>
      <c r="F52" s="232"/>
      <c r="G52" s="232"/>
      <c r="H52" s="232"/>
      <c r="I52" s="232"/>
      <c r="J52" s="362"/>
      <c r="K52" s="362"/>
      <c r="L52" s="362"/>
      <c r="M52" s="362"/>
      <c r="N52" s="362"/>
      <c r="O52" s="353"/>
      <c r="P52" s="353"/>
      <c r="Q52" s="353"/>
      <c r="R52" s="353"/>
      <c r="S52" s="353"/>
      <c r="T52" s="353"/>
      <c r="U52" s="353"/>
      <c r="V52" s="353"/>
      <c r="W52" s="353"/>
      <c r="X52" s="353"/>
      <c r="Y52" s="558"/>
    </row>
    <row r="53" spans="1:25">
      <c r="A53" s="163" t="s">
        <v>209</v>
      </c>
      <c r="B53" s="386">
        <v>457.4</v>
      </c>
      <c r="C53" s="386">
        <v>417.7</v>
      </c>
      <c r="D53" s="386">
        <v>367.2</v>
      </c>
      <c r="E53" s="386">
        <v>423.6</v>
      </c>
      <c r="F53" s="386">
        <v>429.5</v>
      </c>
      <c r="G53" s="386">
        <v>405.6</v>
      </c>
      <c r="H53" s="386">
        <v>447.2</v>
      </c>
      <c r="I53" s="386">
        <v>458.6</v>
      </c>
      <c r="J53" s="391">
        <v>436.44292458069702</v>
      </c>
      <c r="K53" s="391">
        <v>375.31570908823664</v>
      </c>
      <c r="L53" s="391">
        <v>430.55764526862794</v>
      </c>
      <c r="M53" s="391">
        <v>492.97595664655137</v>
      </c>
      <c r="N53" s="391">
        <v>477.59593020920585</v>
      </c>
      <c r="O53" s="478">
        <v>398.41298506341877</v>
      </c>
      <c r="P53" s="478">
        <v>397.60595930122275</v>
      </c>
      <c r="Q53" s="478">
        <v>479.84815876861688</v>
      </c>
      <c r="R53" s="478">
        <v>480.40608557486314</v>
      </c>
      <c r="S53" s="478">
        <v>404.03056836707577</v>
      </c>
      <c r="T53" s="478">
        <v>461.5228632876653</v>
      </c>
      <c r="U53" s="478">
        <v>446.40061371175153</v>
      </c>
      <c r="V53" s="478">
        <v>413.69642561042951</v>
      </c>
      <c r="W53" s="478">
        <v>460.6930144891727</v>
      </c>
      <c r="X53" s="478">
        <v>456.17961110905691</v>
      </c>
      <c r="Y53" s="558"/>
    </row>
    <row r="54" spans="1:25">
      <c r="A54" s="163" t="s">
        <v>210</v>
      </c>
      <c r="B54" s="386">
        <v>444.9</v>
      </c>
      <c r="C54" s="386">
        <v>390.1</v>
      </c>
      <c r="D54" s="386">
        <v>349.9</v>
      </c>
      <c r="E54" s="386">
        <v>392.7</v>
      </c>
      <c r="F54" s="386">
        <v>414.7</v>
      </c>
      <c r="G54" s="386">
        <v>395.1</v>
      </c>
      <c r="H54" s="386">
        <v>430.8</v>
      </c>
      <c r="I54" s="386">
        <v>447.6</v>
      </c>
      <c r="J54" s="391">
        <v>443.76135611813731</v>
      </c>
      <c r="K54" s="391">
        <v>369.24812275086384</v>
      </c>
      <c r="L54" s="391">
        <v>408.25371882067088</v>
      </c>
      <c r="M54" s="391">
        <v>492.01200181402294</v>
      </c>
      <c r="N54" s="391">
        <v>449.1739586856138</v>
      </c>
      <c r="O54" s="478">
        <v>371.20325764762902</v>
      </c>
      <c r="P54" s="478">
        <v>391.47752523387385</v>
      </c>
      <c r="Q54" s="478">
        <v>480.6542392768277</v>
      </c>
      <c r="R54" s="478">
        <v>473.72998357166568</v>
      </c>
      <c r="S54" s="478">
        <v>402.51990363323273</v>
      </c>
      <c r="T54" s="478">
        <v>456.44144296116139</v>
      </c>
      <c r="U54" s="478">
        <v>470.06995425773641</v>
      </c>
      <c r="V54" s="478">
        <v>433.71531119745595</v>
      </c>
      <c r="W54" s="478">
        <v>488.92843117633663</v>
      </c>
      <c r="X54" s="478">
        <v>484.20956133335073</v>
      </c>
      <c r="Y54" s="558"/>
    </row>
    <row r="55" spans="1:25">
      <c r="A55" s="163" t="s">
        <v>211</v>
      </c>
      <c r="B55" s="386">
        <v>454.4</v>
      </c>
      <c r="C55" s="386">
        <v>364.2</v>
      </c>
      <c r="D55" s="386">
        <v>337.8</v>
      </c>
      <c r="E55" s="386">
        <v>399.5</v>
      </c>
      <c r="F55" s="386">
        <v>407.3</v>
      </c>
      <c r="G55" s="386">
        <v>400.1</v>
      </c>
      <c r="H55" s="386">
        <v>409.3</v>
      </c>
      <c r="I55" s="386">
        <v>448.9</v>
      </c>
      <c r="J55" s="391">
        <v>438.56870362967902</v>
      </c>
      <c r="K55" s="391">
        <v>372.57895241856966</v>
      </c>
      <c r="L55" s="391">
        <v>394.73768993137247</v>
      </c>
      <c r="M55" s="391">
        <v>489.68976433276805</v>
      </c>
      <c r="N55" s="391">
        <v>457.98437174494268</v>
      </c>
      <c r="O55" s="478">
        <v>367.4428778026238</v>
      </c>
      <c r="P55" s="478">
        <v>394.84902639533783</v>
      </c>
      <c r="Q55" s="478">
        <v>475.0410663450557</v>
      </c>
      <c r="R55" s="478">
        <v>472.92560160215208</v>
      </c>
      <c r="S55" s="478">
        <v>401.78346734977038</v>
      </c>
      <c r="T55" s="478">
        <v>468.7209683365981</v>
      </c>
      <c r="U55" s="478">
        <v>451.59345989607294</v>
      </c>
      <c r="V55" s="478">
        <v>441.16642657420687</v>
      </c>
      <c r="W55" s="478">
        <v>495.65551435058086</v>
      </c>
      <c r="X55" s="478">
        <v>473.31063502203409</v>
      </c>
      <c r="Y55" s="558"/>
    </row>
    <row r="56" spans="1:25">
      <c r="A56" s="163" t="s">
        <v>212</v>
      </c>
      <c r="B56" s="386">
        <v>419.3</v>
      </c>
      <c r="C56" s="386">
        <v>367.9</v>
      </c>
      <c r="D56" s="386">
        <v>336</v>
      </c>
      <c r="E56" s="386">
        <v>381.2</v>
      </c>
      <c r="F56" s="386">
        <v>400.6</v>
      </c>
      <c r="G56" s="386">
        <v>356.4</v>
      </c>
      <c r="H56" s="386">
        <v>407.7</v>
      </c>
      <c r="I56" s="386">
        <v>423.3</v>
      </c>
      <c r="J56" s="391">
        <v>413.07231647011048</v>
      </c>
      <c r="K56" s="391">
        <v>365.65118154917928</v>
      </c>
      <c r="L56" s="391">
        <v>352.06660628195715</v>
      </c>
      <c r="M56" s="391">
        <v>450.53038861807528</v>
      </c>
      <c r="N56" s="391">
        <v>434.91758828995052</v>
      </c>
      <c r="O56" s="478">
        <v>332.72866455157816</v>
      </c>
      <c r="P56" s="478">
        <v>367.95233790724745</v>
      </c>
      <c r="Q56" s="478">
        <v>448.62413693709652</v>
      </c>
      <c r="R56" s="478">
        <v>472.40386859904311</v>
      </c>
      <c r="S56" s="478">
        <v>401.02680836865898</v>
      </c>
      <c r="T56" s="478">
        <v>441.89562107595407</v>
      </c>
      <c r="U56" s="478">
        <v>465.48798750940102</v>
      </c>
      <c r="V56" s="478">
        <v>418.98942516397409</v>
      </c>
      <c r="W56" s="478">
        <v>454.45408187111212</v>
      </c>
      <c r="X56" s="478">
        <v>463.2426765911847</v>
      </c>
      <c r="Y56" s="558"/>
    </row>
    <row r="57" spans="1:25">
      <c r="A57" s="130"/>
      <c r="B57" s="232"/>
      <c r="C57" s="232"/>
      <c r="D57" s="232"/>
      <c r="E57" s="232"/>
      <c r="F57" s="232"/>
      <c r="G57" s="232"/>
      <c r="H57" s="232"/>
      <c r="I57" s="232"/>
      <c r="J57" s="362"/>
      <c r="K57" s="362"/>
      <c r="L57" s="362"/>
      <c r="M57" s="362"/>
      <c r="N57" s="362"/>
      <c r="O57" s="353"/>
      <c r="P57" s="353"/>
      <c r="Q57" s="353"/>
      <c r="R57" s="353"/>
      <c r="S57" s="353"/>
      <c r="T57" s="353"/>
      <c r="U57" s="353"/>
      <c r="V57" s="353"/>
      <c r="W57" s="353"/>
      <c r="X57" s="353"/>
      <c r="Y57" s="558"/>
    </row>
    <row r="58" spans="1:25">
      <c r="A58" s="163" t="s">
        <v>59</v>
      </c>
      <c r="B58" s="386">
        <v>449.2</v>
      </c>
      <c r="C58" s="386">
        <v>375.2</v>
      </c>
      <c r="D58" s="386">
        <v>342.6</v>
      </c>
      <c r="E58" s="386">
        <v>399.7</v>
      </c>
      <c r="F58" s="386">
        <v>410.2</v>
      </c>
      <c r="G58" s="386">
        <v>394</v>
      </c>
      <c r="H58" s="386">
        <v>415.9</v>
      </c>
      <c r="I58" s="386">
        <v>446.8</v>
      </c>
      <c r="J58" s="385">
        <v>435.93</v>
      </c>
      <c r="K58" s="385">
        <v>371.47</v>
      </c>
      <c r="L58" s="385">
        <v>394.16</v>
      </c>
      <c r="M58" s="385">
        <v>485.1699999999995</v>
      </c>
      <c r="N58" s="385">
        <v>454.06</v>
      </c>
      <c r="O58" s="478">
        <v>363.86</v>
      </c>
      <c r="P58" s="478">
        <v>389.8</v>
      </c>
      <c r="Q58" s="478">
        <v>471.99</v>
      </c>
      <c r="R58" s="478">
        <v>473.78626936661612</v>
      </c>
      <c r="S58" s="478">
        <v>402.04617485075966</v>
      </c>
      <c r="T58" s="478">
        <v>460.73539500000027</v>
      </c>
      <c r="U58" s="478">
        <v>458.06718009999986</v>
      </c>
      <c r="V58" s="478">
        <v>431.27772800000031</v>
      </c>
      <c r="W58" s="478">
        <v>481.54617805888063</v>
      </c>
      <c r="X58" s="478">
        <v>471.88610128521879</v>
      </c>
      <c r="Y58" s="558"/>
    </row>
    <row r="59" spans="1:25">
      <c r="A59" s="169" t="s">
        <v>131</v>
      </c>
      <c r="B59" s="509"/>
      <c r="C59" s="509"/>
      <c r="D59" s="509"/>
      <c r="E59" s="509"/>
      <c r="F59" s="509"/>
      <c r="G59" s="509"/>
      <c r="H59" s="509"/>
      <c r="I59" s="509"/>
      <c r="J59" s="509"/>
      <c r="K59" s="509"/>
      <c r="L59" s="509"/>
      <c r="M59" s="509"/>
      <c r="N59" s="509"/>
      <c r="O59" s="509"/>
      <c r="P59" s="509"/>
      <c r="Q59" s="509"/>
      <c r="R59" s="509"/>
      <c r="S59" s="509"/>
      <c r="T59" s="509"/>
      <c r="U59" s="509"/>
      <c r="V59" s="509"/>
      <c r="W59" s="509"/>
      <c r="X59" s="509"/>
      <c r="Y59" s="558"/>
    </row>
    <row r="60" spans="1:25">
      <c r="A60" s="130" t="s">
        <v>70</v>
      </c>
      <c r="B60" s="232" t="s">
        <v>125</v>
      </c>
      <c r="C60" s="232" t="s">
        <v>125</v>
      </c>
      <c r="D60" s="232" t="s">
        <v>125</v>
      </c>
      <c r="E60" s="232" t="s">
        <v>125</v>
      </c>
      <c r="F60" s="232" t="s">
        <v>125</v>
      </c>
      <c r="G60" s="232" t="s">
        <v>125</v>
      </c>
      <c r="H60" s="232" t="s">
        <v>125</v>
      </c>
      <c r="I60" s="232" t="s">
        <v>125</v>
      </c>
      <c r="J60" s="366" t="s">
        <v>124</v>
      </c>
      <c r="K60" s="366" t="s">
        <v>124</v>
      </c>
      <c r="L60" s="366" t="s">
        <v>68</v>
      </c>
      <c r="M60" s="366" t="s">
        <v>68</v>
      </c>
      <c r="N60" s="366" t="s">
        <v>68</v>
      </c>
      <c r="O60" s="357" t="s">
        <v>68</v>
      </c>
      <c r="P60" s="357" t="s">
        <v>68</v>
      </c>
      <c r="Q60" s="357" t="s">
        <v>68</v>
      </c>
      <c r="R60" s="357" t="s">
        <v>68</v>
      </c>
      <c r="S60" s="366" t="s">
        <v>68</v>
      </c>
      <c r="T60" s="366" t="s">
        <v>68</v>
      </c>
      <c r="U60" s="366" t="s">
        <v>68</v>
      </c>
      <c r="V60" s="366" t="s">
        <v>68</v>
      </c>
      <c r="W60" s="366" t="s">
        <v>68</v>
      </c>
      <c r="X60" s="366" t="s">
        <v>68</v>
      </c>
      <c r="Y60" s="558"/>
    </row>
    <row r="61" spans="1:25">
      <c r="A61" s="120"/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44"/>
      <c r="P61" s="144"/>
      <c r="Q61" s="144"/>
      <c r="R61" s="144"/>
      <c r="S61" s="161"/>
      <c r="T61" s="161"/>
      <c r="U61" s="161"/>
      <c r="V61" s="161"/>
      <c r="W61" s="161"/>
      <c r="X61" s="161"/>
      <c r="Y61" s="161"/>
    </row>
    <row r="62" spans="1:25">
      <c r="A62" s="171"/>
      <c r="B62" s="220"/>
      <c r="C62" s="220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144"/>
      <c r="P62" s="144"/>
      <c r="Q62" s="144"/>
      <c r="R62" s="144"/>
      <c r="S62" s="220"/>
      <c r="T62" s="220"/>
      <c r="U62" s="220"/>
      <c r="V62" s="220"/>
      <c r="W62" s="220"/>
      <c r="X62" s="220"/>
      <c r="Y62" s="220"/>
    </row>
    <row r="63" spans="1:25">
      <c r="A63" s="177" t="s">
        <v>206</v>
      </c>
      <c r="B63" s="220"/>
      <c r="C63" s="220"/>
      <c r="D63" s="220"/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144"/>
      <c r="P63" s="144"/>
      <c r="Q63" s="144"/>
      <c r="R63" s="144"/>
      <c r="S63" s="220"/>
      <c r="T63" s="220"/>
      <c r="U63" s="220"/>
      <c r="V63" s="220"/>
      <c r="W63" s="220"/>
      <c r="X63" s="220"/>
      <c r="Y63" s="220"/>
    </row>
    <row r="64" spans="1:25">
      <c r="A64" s="178" t="s">
        <v>132</v>
      </c>
      <c r="B64" s="160"/>
      <c r="C64" s="160"/>
      <c r="D64" s="160"/>
      <c r="E64" s="160"/>
      <c r="F64" s="160"/>
      <c r="G64" s="144"/>
      <c r="H64" s="14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</row>
    <row r="65" spans="1:25">
      <c r="A65" s="131" t="s">
        <v>204</v>
      </c>
      <c r="B65" s="160"/>
      <c r="C65" s="160"/>
      <c r="D65" s="160"/>
      <c r="E65" s="160"/>
      <c r="F65" s="160"/>
      <c r="G65" s="144"/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</row>
    <row r="66" spans="1:25">
      <c r="A66" s="131" t="s">
        <v>130</v>
      </c>
      <c r="B66" s="160"/>
      <c r="C66" s="160"/>
      <c r="D66" s="160"/>
      <c r="E66" s="160"/>
      <c r="F66" s="160"/>
      <c r="G66" s="144"/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</row>
    <row r="67" spans="1:25">
      <c r="A67" s="131" t="s">
        <v>223</v>
      </c>
    </row>
  </sheetData>
  <mergeCells count="2">
    <mergeCell ref="Y6:Y60"/>
    <mergeCell ref="A4:A5"/>
  </mergeCells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5FB2C-61EE-450D-A708-5A7B9324002F}">
  <dimension ref="A1:AW68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12" width="8.28515625" style="100" customWidth="1"/>
    <col min="13" max="13" width="8.28515625" style="102" customWidth="1"/>
    <col min="14" max="17" width="8.28515625" style="100" customWidth="1"/>
    <col min="18" max="18" width="8.28515625" style="102" customWidth="1"/>
    <col min="19" max="19" width="8.28515625" style="100" customWidth="1"/>
    <col min="20" max="24" width="8.28515625" style="102" customWidth="1"/>
    <col min="25" max="41" width="8.28515625" style="100" customWidth="1"/>
    <col min="42" max="47" width="8.28515625" style="1"/>
    <col min="48" max="49" width="8.28515625" style="100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22.5">
      <c r="A3" s="301" t="s">
        <v>81</v>
      </c>
      <c r="B3" s="208" t="s">
        <v>73</v>
      </c>
      <c r="C3" s="201" t="s">
        <v>73</v>
      </c>
      <c r="D3" s="201" t="s">
        <v>73</v>
      </c>
      <c r="E3" s="201" t="s">
        <v>73</v>
      </c>
      <c r="F3" s="201" t="s">
        <v>73</v>
      </c>
      <c r="G3" s="201" t="s">
        <v>73</v>
      </c>
      <c r="H3" s="201" t="s">
        <v>73</v>
      </c>
      <c r="I3" s="201" t="s">
        <v>73</v>
      </c>
      <c r="J3" s="201" t="s">
        <v>73</v>
      </c>
      <c r="K3" s="201" t="s">
        <v>73</v>
      </c>
      <c r="L3" s="201" t="s">
        <v>73</v>
      </c>
      <c r="M3" s="201" t="s">
        <v>73</v>
      </c>
      <c r="N3" s="201" t="s">
        <v>73</v>
      </c>
      <c r="O3" s="201" t="s">
        <v>73</v>
      </c>
      <c r="P3" s="201" t="s">
        <v>73</v>
      </c>
      <c r="Q3" s="201" t="s">
        <v>73</v>
      </c>
      <c r="R3" s="201" t="s">
        <v>73</v>
      </c>
      <c r="S3" s="201" t="s">
        <v>73</v>
      </c>
      <c r="T3" s="201" t="s">
        <v>73</v>
      </c>
      <c r="U3" s="201" t="s">
        <v>73</v>
      </c>
      <c r="V3" s="201" t="s">
        <v>73</v>
      </c>
      <c r="W3" s="201" t="s">
        <v>73</v>
      </c>
      <c r="X3" s="201" t="s">
        <v>73</v>
      </c>
      <c r="Y3" s="201" t="s">
        <v>73</v>
      </c>
      <c r="Z3" s="201" t="s">
        <v>73</v>
      </c>
      <c r="AA3" s="201" t="s">
        <v>73</v>
      </c>
      <c r="AB3" s="201" t="s">
        <v>73</v>
      </c>
      <c r="AC3" s="201" t="s">
        <v>73</v>
      </c>
      <c r="AD3" s="201" t="s">
        <v>73</v>
      </c>
      <c r="AE3" s="201" t="s">
        <v>73</v>
      </c>
      <c r="AF3" s="201" t="s">
        <v>73</v>
      </c>
      <c r="AG3" s="201" t="s">
        <v>73</v>
      </c>
      <c r="AH3" s="201" t="s">
        <v>73</v>
      </c>
      <c r="AI3" s="201" t="s">
        <v>73</v>
      </c>
      <c r="AJ3" s="201" t="s">
        <v>73</v>
      </c>
      <c r="AK3" s="201" t="s">
        <v>73</v>
      </c>
      <c r="AL3" s="201" t="s">
        <v>73</v>
      </c>
      <c r="AM3" s="201" t="s">
        <v>73</v>
      </c>
      <c r="AN3" s="201" t="s">
        <v>73</v>
      </c>
      <c r="AO3" s="201" t="s">
        <v>73</v>
      </c>
      <c r="AP3" s="201" t="s">
        <v>73</v>
      </c>
      <c r="AQ3" s="201" t="s">
        <v>73</v>
      </c>
      <c r="AR3" s="201" t="s">
        <v>73</v>
      </c>
      <c r="AS3" s="201" t="s">
        <v>73</v>
      </c>
      <c r="AT3" s="201" t="s">
        <v>73</v>
      </c>
      <c r="AU3" s="201" t="s">
        <v>73</v>
      </c>
      <c r="AV3" s="201" t="s">
        <v>73</v>
      </c>
      <c r="AW3" s="201" t="s">
        <v>73</v>
      </c>
    </row>
    <row r="4" spans="1:49">
      <c r="A4" s="552" t="s">
        <v>205</v>
      </c>
      <c r="B4" s="192">
        <v>1978</v>
      </c>
      <c r="C4" s="182">
        <v>1979</v>
      </c>
      <c r="D4" s="22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182">
        <v>2022</v>
      </c>
      <c r="AU4" s="182">
        <v>2023</v>
      </c>
      <c r="AV4" s="182">
        <v>2024</v>
      </c>
      <c r="AW4" s="182">
        <v>2025</v>
      </c>
    </row>
    <row r="5" spans="1:49" ht="12.75" thickBot="1">
      <c r="A5" s="553"/>
      <c r="B5" s="208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01" t="s">
        <v>77</v>
      </c>
      <c r="AI5" s="201" t="s">
        <v>77</v>
      </c>
      <c r="AJ5" s="201" t="s">
        <v>77</v>
      </c>
      <c r="AK5" s="201" t="s">
        <v>77</v>
      </c>
      <c r="AL5" s="201" t="s">
        <v>77</v>
      </c>
      <c r="AM5" s="201" t="s">
        <v>77</v>
      </c>
      <c r="AN5" s="201" t="s">
        <v>77</v>
      </c>
      <c r="AO5" s="201" t="s">
        <v>77</v>
      </c>
      <c r="AP5" s="201" t="s">
        <v>77</v>
      </c>
      <c r="AQ5" s="201" t="s">
        <v>77</v>
      </c>
      <c r="AR5" s="201" t="s">
        <v>77</v>
      </c>
      <c r="AS5" s="201" t="s">
        <v>77</v>
      </c>
      <c r="AT5" s="201" t="s">
        <v>77</v>
      </c>
      <c r="AU5" s="201" t="s">
        <v>77</v>
      </c>
      <c r="AV5" s="201" t="s">
        <v>77</v>
      </c>
      <c r="AW5" s="201" t="s">
        <v>77</v>
      </c>
    </row>
    <row r="6" spans="1:49" ht="12.75" thickTop="1">
      <c r="A6" s="130" t="s">
        <v>14</v>
      </c>
      <c r="B6" s="412">
        <v>268.5</v>
      </c>
      <c r="C6" s="232">
        <v>277.3</v>
      </c>
      <c r="D6" s="519">
        <v>286.2</v>
      </c>
      <c r="E6" s="232">
        <v>326</v>
      </c>
      <c r="F6" s="232">
        <v>338.5</v>
      </c>
      <c r="G6" s="232">
        <v>245.6</v>
      </c>
      <c r="H6" s="232">
        <v>293.39999999999998</v>
      </c>
      <c r="I6" s="232">
        <v>370.4</v>
      </c>
      <c r="J6" s="356">
        <v>396.3</v>
      </c>
      <c r="K6" s="356">
        <v>384.7</v>
      </c>
      <c r="L6" s="356">
        <v>363.3</v>
      </c>
      <c r="M6" s="356">
        <v>370.7</v>
      </c>
      <c r="N6" s="356">
        <v>360.3</v>
      </c>
      <c r="O6" s="232">
        <v>336.9</v>
      </c>
      <c r="P6" s="453">
        <v>338.5</v>
      </c>
      <c r="Q6" s="453">
        <v>404.6</v>
      </c>
      <c r="R6" s="481">
        <v>384.2</v>
      </c>
      <c r="S6" s="482">
        <v>336.1</v>
      </c>
      <c r="T6" s="456">
        <v>374.5</v>
      </c>
      <c r="U6" s="457">
        <v>388.8</v>
      </c>
      <c r="V6" s="457" t="s">
        <v>125</v>
      </c>
      <c r="W6" s="458" t="s">
        <v>125</v>
      </c>
      <c r="X6" s="458">
        <v>384.4</v>
      </c>
      <c r="Y6" s="366" t="s">
        <v>124</v>
      </c>
      <c r="Z6" s="366" t="s">
        <v>124</v>
      </c>
      <c r="AA6" s="366" t="s">
        <v>15</v>
      </c>
      <c r="AB6" s="366" t="s">
        <v>15</v>
      </c>
      <c r="AC6" s="366">
        <v>406.96259415431541</v>
      </c>
      <c r="AD6" s="353">
        <v>339.7961061813337</v>
      </c>
      <c r="AE6" s="353">
        <v>361.29764941762642</v>
      </c>
      <c r="AF6" s="353" t="s">
        <v>15</v>
      </c>
      <c r="AG6" s="353" t="s">
        <v>15</v>
      </c>
      <c r="AH6" s="353">
        <v>412.29245845969501</v>
      </c>
      <c r="AI6" s="353">
        <v>469.37059303742609</v>
      </c>
      <c r="AJ6" s="353">
        <v>476.55919485058757</v>
      </c>
      <c r="AK6" s="353">
        <v>416.4216350120065</v>
      </c>
      <c r="AL6" s="353">
        <v>455.03683885262842</v>
      </c>
      <c r="AM6" s="353">
        <v>499.427079382589</v>
      </c>
      <c r="AN6" s="353" t="s">
        <v>15</v>
      </c>
      <c r="AO6" s="353" t="s">
        <v>15</v>
      </c>
      <c r="AP6" s="353" t="s">
        <v>160</v>
      </c>
      <c r="AQ6" s="353" t="s">
        <v>160</v>
      </c>
      <c r="AR6" s="353" t="s">
        <v>160</v>
      </c>
      <c r="AS6" s="353" t="s">
        <v>160</v>
      </c>
      <c r="AT6" s="353" t="s">
        <v>160</v>
      </c>
      <c r="AU6" s="353" t="s">
        <v>160</v>
      </c>
      <c r="AV6" s="353" t="s">
        <v>160</v>
      </c>
      <c r="AW6" s="353" t="s">
        <v>160</v>
      </c>
    </row>
    <row r="7" spans="1:49">
      <c r="A7" s="130" t="s">
        <v>17</v>
      </c>
      <c r="B7" s="412">
        <v>261.89999999999998</v>
      </c>
      <c r="C7" s="232">
        <v>291.60000000000002</v>
      </c>
      <c r="D7" s="519">
        <v>258.2</v>
      </c>
      <c r="E7" s="232">
        <v>264.5</v>
      </c>
      <c r="F7" s="232">
        <v>300.8</v>
      </c>
      <c r="G7" s="232">
        <v>274.5</v>
      </c>
      <c r="H7" s="232">
        <v>275.8</v>
      </c>
      <c r="I7" s="232">
        <v>383.1</v>
      </c>
      <c r="J7" s="356" t="s">
        <v>126</v>
      </c>
      <c r="K7" s="356">
        <v>438.6</v>
      </c>
      <c r="L7" s="356" t="s">
        <v>125</v>
      </c>
      <c r="M7" s="356">
        <v>365.5</v>
      </c>
      <c r="N7" s="356">
        <v>339.2</v>
      </c>
      <c r="O7" s="232">
        <v>333.3</v>
      </c>
      <c r="P7" s="453" t="s">
        <v>69</v>
      </c>
      <c r="Q7" s="453">
        <v>424.6</v>
      </c>
      <c r="R7" s="481">
        <v>381.8</v>
      </c>
      <c r="S7" s="482">
        <v>342.4</v>
      </c>
      <c r="T7" s="456">
        <v>428.8</v>
      </c>
      <c r="U7" s="457" t="s">
        <v>15</v>
      </c>
      <c r="V7" s="457" t="s">
        <v>125</v>
      </c>
      <c r="W7" s="458" t="s">
        <v>125</v>
      </c>
      <c r="X7" s="458" t="s">
        <v>125</v>
      </c>
      <c r="Y7" s="366" t="s">
        <v>124</v>
      </c>
      <c r="Z7" s="366" t="s">
        <v>124</v>
      </c>
      <c r="AA7" s="366" t="s">
        <v>15</v>
      </c>
      <c r="AB7" s="366" t="s">
        <v>15</v>
      </c>
      <c r="AC7" s="366" t="s">
        <v>15</v>
      </c>
      <c r="AD7" s="353" t="s">
        <v>15</v>
      </c>
      <c r="AE7" s="353" t="s">
        <v>15</v>
      </c>
      <c r="AF7" s="353" t="s">
        <v>15</v>
      </c>
      <c r="AG7" s="353" t="s">
        <v>15</v>
      </c>
      <c r="AH7" s="353">
        <v>420.55408152022727</v>
      </c>
      <c r="AI7" s="353">
        <v>464.95139596513121</v>
      </c>
      <c r="AJ7" s="353">
        <v>455.08732294149848</v>
      </c>
      <c r="AK7" s="353">
        <v>429.73324089782875</v>
      </c>
      <c r="AL7" s="353">
        <v>525.3437907577603</v>
      </c>
      <c r="AM7" s="353">
        <v>478.92326391111817</v>
      </c>
      <c r="AN7" s="353" t="s">
        <v>15</v>
      </c>
      <c r="AO7" s="353" t="s">
        <v>15</v>
      </c>
      <c r="AP7" s="353" t="s">
        <v>68</v>
      </c>
      <c r="AQ7" s="353" t="s">
        <v>68</v>
      </c>
      <c r="AR7" s="353" t="s">
        <v>160</v>
      </c>
      <c r="AS7" s="353" t="s">
        <v>160</v>
      </c>
      <c r="AT7" s="353" t="s">
        <v>68</v>
      </c>
      <c r="AU7" s="353" t="s">
        <v>160</v>
      </c>
      <c r="AV7" s="353" t="s">
        <v>68</v>
      </c>
      <c r="AW7" s="353" t="s">
        <v>160</v>
      </c>
    </row>
    <row r="8" spans="1:49">
      <c r="A8" s="130" t="s">
        <v>18</v>
      </c>
      <c r="B8" s="412">
        <v>297.3</v>
      </c>
      <c r="C8" s="232">
        <v>227.1</v>
      </c>
      <c r="D8" s="519">
        <v>223.1</v>
      </c>
      <c r="E8" s="232">
        <v>241.7</v>
      </c>
      <c r="F8" s="232">
        <v>227.8</v>
      </c>
      <c r="G8" s="232">
        <v>212.3</v>
      </c>
      <c r="H8" s="232">
        <v>224.8</v>
      </c>
      <c r="I8" s="232">
        <v>259.7</v>
      </c>
      <c r="J8" s="356">
        <v>253.2</v>
      </c>
      <c r="K8" s="356">
        <v>307.8</v>
      </c>
      <c r="L8" s="356">
        <v>235.1</v>
      </c>
      <c r="M8" s="356">
        <v>224.3</v>
      </c>
      <c r="N8" s="356">
        <v>295.10000000000002</v>
      </c>
      <c r="O8" s="232">
        <v>294.10000000000002</v>
      </c>
      <c r="P8" s="453">
        <v>322.10000000000002</v>
      </c>
      <c r="Q8" s="453">
        <v>348.3</v>
      </c>
      <c r="R8" s="481">
        <v>330.9</v>
      </c>
      <c r="S8" s="482">
        <v>345.4</v>
      </c>
      <c r="T8" s="456">
        <v>389.8</v>
      </c>
      <c r="U8" s="457" t="s">
        <v>68</v>
      </c>
      <c r="V8" s="457">
        <v>384.1</v>
      </c>
      <c r="W8" s="458">
        <v>422.5</v>
      </c>
      <c r="X8" s="458">
        <v>434.3</v>
      </c>
      <c r="Y8" s="366">
        <v>468.76580806540028</v>
      </c>
      <c r="Z8" s="366">
        <v>345.13847450352836</v>
      </c>
      <c r="AA8" s="366">
        <v>375.81743319226956</v>
      </c>
      <c r="AB8" s="366" t="s">
        <v>15</v>
      </c>
      <c r="AC8" s="366" t="s">
        <v>15</v>
      </c>
      <c r="AD8" s="353" t="s">
        <v>15</v>
      </c>
      <c r="AE8" s="353" t="s">
        <v>15</v>
      </c>
      <c r="AF8" s="353" t="s">
        <v>15</v>
      </c>
      <c r="AG8" s="353" t="s">
        <v>15</v>
      </c>
      <c r="AH8" s="353">
        <v>415.50841656426326</v>
      </c>
      <c r="AI8" s="353">
        <v>490.17934711801939</v>
      </c>
      <c r="AJ8" s="353">
        <v>470.18435418184606</v>
      </c>
      <c r="AK8" s="353">
        <v>440.31547632073477</v>
      </c>
      <c r="AL8" s="353">
        <v>491.7879737777688</v>
      </c>
      <c r="AM8" s="353">
        <v>486.11320151465509</v>
      </c>
      <c r="AN8" s="353" t="s">
        <v>15</v>
      </c>
      <c r="AO8" s="353" t="s">
        <v>15</v>
      </c>
      <c r="AP8" s="353" t="s">
        <v>160</v>
      </c>
      <c r="AQ8" s="353" t="s">
        <v>68</v>
      </c>
      <c r="AR8" s="353" t="s">
        <v>160</v>
      </c>
      <c r="AS8" s="353" t="s">
        <v>160</v>
      </c>
      <c r="AT8" s="353" t="s">
        <v>160</v>
      </c>
      <c r="AU8" s="353" t="s">
        <v>160</v>
      </c>
      <c r="AV8" s="353" t="s">
        <v>160</v>
      </c>
      <c r="AW8" s="353" t="s">
        <v>68</v>
      </c>
    </row>
    <row r="9" spans="1:49">
      <c r="A9" s="130" t="s">
        <v>19</v>
      </c>
      <c r="B9" s="412">
        <v>296.10000000000002</v>
      </c>
      <c r="C9" s="232">
        <v>330.9</v>
      </c>
      <c r="D9" s="519">
        <v>313</v>
      </c>
      <c r="E9" s="232">
        <v>353.4</v>
      </c>
      <c r="F9" s="232">
        <v>333.4</v>
      </c>
      <c r="G9" s="232">
        <v>298.2</v>
      </c>
      <c r="H9" s="232">
        <v>375.8</v>
      </c>
      <c r="I9" s="232">
        <v>427.5</v>
      </c>
      <c r="J9" s="356">
        <v>405.7</v>
      </c>
      <c r="K9" s="356">
        <v>415.3</v>
      </c>
      <c r="L9" s="356">
        <v>360.5</v>
      </c>
      <c r="M9" s="356">
        <v>402.4</v>
      </c>
      <c r="N9" s="356">
        <v>390.5</v>
      </c>
      <c r="O9" s="232">
        <v>391</v>
      </c>
      <c r="P9" s="453">
        <v>363.1</v>
      </c>
      <c r="Q9" s="453">
        <v>422.5</v>
      </c>
      <c r="R9" s="481">
        <v>385.1</v>
      </c>
      <c r="S9" s="482">
        <v>362.6</v>
      </c>
      <c r="T9" s="456">
        <v>404.4</v>
      </c>
      <c r="U9" s="457">
        <v>411</v>
      </c>
      <c r="V9" s="457">
        <v>415.1</v>
      </c>
      <c r="W9" s="458">
        <v>444.8</v>
      </c>
      <c r="X9" s="458">
        <v>469.3</v>
      </c>
      <c r="Y9" s="366">
        <v>453.5931700761102</v>
      </c>
      <c r="Z9" s="366">
        <v>398.84794861265044</v>
      </c>
      <c r="AA9" s="366">
        <v>429.04318371353315</v>
      </c>
      <c r="AB9" s="366">
        <v>496.11321767558411</v>
      </c>
      <c r="AC9" s="366">
        <v>462.25311392875176</v>
      </c>
      <c r="AD9" s="353">
        <v>415.37245349691966</v>
      </c>
      <c r="AE9" s="353">
        <v>456.73850264295544</v>
      </c>
      <c r="AF9" s="353">
        <v>475.13577908989708</v>
      </c>
      <c r="AG9" s="353">
        <v>482.94320608298483</v>
      </c>
      <c r="AH9" s="353">
        <v>415.62728528290268</v>
      </c>
      <c r="AI9" s="353">
        <v>482.5325839552039</v>
      </c>
      <c r="AJ9" s="353">
        <v>467.85474244431754</v>
      </c>
      <c r="AK9" s="353">
        <v>439.80427762646877</v>
      </c>
      <c r="AL9" s="353">
        <v>492.68355333162373</v>
      </c>
      <c r="AM9" s="353">
        <v>482.25133170120876</v>
      </c>
      <c r="AN9" s="353">
        <v>483.2</v>
      </c>
      <c r="AO9" s="353">
        <v>457.9</v>
      </c>
      <c r="AP9" s="353">
        <v>430</v>
      </c>
      <c r="AQ9" s="353">
        <v>415</v>
      </c>
      <c r="AR9" s="353">
        <v>478.3</v>
      </c>
      <c r="AS9" s="353">
        <v>428.6</v>
      </c>
      <c r="AT9" s="353">
        <v>455.8</v>
      </c>
      <c r="AU9" s="353">
        <v>430.3</v>
      </c>
      <c r="AV9" s="353">
        <v>468.3</v>
      </c>
      <c r="AW9" s="353">
        <v>472.3</v>
      </c>
    </row>
    <row r="10" spans="1:49">
      <c r="A10" s="150" t="s">
        <v>225</v>
      </c>
      <c r="B10" s="417">
        <v>243</v>
      </c>
      <c r="C10" s="354">
        <v>251.8</v>
      </c>
      <c r="D10" s="520">
        <v>173.4</v>
      </c>
      <c r="E10" s="354">
        <v>214.7</v>
      </c>
      <c r="F10" s="354">
        <v>268</v>
      </c>
      <c r="G10" s="354">
        <v>217.5</v>
      </c>
      <c r="H10" s="354">
        <v>222.5</v>
      </c>
      <c r="I10" s="354">
        <v>224.1</v>
      </c>
      <c r="J10" s="356">
        <v>268.60000000000002</v>
      </c>
      <c r="K10" s="356">
        <v>241.5</v>
      </c>
      <c r="L10" s="356">
        <v>311.60000000000002</v>
      </c>
      <c r="M10" s="356">
        <v>322.39999999999998</v>
      </c>
      <c r="N10" s="356">
        <v>305.8</v>
      </c>
      <c r="O10" s="354">
        <v>298.3</v>
      </c>
      <c r="P10" s="483">
        <v>305.5</v>
      </c>
      <c r="Q10" s="483">
        <v>376</v>
      </c>
      <c r="R10" s="484">
        <v>350.6</v>
      </c>
      <c r="S10" s="485">
        <v>316</v>
      </c>
      <c r="T10" s="486">
        <v>372.9</v>
      </c>
      <c r="U10" s="487">
        <v>368.7</v>
      </c>
      <c r="V10" s="487">
        <v>339.3</v>
      </c>
      <c r="W10" s="488">
        <v>369.7</v>
      </c>
      <c r="X10" s="488">
        <v>384.2</v>
      </c>
      <c r="Y10" s="380">
        <v>388.96388767507921</v>
      </c>
      <c r="Z10" s="380">
        <v>313.51615143122075</v>
      </c>
      <c r="AA10" s="380">
        <v>339.54258673232272</v>
      </c>
      <c r="AB10" s="380">
        <v>373.43809796322262</v>
      </c>
      <c r="AC10" s="380">
        <v>401.82994842232205</v>
      </c>
      <c r="AD10" s="474">
        <v>338.96737506332983</v>
      </c>
      <c r="AE10" s="474">
        <v>322.30919791148955</v>
      </c>
      <c r="AF10" s="474">
        <v>391.58612625598005</v>
      </c>
      <c r="AG10" s="474">
        <v>457.17257682923065</v>
      </c>
      <c r="AH10" s="474">
        <v>412.99896355007348</v>
      </c>
      <c r="AI10" s="474">
        <v>480.35483544105711</v>
      </c>
      <c r="AJ10" s="474">
        <v>499.98607080318936</v>
      </c>
      <c r="AK10" s="474">
        <v>406.66238742987099</v>
      </c>
      <c r="AL10" s="474">
        <v>438.73266881479185</v>
      </c>
      <c r="AM10" s="474">
        <v>581.25555099441215</v>
      </c>
      <c r="AN10" s="474">
        <v>309.5</v>
      </c>
      <c r="AO10" s="474">
        <v>404.9</v>
      </c>
      <c r="AP10" s="474" t="s">
        <v>160</v>
      </c>
      <c r="AQ10" s="474">
        <v>372.1</v>
      </c>
      <c r="AR10" s="474">
        <v>383.9</v>
      </c>
      <c r="AS10" s="474">
        <v>412.1</v>
      </c>
      <c r="AT10" s="474">
        <v>267.8</v>
      </c>
      <c r="AU10" s="474">
        <v>367.9</v>
      </c>
      <c r="AV10" s="474">
        <v>410</v>
      </c>
      <c r="AW10" s="474">
        <v>390.5</v>
      </c>
    </row>
    <row r="11" spans="1:49">
      <c r="A11" s="130" t="s">
        <v>21</v>
      </c>
      <c r="B11" s="417">
        <v>241.6</v>
      </c>
      <c r="C11" s="354">
        <v>251.8</v>
      </c>
      <c r="D11" s="520">
        <v>232.4</v>
      </c>
      <c r="E11" s="354">
        <v>230.8</v>
      </c>
      <c r="F11" s="354">
        <v>260.60000000000002</v>
      </c>
      <c r="G11" s="354">
        <v>184.6</v>
      </c>
      <c r="H11" s="354">
        <v>233.3</v>
      </c>
      <c r="I11" s="354">
        <v>216.4</v>
      </c>
      <c r="J11" s="356">
        <v>243.8</v>
      </c>
      <c r="K11" s="356">
        <v>241.5</v>
      </c>
      <c r="L11" s="356">
        <v>258</v>
      </c>
      <c r="M11" s="356">
        <v>293.7</v>
      </c>
      <c r="N11" s="356">
        <v>275.60000000000002</v>
      </c>
      <c r="O11" s="354">
        <v>261.89999999999998</v>
      </c>
      <c r="P11" s="483">
        <v>309.10000000000002</v>
      </c>
      <c r="Q11" s="483">
        <v>381.6</v>
      </c>
      <c r="R11" s="484">
        <v>347.9</v>
      </c>
      <c r="S11" s="485">
        <v>311.7</v>
      </c>
      <c r="T11" s="486">
        <v>362.6</v>
      </c>
      <c r="U11" s="487">
        <v>375.8</v>
      </c>
      <c r="V11" s="487">
        <v>347.5</v>
      </c>
      <c r="W11" s="488">
        <v>350.9</v>
      </c>
      <c r="X11" s="488" t="s">
        <v>125</v>
      </c>
      <c r="Y11" s="380">
        <v>384.83127304055677</v>
      </c>
      <c r="Z11" s="380" t="s">
        <v>124</v>
      </c>
      <c r="AA11" s="380">
        <v>395.90876543798197</v>
      </c>
      <c r="AB11" s="380">
        <v>533.74885451204455</v>
      </c>
      <c r="AC11" s="380">
        <v>447.49478799316671</v>
      </c>
      <c r="AD11" s="474">
        <v>391.44946675968794</v>
      </c>
      <c r="AE11" s="474">
        <v>318.27985367165337</v>
      </c>
      <c r="AF11" s="474">
        <v>375.42084086841555</v>
      </c>
      <c r="AG11" s="474" t="s">
        <v>15</v>
      </c>
      <c r="AH11" s="474">
        <v>441.74521564062883</v>
      </c>
      <c r="AI11" s="474">
        <v>472.91725441707933</v>
      </c>
      <c r="AJ11" s="474">
        <v>490.74884202611241</v>
      </c>
      <c r="AK11" s="474">
        <v>425.86741411318548</v>
      </c>
      <c r="AL11" s="474">
        <v>477.02472585672484</v>
      </c>
      <c r="AM11" s="474">
        <v>543.9207413644715</v>
      </c>
      <c r="AN11" s="474" t="s">
        <v>15</v>
      </c>
      <c r="AO11" s="474" t="s">
        <v>15</v>
      </c>
      <c r="AP11" s="474" t="s">
        <v>160</v>
      </c>
      <c r="AQ11" s="474" t="s">
        <v>160</v>
      </c>
      <c r="AR11" s="474" t="s">
        <v>160</v>
      </c>
      <c r="AS11" s="474" t="s">
        <v>160</v>
      </c>
      <c r="AT11" s="474" t="s">
        <v>160</v>
      </c>
      <c r="AU11" s="474" t="s">
        <v>160</v>
      </c>
      <c r="AV11" s="474" t="s">
        <v>160</v>
      </c>
      <c r="AW11" s="474" t="s">
        <v>160</v>
      </c>
    </row>
    <row r="12" spans="1:49">
      <c r="A12" s="130" t="s">
        <v>22</v>
      </c>
      <c r="B12" s="417">
        <v>249.4</v>
      </c>
      <c r="C12" s="354">
        <v>238.8</v>
      </c>
      <c r="D12" s="520">
        <v>226.6</v>
      </c>
      <c r="E12" s="354">
        <v>260.39999999999998</v>
      </c>
      <c r="F12" s="354">
        <v>276.7</v>
      </c>
      <c r="G12" s="354">
        <v>176.3</v>
      </c>
      <c r="H12" s="354">
        <v>261.60000000000002</v>
      </c>
      <c r="I12" s="354">
        <v>290</v>
      </c>
      <c r="J12" s="356">
        <v>250.1</v>
      </c>
      <c r="K12" s="356">
        <v>268.7</v>
      </c>
      <c r="L12" s="356">
        <v>247.2</v>
      </c>
      <c r="M12" s="356">
        <v>296.7</v>
      </c>
      <c r="N12" s="356">
        <v>309.3</v>
      </c>
      <c r="O12" s="354">
        <v>255.8</v>
      </c>
      <c r="P12" s="483">
        <v>282.3</v>
      </c>
      <c r="Q12" s="483">
        <v>349.7</v>
      </c>
      <c r="R12" s="484">
        <v>348.9</v>
      </c>
      <c r="S12" s="485">
        <v>341.9</v>
      </c>
      <c r="T12" s="486">
        <v>428.9</v>
      </c>
      <c r="U12" s="487">
        <v>402</v>
      </c>
      <c r="V12" s="487">
        <v>388.8</v>
      </c>
      <c r="W12" s="488">
        <v>419.2</v>
      </c>
      <c r="X12" s="488">
        <v>450.7</v>
      </c>
      <c r="Y12" s="380">
        <v>434.21906736642563</v>
      </c>
      <c r="Z12" s="380">
        <v>421.96589994279827</v>
      </c>
      <c r="AA12" s="380">
        <v>395.18793113527084</v>
      </c>
      <c r="AB12" s="380">
        <v>446.03969836573765</v>
      </c>
      <c r="AC12" s="380">
        <v>408.10745441415366</v>
      </c>
      <c r="AD12" s="474">
        <v>349.74065294404051</v>
      </c>
      <c r="AE12" s="474">
        <v>383.75428427166759</v>
      </c>
      <c r="AF12" s="474">
        <v>436.43410361181355</v>
      </c>
      <c r="AG12" s="474" t="s">
        <v>15</v>
      </c>
      <c r="AH12" s="474">
        <v>422.26470200541212</v>
      </c>
      <c r="AI12" s="474">
        <v>464.9402171368431</v>
      </c>
      <c r="AJ12" s="474">
        <v>469.49337702051963</v>
      </c>
      <c r="AK12" s="474">
        <v>377.24633085269738</v>
      </c>
      <c r="AL12" s="474">
        <v>447.25631857465299</v>
      </c>
      <c r="AM12" s="474">
        <v>486.64725233681418</v>
      </c>
      <c r="AN12" s="474" t="s">
        <v>15</v>
      </c>
      <c r="AO12" s="474" t="s">
        <v>15</v>
      </c>
      <c r="AP12" s="474" t="s">
        <v>160</v>
      </c>
      <c r="AQ12" s="474" t="s">
        <v>160</v>
      </c>
      <c r="AR12" s="474" t="s">
        <v>160</v>
      </c>
      <c r="AS12" s="474" t="s">
        <v>160</v>
      </c>
      <c r="AT12" s="474" t="s">
        <v>160</v>
      </c>
      <c r="AU12" s="474" t="s">
        <v>160</v>
      </c>
      <c r="AV12" s="474" t="s">
        <v>160</v>
      </c>
      <c r="AW12" s="474" t="s">
        <v>160</v>
      </c>
    </row>
    <row r="13" spans="1:49">
      <c r="A13" s="130" t="s">
        <v>23</v>
      </c>
      <c r="B13" s="417">
        <v>223</v>
      </c>
      <c r="C13" s="354">
        <v>252.6</v>
      </c>
      <c r="D13" s="520">
        <v>200.4</v>
      </c>
      <c r="E13" s="354">
        <v>238.2</v>
      </c>
      <c r="F13" s="354">
        <v>254.7</v>
      </c>
      <c r="G13" s="354">
        <v>211.5</v>
      </c>
      <c r="H13" s="354">
        <v>225.6</v>
      </c>
      <c r="I13" s="354">
        <v>224</v>
      </c>
      <c r="J13" s="356">
        <v>259.2</v>
      </c>
      <c r="K13" s="356">
        <v>222.1</v>
      </c>
      <c r="L13" s="356">
        <v>251.6</v>
      </c>
      <c r="M13" s="356">
        <v>272.7</v>
      </c>
      <c r="N13" s="356">
        <v>273.7</v>
      </c>
      <c r="O13" s="354">
        <v>290.5</v>
      </c>
      <c r="P13" s="483">
        <v>303.3</v>
      </c>
      <c r="Q13" s="483">
        <v>366.7</v>
      </c>
      <c r="R13" s="484">
        <v>339.9</v>
      </c>
      <c r="S13" s="515">
        <v>290.89999999999998</v>
      </c>
      <c r="T13" s="486">
        <v>371.7</v>
      </c>
      <c r="U13" s="487">
        <v>349.2</v>
      </c>
      <c r="V13" s="487">
        <v>342.8</v>
      </c>
      <c r="W13" s="488">
        <v>358.2</v>
      </c>
      <c r="X13" s="488">
        <v>387.5</v>
      </c>
      <c r="Y13" s="380">
        <v>390.85454218517117</v>
      </c>
      <c r="Z13" s="380">
        <v>299.03254924062298</v>
      </c>
      <c r="AA13" s="380">
        <v>318.96969998227638</v>
      </c>
      <c r="AB13" s="380">
        <v>393.60017270712245</v>
      </c>
      <c r="AC13" s="380">
        <v>384.53074495765594</v>
      </c>
      <c r="AD13" s="474">
        <v>319.04952430012946</v>
      </c>
      <c r="AE13" s="474">
        <v>328.72172577354041</v>
      </c>
      <c r="AF13" s="474">
        <v>387.62776458677155</v>
      </c>
      <c r="AG13" s="474" t="s">
        <v>15</v>
      </c>
      <c r="AH13" s="474">
        <v>408.14632844080779</v>
      </c>
      <c r="AI13" s="474">
        <v>466.23246749650713</v>
      </c>
      <c r="AJ13" s="474">
        <v>482.24074433170534</v>
      </c>
      <c r="AK13" s="474">
        <v>425.25813864973935</v>
      </c>
      <c r="AL13" s="474">
        <v>473.12101992579096</v>
      </c>
      <c r="AM13" s="474">
        <v>527.92005328842833</v>
      </c>
      <c r="AN13" s="474" t="s">
        <v>15</v>
      </c>
      <c r="AO13" s="474" t="s">
        <v>15</v>
      </c>
      <c r="AP13" s="474" t="s">
        <v>160</v>
      </c>
      <c r="AQ13" s="474" t="s">
        <v>160</v>
      </c>
      <c r="AR13" s="474" t="s">
        <v>160</v>
      </c>
      <c r="AS13" s="474" t="s">
        <v>160</v>
      </c>
      <c r="AT13" s="474">
        <v>389</v>
      </c>
      <c r="AU13" s="474">
        <v>468.4</v>
      </c>
      <c r="AV13" s="474">
        <v>449.2</v>
      </c>
      <c r="AW13" s="474">
        <v>428.2</v>
      </c>
    </row>
    <row r="14" spans="1:49">
      <c r="A14" s="130" t="s">
        <v>224</v>
      </c>
      <c r="B14" s="417">
        <v>210.5</v>
      </c>
      <c r="C14" s="354">
        <v>195.2</v>
      </c>
      <c r="D14" s="520">
        <v>122.8</v>
      </c>
      <c r="E14" s="354">
        <v>200.4</v>
      </c>
      <c r="F14" s="354">
        <v>228.7</v>
      </c>
      <c r="G14" s="354">
        <v>197.6</v>
      </c>
      <c r="H14" s="354">
        <v>223</v>
      </c>
      <c r="I14" s="354">
        <v>230</v>
      </c>
      <c r="J14" s="356">
        <v>264.2</v>
      </c>
      <c r="K14" s="356">
        <v>184.6</v>
      </c>
      <c r="L14" s="356">
        <v>236.6</v>
      </c>
      <c r="M14" s="356">
        <v>227.3</v>
      </c>
      <c r="N14" s="356">
        <v>221.3</v>
      </c>
      <c r="O14" s="354">
        <v>296.39999999999998</v>
      </c>
      <c r="P14" s="483">
        <v>294.39999999999998</v>
      </c>
      <c r="Q14" s="485">
        <v>368.7</v>
      </c>
      <c r="R14" s="484">
        <v>330.2</v>
      </c>
      <c r="S14" s="485">
        <v>289.60000000000002</v>
      </c>
      <c r="T14" s="486">
        <v>372.3</v>
      </c>
      <c r="U14" s="487">
        <v>364.5</v>
      </c>
      <c r="V14" s="487">
        <v>316.3</v>
      </c>
      <c r="W14" s="488">
        <v>387.2</v>
      </c>
      <c r="X14" s="488">
        <v>396.3</v>
      </c>
      <c r="Y14" s="380">
        <v>386.3212768408132</v>
      </c>
      <c r="Z14" s="380">
        <v>321.80785958054724</v>
      </c>
      <c r="AA14" s="380">
        <v>361.90483554181714</v>
      </c>
      <c r="AB14" s="380">
        <v>382.20259795046996</v>
      </c>
      <c r="AC14" s="380">
        <v>410.96080310573552</v>
      </c>
      <c r="AD14" s="474">
        <v>361.01477095887691</v>
      </c>
      <c r="AE14" s="474">
        <v>315.72397245929517</v>
      </c>
      <c r="AF14" s="474">
        <v>399.42972899058111</v>
      </c>
      <c r="AG14" s="474">
        <v>462.42585819742442</v>
      </c>
      <c r="AH14" s="474">
        <v>425.58904354510418</v>
      </c>
      <c r="AI14" s="474">
        <v>475.88648906885544</v>
      </c>
      <c r="AJ14" s="474">
        <v>504.07273750285231</v>
      </c>
      <c r="AK14" s="474">
        <v>409.65262624173226</v>
      </c>
      <c r="AL14" s="474" t="s">
        <v>16</v>
      </c>
      <c r="AM14" s="474">
        <v>587.42598040585926</v>
      </c>
      <c r="AN14" s="434" t="s">
        <v>16</v>
      </c>
      <c r="AO14" s="434" t="s">
        <v>16</v>
      </c>
      <c r="AP14" s="434" t="s">
        <v>16</v>
      </c>
      <c r="AQ14" s="434" t="s">
        <v>16</v>
      </c>
      <c r="AR14" s="434" t="s">
        <v>16</v>
      </c>
      <c r="AS14" s="434" t="s">
        <v>16</v>
      </c>
      <c r="AT14" s="434" t="s">
        <v>16</v>
      </c>
      <c r="AU14" s="434" t="s">
        <v>16</v>
      </c>
      <c r="AV14" s="474" t="s">
        <v>16</v>
      </c>
      <c r="AW14" s="474" t="s">
        <v>16</v>
      </c>
    </row>
    <row r="15" spans="1:49">
      <c r="A15" s="130" t="s">
        <v>25</v>
      </c>
      <c r="B15" s="412">
        <v>302.8</v>
      </c>
      <c r="C15" s="232">
        <v>349.2</v>
      </c>
      <c r="D15" s="519">
        <v>320.3</v>
      </c>
      <c r="E15" s="232">
        <v>340.4</v>
      </c>
      <c r="F15" s="232">
        <v>353.8</v>
      </c>
      <c r="G15" s="232">
        <v>373.3</v>
      </c>
      <c r="H15" s="232">
        <v>331.8</v>
      </c>
      <c r="I15" s="232">
        <v>392</v>
      </c>
      <c r="J15" s="356">
        <v>408.1</v>
      </c>
      <c r="K15" s="356">
        <v>406.8</v>
      </c>
      <c r="L15" s="356">
        <v>376.2</v>
      </c>
      <c r="M15" s="356">
        <v>425.4</v>
      </c>
      <c r="N15" s="356">
        <v>389.9</v>
      </c>
      <c r="O15" s="232">
        <v>370.7</v>
      </c>
      <c r="P15" s="453">
        <v>362.8</v>
      </c>
      <c r="Q15" s="453">
        <v>433.5</v>
      </c>
      <c r="R15" s="481">
        <v>431.5</v>
      </c>
      <c r="S15" s="482">
        <v>355.5</v>
      </c>
      <c r="T15" s="456">
        <v>393</v>
      </c>
      <c r="U15" s="457">
        <v>399</v>
      </c>
      <c r="V15" s="457">
        <v>392.1</v>
      </c>
      <c r="W15" s="458">
        <v>416.2</v>
      </c>
      <c r="X15" s="458">
        <v>419.7</v>
      </c>
      <c r="Y15" s="366">
        <v>394.99981399071254</v>
      </c>
      <c r="Z15" s="366">
        <v>337.47322479656816</v>
      </c>
      <c r="AA15" s="366">
        <v>366.97221145163388</v>
      </c>
      <c r="AB15" s="366">
        <v>414.83801673838821</v>
      </c>
      <c r="AC15" s="366">
        <v>398.06724271435399</v>
      </c>
      <c r="AD15" s="353">
        <v>355.66444598386147</v>
      </c>
      <c r="AE15" s="353">
        <v>393.86268132571251</v>
      </c>
      <c r="AF15" s="353">
        <v>437.14100116861232</v>
      </c>
      <c r="AG15" s="353">
        <v>438.47593980555456</v>
      </c>
      <c r="AH15" s="353">
        <v>404.01834148948393</v>
      </c>
      <c r="AI15" s="353">
        <v>458.38133519467704</v>
      </c>
      <c r="AJ15" s="353">
        <v>432.09007399926662</v>
      </c>
      <c r="AK15" s="353">
        <v>400.77415634613067</v>
      </c>
      <c r="AL15" s="353">
        <v>429.41248924769894</v>
      </c>
      <c r="AM15" s="353">
        <v>431.48350532210662</v>
      </c>
      <c r="AN15" s="353">
        <v>442.2</v>
      </c>
      <c r="AO15" s="353">
        <v>423.4</v>
      </c>
      <c r="AP15" s="353">
        <v>415.1</v>
      </c>
      <c r="AQ15" s="353">
        <v>387.7</v>
      </c>
      <c r="AR15" s="353">
        <v>432</v>
      </c>
      <c r="AS15" s="353">
        <v>408</v>
      </c>
      <c r="AT15" s="353">
        <v>498.2</v>
      </c>
      <c r="AU15" s="353">
        <v>520.6</v>
      </c>
      <c r="AV15" s="353">
        <v>494.3</v>
      </c>
      <c r="AW15" s="353">
        <v>576.1</v>
      </c>
    </row>
    <row r="16" spans="1:49">
      <c r="A16" s="130" t="s">
        <v>26</v>
      </c>
      <c r="B16" s="412">
        <v>219.8</v>
      </c>
      <c r="C16" s="232">
        <v>225.8</v>
      </c>
      <c r="D16" s="519">
        <v>212.2</v>
      </c>
      <c r="E16" s="232">
        <v>231.5</v>
      </c>
      <c r="F16" s="232">
        <v>237</v>
      </c>
      <c r="G16" s="232">
        <v>183.2</v>
      </c>
      <c r="H16" s="232">
        <v>234.5</v>
      </c>
      <c r="I16" s="232">
        <v>244</v>
      </c>
      <c r="J16" s="356">
        <v>249.1</v>
      </c>
      <c r="K16" s="356">
        <v>252.2</v>
      </c>
      <c r="L16" s="356">
        <v>231.9</v>
      </c>
      <c r="M16" s="356">
        <v>250.4</v>
      </c>
      <c r="N16" s="356">
        <v>250</v>
      </c>
      <c r="O16" s="232">
        <v>367.8</v>
      </c>
      <c r="P16" s="453">
        <v>329.2</v>
      </c>
      <c r="Q16" s="453">
        <v>411.6</v>
      </c>
      <c r="R16" s="481">
        <v>348.8</v>
      </c>
      <c r="S16" s="482">
        <v>366.4</v>
      </c>
      <c r="T16" s="456">
        <v>447</v>
      </c>
      <c r="U16" s="457" t="s">
        <v>68</v>
      </c>
      <c r="V16" s="457">
        <v>436.8</v>
      </c>
      <c r="W16" s="458">
        <v>444.8</v>
      </c>
      <c r="X16" s="458">
        <v>522.6</v>
      </c>
      <c r="Y16" s="366">
        <v>501.45573006429504</v>
      </c>
      <c r="Z16" s="366">
        <v>399.89954153852602</v>
      </c>
      <c r="AA16" s="366">
        <v>304.27780003227622</v>
      </c>
      <c r="AB16" s="366">
        <v>453.50092361162723</v>
      </c>
      <c r="AC16" s="366">
        <v>420.97204289156622</v>
      </c>
      <c r="AD16" s="353">
        <v>321.84317773547474</v>
      </c>
      <c r="AE16" s="353">
        <v>377.22132985041151</v>
      </c>
      <c r="AF16" s="353">
        <v>431.48153924969915</v>
      </c>
      <c r="AG16" s="353" t="s">
        <v>15</v>
      </c>
      <c r="AH16" s="353">
        <v>397.16773299648401</v>
      </c>
      <c r="AI16" s="353">
        <v>461.28247464240633</v>
      </c>
      <c r="AJ16" s="353">
        <v>465.82624108462551</v>
      </c>
      <c r="AK16" s="353">
        <v>436.52679374725648</v>
      </c>
      <c r="AL16" s="353">
        <v>520.64724584406258</v>
      </c>
      <c r="AM16" s="353">
        <v>487.1519539287429</v>
      </c>
      <c r="AN16" s="353" t="s">
        <v>15</v>
      </c>
      <c r="AO16" s="353" t="s">
        <v>15</v>
      </c>
      <c r="AP16" s="353" t="s">
        <v>160</v>
      </c>
      <c r="AQ16" s="353" t="s">
        <v>160</v>
      </c>
      <c r="AR16" s="353" t="s">
        <v>160</v>
      </c>
      <c r="AS16" s="353" t="s">
        <v>160</v>
      </c>
      <c r="AT16" s="353" t="s">
        <v>160</v>
      </c>
      <c r="AU16" s="353" t="s">
        <v>160</v>
      </c>
      <c r="AV16" s="353" t="s">
        <v>160</v>
      </c>
      <c r="AW16" s="353">
        <v>578.4</v>
      </c>
    </row>
    <row r="17" spans="1:49">
      <c r="A17" s="130" t="s">
        <v>207</v>
      </c>
      <c r="B17" s="412">
        <v>284.8</v>
      </c>
      <c r="C17" s="232">
        <v>309.2</v>
      </c>
      <c r="D17" s="519">
        <v>305.89999999999998</v>
      </c>
      <c r="E17" s="232">
        <v>327.2</v>
      </c>
      <c r="F17" s="232">
        <v>334.3</v>
      </c>
      <c r="G17" s="232">
        <v>301.3</v>
      </c>
      <c r="H17" s="232">
        <v>346.1</v>
      </c>
      <c r="I17" s="232">
        <v>395.6</v>
      </c>
      <c r="J17" s="356">
        <v>391.8</v>
      </c>
      <c r="K17" s="356">
        <v>392.5</v>
      </c>
      <c r="L17" s="356">
        <v>351</v>
      </c>
      <c r="M17" s="356">
        <v>379.8</v>
      </c>
      <c r="N17" s="356">
        <v>355.3</v>
      </c>
      <c r="O17" s="232">
        <v>350.1</v>
      </c>
      <c r="P17" s="453">
        <v>325.7</v>
      </c>
      <c r="Q17" s="453">
        <v>396.9</v>
      </c>
      <c r="R17" s="481">
        <v>363</v>
      </c>
      <c r="S17" s="482">
        <v>338.6</v>
      </c>
      <c r="T17" s="456">
        <v>379.4</v>
      </c>
      <c r="U17" s="457">
        <v>383.8</v>
      </c>
      <c r="V17" s="457">
        <v>380</v>
      </c>
      <c r="W17" s="458">
        <v>407.6</v>
      </c>
      <c r="X17" s="458">
        <v>408.4</v>
      </c>
      <c r="Y17" s="366">
        <v>405.90960069465712</v>
      </c>
      <c r="Z17" s="366">
        <v>347.5072090508483</v>
      </c>
      <c r="AA17" s="366">
        <v>378.34521427851121</v>
      </c>
      <c r="AB17" s="366">
        <v>448.74412730944289</v>
      </c>
      <c r="AC17" s="366">
        <v>409.70950982340298</v>
      </c>
      <c r="AD17" s="353">
        <v>374.4275891587809</v>
      </c>
      <c r="AE17" s="353">
        <v>392.46218593819594</v>
      </c>
      <c r="AF17" s="353">
        <v>432.3694063881706</v>
      </c>
      <c r="AG17" s="353">
        <v>449.04792321820793</v>
      </c>
      <c r="AH17" s="353">
        <v>403.74980591846014</v>
      </c>
      <c r="AI17" s="353">
        <v>475.42566955572119</v>
      </c>
      <c r="AJ17" s="353">
        <v>459.56590337154279</v>
      </c>
      <c r="AK17" s="353">
        <v>438.89890878578206</v>
      </c>
      <c r="AL17" s="353">
        <v>497.52885972514986</v>
      </c>
      <c r="AM17" s="353">
        <v>483.44682919397962</v>
      </c>
      <c r="AN17" s="353">
        <v>490.5</v>
      </c>
      <c r="AO17" s="353">
        <v>441.4</v>
      </c>
      <c r="AP17" s="353">
        <v>434.5</v>
      </c>
      <c r="AQ17" s="353">
        <v>410.5</v>
      </c>
      <c r="AR17" s="353">
        <v>459.7</v>
      </c>
      <c r="AS17" s="353">
        <v>434.2</v>
      </c>
      <c r="AT17" s="353">
        <v>425.6</v>
      </c>
      <c r="AU17" s="353">
        <v>441</v>
      </c>
      <c r="AV17" s="353">
        <v>440.3</v>
      </c>
      <c r="AW17" s="353">
        <v>425.3</v>
      </c>
    </row>
    <row r="18" spans="1:49">
      <c r="A18" s="130" t="s">
        <v>27</v>
      </c>
      <c r="B18" s="412">
        <v>319.39999999999998</v>
      </c>
      <c r="C18" s="232">
        <v>326</v>
      </c>
      <c r="D18" s="519">
        <v>320.89999999999998</v>
      </c>
      <c r="E18" s="232">
        <v>325.10000000000002</v>
      </c>
      <c r="F18" s="232">
        <v>305.5</v>
      </c>
      <c r="G18" s="232">
        <v>257.89999999999998</v>
      </c>
      <c r="H18" s="232">
        <v>355.6</v>
      </c>
      <c r="I18" s="232">
        <v>407.8</v>
      </c>
      <c r="J18" s="356">
        <v>388</v>
      </c>
      <c r="K18" s="356">
        <v>414.7</v>
      </c>
      <c r="L18" s="356">
        <v>392.3</v>
      </c>
      <c r="M18" s="356">
        <v>422</v>
      </c>
      <c r="N18" s="356">
        <v>385.3</v>
      </c>
      <c r="O18" s="232">
        <v>411.7</v>
      </c>
      <c r="P18" s="453">
        <v>339</v>
      </c>
      <c r="Q18" s="453">
        <v>427.8</v>
      </c>
      <c r="R18" s="481">
        <v>367.7</v>
      </c>
      <c r="S18" s="482">
        <v>375</v>
      </c>
      <c r="T18" s="456">
        <v>383.3</v>
      </c>
      <c r="U18" s="457">
        <v>448.6</v>
      </c>
      <c r="V18" s="457">
        <v>422.8</v>
      </c>
      <c r="W18" s="458">
        <v>428.7</v>
      </c>
      <c r="X18" s="458">
        <v>508.4</v>
      </c>
      <c r="Y18" s="366">
        <v>479.498340153367</v>
      </c>
      <c r="Z18" s="366">
        <v>414.83987699819841</v>
      </c>
      <c r="AA18" s="366">
        <v>381.31406449510405</v>
      </c>
      <c r="AB18" s="366">
        <v>484.24248498865353</v>
      </c>
      <c r="AC18" s="366">
        <v>447.66585159771915</v>
      </c>
      <c r="AD18" s="353">
        <v>390.02200477643561</v>
      </c>
      <c r="AE18" s="353">
        <v>467.25542863793862</v>
      </c>
      <c r="AF18" s="353">
        <v>495.04249864380768</v>
      </c>
      <c r="AG18" s="353">
        <v>473.75852447675152</v>
      </c>
      <c r="AH18" s="353">
        <v>410.57262769727799</v>
      </c>
      <c r="AI18" s="353">
        <v>449.21340864652421</v>
      </c>
      <c r="AJ18" s="353">
        <v>467.21558493018284</v>
      </c>
      <c r="AK18" s="353">
        <v>432.58983805835891</v>
      </c>
      <c r="AL18" s="353">
        <v>470.48015076244906</v>
      </c>
      <c r="AM18" s="353">
        <v>488.64282579476594</v>
      </c>
      <c r="AN18" s="353">
        <v>450.5</v>
      </c>
      <c r="AO18" s="353">
        <v>539.70000000000005</v>
      </c>
      <c r="AP18" s="353">
        <v>346.8</v>
      </c>
      <c r="AQ18" s="353">
        <v>356.5</v>
      </c>
      <c r="AR18" s="353">
        <v>477.3</v>
      </c>
      <c r="AS18" s="353">
        <v>462.5</v>
      </c>
      <c r="AT18" s="353">
        <v>401.3</v>
      </c>
      <c r="AU18" s="353">
        <v>545.4</v>
      </c>
      <c r="AV18" s="353">
        <v>502.5</v>
      </c>
      <c r="AW18" s="353">
        <v>482.8</v>
      </c>
    </row>
    <row r="19" spans="1:49">
      <c r="A19" s="130" t="s">
        <v>28</v>
      </c>
      <c r="B19" s="412">
        <v>230.5</v>
      </c>
      <c r="C19" s="232">
        <v>236.9</v>
      </c>
      <c r="D19" s="519">
        <v>199.6</v>
      </c>
      <c r="E19" s="232">
        <v>241.6</v>
      </c>
      <c r="F19" s="232">
        <v>257.7</v>
      </c>
      <c r="G19" s="232">
        <v>212</v>
      </c>
      <c r="H19" s="232">
        <v>237.5</v>
      </c>
      <c r="I19" s="232">
        <v>283.7</v>
      </c>
      <c r="J19" s="356">
        <v>322.60000000000002</v>
      </c>
      <c r="K19" s="356">
        <v>295.3</v>
      </c>
      <c r="L19" s="356">
        <v>327.5</v>
      </c>
      <c r="M19" s="356">
        <v>330.5</v>
      </c>
      <c r="N19" s="356">
        <v>324.2</v>
      </c>
      <c r="O19" s="232">
        <v>293.8</v>
      </c>
      <c r="P19" s="453">
        <v>308.7</v>
      </c>
      <c r="Q19" s="453">
        <v>377</v>
      </c>
      <c r="R19" s="481">
        <v>356.5</v>
      </c>
      <c r="S19" s="482">
        <v>340.7</v>
      </c>
      <c r="T19" s="456">
        <v>381.1</v>
      </c>
      <c r="U19" s="457">
        <v>379.3</v>
      </c>
      <c r="V19" s="457">
        <v>375.2</v>
      </c>
      <c r="W19" s="458">
        <v>420.3</v>
      </c>
      <c r="X19" s="458">
        <v>441.8</v>
      </c>
      <c r="Y19" s="366">
        <v>433.20051571449915</v>
      </c>
      <c r="Z19" s="366">
        <v>376.0166228747882</v>
      </c>
      <c r="AA19" s="366">
        <v>374.34106472598688</v>
      </c>
      <c r="AB19" s="366">
        <v>450.4908340003031</v>
      </c>
      <c r="AC19" s="366">
        <v>428.70925462077685</v>
      </c>
      <c r="AD19" s="353">
        <v>378.75105760446797</v>
      </c>
      <c r="AE19" s="353">
        <v>383.56203606099285</v>
      </c>
      <c r="AF19" s="353">
        <v>438.88792385367253</v>
      </c>
      <c r="AG19" s="353">
        <v>445.09829212658821</v>
      </c>
      <c r="AH19" s="353">
        <v>409.97354562352973</v>
      </c>
      <c r="AI19" s="353">
        <v>465.98989378411426</v>
      </c>
      <c r="AJ19" s="353">
        <v>470.73128122153025</v>
      </c>
      <c r="AK19" s="353">
        <v>417.42465980347896</v>
      </c>
      <c r="AL19" s="353">
        <v>483.48619985208654</v>
      </c>
      <c r="AM19" s="353">
        <v>525.75407113391202</v>
      </c>
      <c r="AN19" s="353">
        <v>418.1</v>
      </c>
      <c r="AO19" s="353">
        <v>468.1</v>
      </c>
      <c r="AP19" s="353">
        <v>364.8</v>
      </c>
      <c r="AQ19" s="353">
        <v>315</v>
      </c>
      <c r="AR19" s="353">
        <v>402.9</v>
      </c>
      <c r="AS19" s="353">
        <v>396.6</v>
      </c>
      <c r="AT19" s="353" t="s">
        <v>160</v>
      </c>
      <c r="AU19" s="353" t="s">
        <v>160</v>
      </c>
      <c r="AV19" s="353">
        <v>507.6</v>
      </c>
      <c r="AW19" s="353">
        <v>437.1</v>
      </c>
    </row>
    <row r="20" spans="1:49">
      <c r="A20" s="130" t="s">
        <v>29</v>
      </c>
      <c r="B20" s="412">
        <v>227.7</v>
      </c>
      <c r="C20" s="232">
        <v>247.1</v>
      </c>
      <c r="D20" s="519">
        <v>159.19999999999999</v>
      </c>
      <c r="E20" s="232">
        <v>257.89999999999998</v>
      </c>
      <c r="F20" s="232">
        <v>282.2</v>
      </c>
      <c r="G20" s="232">
        <v>205.3</v>
      </c>
      <c r="H20" s="232">
        <v>285.5</v>
      </c>
      <c r="I20" s="232">
        <v>296.5</v>
      </c>
      <c r="J20" s="356">
        <v>348.9</v>
      </c>
      <c r="K20" s="356">
        <v>386.3</v>
      </c>
      <c r="L20" s="356">
        <v>298</v>
      </c>
      <c r="M20" s="356">
        <v>397.8</v>
      </c>
      <c r="N20" s="356">
        <v>408.5</v>
      </c>
      <c r="O20" s="232">
        <v>423</v>
      </c>
      <c r="P20" s="453">
        <v>379.5</v>
      </c>
      <c r="Q20" s="453">
        <v>464.9</v>
      </c>
      <c r="R20" s="481">
        <v>376.8</v>
      </c>
      <c r="S20" s="482">
        <v>383.9</v>
      </c>
      <c r="T20" s="456">
        <v>389.5</v>
      </c>
      <c r="U20" s="457">
        <v>406.6</v>
      </c>
      <c r="V20" s="457">
        <v>437.7</v>
      </c>
      <c r="W20" s="458">
        <v>456.5</v>
      </c>
      <c r="X20" s="458">
        <v>486.9</v>
      </c>
      <c r="Y20" s="366">
        <v>468.89596022309632</v>
      </c>
      <c r="Z20" s="366">
        <v>406.99914129069748</v>
      </c>
      <c r="AA20" s="366">
        <v>369.68031718005221</v>
      </c>
      <c r="AB20" s="366">
        <v>449.97302528891316</v>
      </c>
      <c r="AC20" s="366">
        <v>433.49293225492193</v>
      </c>
      <c r="AD20" s="353">
        <v>429.39730681458332</v>
      </c>
      <c r="AE20" s="353">
        <v>457.35032650913155</v>
      </c>
      <c r="AF20" s="353">
        <v>467.07074177824603</v>
      </c>
      <c r="AG20" s="353">
        <v>426.40327111786127</v>
      </c>
      <c r="AH20" s="353">
        <v>422.16394279255059</v>
      </c>
      <c r="AI20" s="353">
        <v>456.64431897449526</v>
      </c>
      <c r="AJ20" s="353">
        <v>461.36421218024253</v>
      </c>
      <c r="AK20" s="353">
        <v>426.90925107214338</v>
      </c>
      <c r="AL20" s="353">
        <v>511.04948421706683</v>
      </c>
      <c r="AM20" s="353">
        <v>486.83398905895012</v>
      </c>
      <c r="AN20" s="353" t="s">
        <v>15</v>
      </c>
      <c r="AO20" s="353" t="s">
        <v>15</v>
      </c>
      <c r="AP20" s="353" t="s">
        <v>160</v>
      </c>
      <c r="AQ20" s="353" t="s">
        <v>160</v>
      </c>
      <c r="AR20" s="353" t="s">
        <v>160</v>
      </c>
      <c r="AS20" s="353" t="s">
        <v>160</v>
      </c>
      <c r="AT20" s="353" t="s">
        <v>160</v>
      </c>
      <c r="AU20" s="353" t="s">
        <v>160</v>
      </c>
      <c r="AV20" s="353" t="s">
        <v>160</v>
      </c>
      <c r="AW20" s="353">
        <v>393.9</v>
      </c>
    </row>
    <row r="21" spans="1:49">
      <c r="A21" s="130" t="s">
        <v>30</v>
      </c>
      <c r="B21" s="412">
        <v>230.6</v>
      </c>
      <c r="C21" s="232">
        <v>231.1</v>
      </c>
      <c r="D21" s="519">
        <v>207.8</v>
      </c>
      <c r="E21" s="232">
        <v>230.6</v>
      </c>
      <c r="F21" s="232">
        <v>261.89999999999998</v>
      </c>
      <c r="G21" s="232">
        <v>185.5</v>
      </c>
      <c r="H21" s="232">
        <v>199.2</v>
      </c>
      <c r="I21" s="232">
        <v>219.3</v>
      </c>
      <c r="J21" s="356">
        <v>233</v>
      </c>
      <c r="K21" s="356">
        <v>208.4</v>
      </c>
      <c r="L21" s="356">
        <v>227.1</v>
      </c>
      <c r="M21" s="356">
        <v>232</v>
      </c>
      <c r="N21" s="356">
        <v>245.7</v>
      </c>
      <c r="O21" s="232">
        <v>288.10000000000002</v>
      </c>
      <c r="P21" s="453">
        <v>260.8</v>
      </c>
      <c r="Q21" s="453">
        <v>341.1</v>
      </c>
      <c r="R21" s="481">
        <v>332.6</v>
      </c>
      <c r="S21" s="482">
        <v>328.4</v>
      </c>
      <c r="T21" s="456">
        <v>375.2</v>
      </c>
      <c r="U21" s="457">
        <v>380.9</v>
      </c>
      <c r="V21" s="457">
        <v>380.6</v>
      </c>
      <c r="W21" s="458">
        <v>442.1</v>
      </c>
      <c r="X21" s="458">
        <v>437.3</v>
      </c>
      <c r="Y21" s="366">
        <v>400.73937102381018</v>
      </c>
      <c r="Z21" s="366">
        <v>375.34568410008421</v>
      </c>
      <c r="AA21" s="366">
        <v>363.82070643065725</v>
      </c>
      <c r="AB21" s="366">
        <v>459.08489203683445</v>
      </c>
      <c r="AC21" s="366">
        <v>422.25056658365162</v>
      </c>
      <c r="AD21" s="353" t="s">
        <v>15</v>
      </c>
      <c r="AE21" s="353">
        <v>360.68287924847721</v>
      </c>
      <c r="AF21" s="353">
        <v>441.95751563305248</v>
      </c>
      <c r="AG21" s="353" t="s">
        <v>15</v>
      </c>
      <c r="AH21" s="353">
        <v>431.42385886528672</v>
      </c>
      <c r="AI21" s="353">
        <v>482.20136400444096</v>
      </c>
      <c r="AJ21" s="353">
        <v>510.84959505229853</v>
      </c>
      <c r="AK21" s="353">
        <v>406.25011515944516</v>
      </c>
      <c r="AL21" s="353">
        <v>424.39996588702036</v>
      </c>
      <c r="AM21" s="353">
        <v>590.00243156035856</v>
      </c>
      <c r="AN21" s="353" t="s">
        <v>15</v>
      </c>
      <c r="AO21" s="353" t="s">
        <v>15</v>
      </c>
      <c r="AP21" s="353" t="s">
        <v>160</v>
      </c>
      <c r="AQ21" s="353" t="s">
        <v>160</v>
      </c>
      <c r="AR21" s="353" t="s">
        <v>160</v>
      </c>
      <c r="AS21" s="353" t="s">
        <v>160</v>
      </c>
      <c r="AT21" s="353" t="s">
        <v>160</v>
      </c>
      <c r="AU21" s="353" t="s">
        <v>160</v>
      </c>
      <c r="AV21" s="353" t="s">
        <v>160</v>
      </c>
      <c r="AW21" s="353" t="s">
        <v>160</v>
      </c>
    </row>
    <row r="22" spans="1:49">
      <c r="A22" s="130" t="s">
        <v>31</v>
      </c>
      <c r="B22" s="412">
        <v>281.89999999999998</v>
      </c>
      <c r="C22" s="232">
        <v>317.2</v>
      </c>
      <c r="D22" s="519">
        <v>298.2</v>
      </c>
      <c r="E22" s="232">
        <v>301.89999999999998</v>
      </c>
      <c r="F22" s="232">
        <v>299.89999999999998</v>
      </c>
      <c r="G22" s="232">
        <v>226.8</v>
      </c>
      <c r="H22" s="232">
        <v>337.6</v>
      </c>
      <c r="I22" s="232">
        <v>375</v>
      </c>
      <c r="J22" s="356">
        <v>365.3</v>
      </c>
      <c r="K22" s="356">
        <v>385</v>
      </c>
      <c r="L22" s="356">
        <v>332.6</v>
      </c>
      <c r="M22" s="356">
        <v>348.1</v>
      </c>
      <c r="N22" s="356">
        <v>325.60000000000002</v>
      </c>
      <c r="O22" s="232">
        <v>362</v>
      </c>
      <c r="P22" s="453">
        <v>345.5</v>
      </c>
      <c r="Q22" s="453">
        <v>400.5</v>
      </c>
      <c r="R22" s="481">
        <v>363.6</v>
      </c>
      <c r="S22" s="482">
        <v>332.8</v>
      </c>
      <c r="T22" s="456">
        <v>378</v>
      </c>
      <c r="U22" s="457">
        <v>403.4</v>
      </c>
      <c r="V22" s="457">
        <v>403.6</v>
      </c>
      <c r="W22" s="458">
        <v>417.4</v>
      </c>
      <c r="X22" s="458">
        <v>429.9</v>
      </c>
      <c r="Y22" s="366">
        <v>439.93916746730736</v>
      </c>
      <c r="Z22" s="366">
        <v>360.01585062584115</v>
      </c>
      <c r="AA22" s="366">
        <v>367.57699880450525</v>
      </c>
      <c r="AB22" s="366">
        <v>435.52366757687378</v>
      </c>
      <c r="AC22" s="366">
        <v>414.00184192270888</v>
      </c>
      <c r="AD22" s="353">
        <v>372.49527398260608</v>
      </c>
      <c r="AE22" s="353">
        <v>429.35890096899453</v>
      </c>
      <c r="AF22" s="353">
        <v>433.41186383434155</v>
      </c>
      <c r="AG22" s="353">
        <v>475.94712430894612</v>
      </c>
      <c r="AH22" s="353">
        <v>412.87547397101139</v>
      </c>
      <c r="AI22" s="353">
        <v>443.15437772223203</v>
      </c>
      <c r="AJ22" s="353">
        <v>448.35419388767758</v>
      </c>
      <c r="AK22" s="353">
        <v>446.93258180836881</v>
      </c>
      <c r="AL22" s="353">
        <v>470.2347369191603</v>
      </c>
      <c r="AM22" s="353">
        <v>467.08111554030614</v>
      </c>
      <c r="AN22" s="353">
        <v>476.1</v>
      </c>
      <c r="AO22" s="353">
        <v>476.9</v>
      </c>
      <c r="AP22" s="353">
        <v>396.7</v>
      </c>
      <c r="AQ22" s="353">
        <v>493.1</v>
      </c>
      <c r="AR22" s="353">
        <v>514.79999999999995</v>
      </c>
      <c r="AS22" s="353">
        <v>458.8</v>
      </c>
      <c r="AT22" s="353">
        <v>487.6</v>
      </c>
      <c r="AU22" s="353">
        <v>433.8</v>
      </c>
      <c r="AV22" s="353">
        <v>444.4</v>
      </c>
      <c r="AW22" s="353">
        <v>450.9</v>
      </c>
    </row>
    <row r="23" spans="1:49">
      <c r="A23" s="130" t="s">
        <v>32</v>
      </c>
      <c r="B23" s="412">
        <v>241.9</v>
      </c>
      <c r="C23" s="232">
        <v>240.3</v>
      </c>
      <c r="D23" s="519">
        <v>233.6</v>
      </c>
      <c r="E23" s="232">
        <v>251.9</v>
      </c>
      <c r="F23" s="232">
        <v>283</v>
      </c>
      <c r="G23" s="232">
        <v>211.6</v>
      </c>
      <c r="H23" s="232">
        <v>234.4</v>
      </c>
      <c r="I23" s="232">
        <v>329.5</v>
      </c>
      <c r="J23" s="356">
        <v>319.8</v>
      </c>
      <c r="K23" s="356">
        <v>385.3</v>
      </c>
      <c r="L23" s="356">
        <v>354.2</v>
      </c>
      <c r="M23" s="356">
        <v>365.1</v>
      </c>
      <c r="N23" s="356">
        <v>344.7</v>
      </c>
      <c r="O23" s="232">
        <v>419.3</v>
      </c>
      <c r="P23" s="453">
        <v>333.9</v>
      </c>
      <c r="Q23" s="453">
        <v>392.5</v>
      </c>
      <c r="R23" s="481">
        <v>369.1</v>
      </c>
      <c r="S23" s="482">
        <v>364.8</v>
      </c>
      <c r="T23" s="456">
        <v>390.8</v>
      </c>
      <c r="U23" s="457" t="s">
        <v>68</v>
      </c>
      <c r="V23" s="457">
        <v>379.7</v>
      </c>
      <c r="W23" s="458">
        <v>435.6</v>
      </c>
      <c r="X23" s="458">
        <v>438.9</v>
      </c>
      <c r="Y23" s="366">
        <v>441.38294133125726</v>
      </c>
      <c r="Z23" s="366">
        <v>380.90349715563252</v>
      </c>
      <c r="AA23" s="366">
        <v>418.47409457064333</v>
      </c>
      <c r="AB23" s="366">
        <v>470.72537509691034</v>
      </c>
      <c r="AC23" s="366">
        <v>450.06702042764914</v>
      </c>
      <c r="AD23" s="353">
        <v>386.70418665708104</v>
      </c>
      <c r="AE23" s="353">
        <v>384.62554579292379</v>
      </c>
      <c r="AF23" s="353">
        <v>452.96753166779547</v>
      </c>
      <c r="AG23" s="353">
        <v>464.73053720821088</v>
      </c>
      <c r="AH23" s="353">
        <v>401.10943439544343</v>
      </c>
      <c r="AI23" s="353">
        <v>469.08994420521429</v>
      </c>
      <c r="AJ23" s="353">
        <v>481.82004771790042</v>
      </c>
      <c r="AK23" s="353">
        <v>427.71368431367733</v>
      </c>
      <c r="AL23" s="353">
        <v>485.70561866999384</v>
      </c>
      <c r="AM23" s="353">
        <v>532.17732457497607</v>
      </c>
      <c r="AN23" s="353" t="s">
        <v>15</v>
      </c>
      <c r="AO23" s="353" t="s">
        <v>15</v>
      </c>
      <c r="AP23" s="353" t="s">
        <v>160</v>
      </c>
      <c r="AQ23" s="353" t="s">
        <v>160</v>
      </c>
      <c r="AR23" s="353" t="s">
        <v>160</v>
      </c>
      <c r="AS23" s="353" t="s">
        <v>160</v>
      </c>
      <c r="AT23" s="353" t="s">
        <v>160</v>
      </c>
      <c r="AU23" s="353" t="s">
        <v>160</v>
      </c>
      <c r="AV23" s="353" t="s">
        <v>160</v>
      </c>
      <c r="AW23" s="353" t="s">
        <v>160</v>
      </c>
    </row>
    <row r="24" spans="1:49">
      <c r="A24" s="130" t="s">
        <v>33</v>
      </c>
      <c r="B24" s="412">
        <v>318.5</v>
      </c>
      <c r="C24" s="232">
        <v>349.6</v>
      </c>
      <c r="D24" s="519">
        <v>304.8</v>
      </c>
      <c r="E24" s="232">
        <v>354.7</v>
      </c>
      <c r="F24" s="232">
        <v>326</v>
      </c>
      <c r="G24" s="232">
        <v>295.10000000000002</v>
      </c>
      <c r="H24" s="232">
        <v>343.9</v>
      </c>
      <c r="I24" s="232">
        <v>436</v>
      </c>
      <c r="J24" s="356">
        <v>411.1</v>
      </c>
      <c r="K24" s="356">
        <v>415.6</v>
      </c>
      <c r="L24" s="356">
        <v>362.7</v>
      </c>
      <c r="M24" s="356">
        <v>391</v>
      </c>
      <c r="N24" s="356">
        <v>370.1</v>
      </c>
      <c r="O24" s="232">
        <v>357.8</v>
      </c>
      <c r="P24" s="453">
        <v>350.3</v>
      </c>
      <c r="Q24" s="453">
        <v>430.5</v>
      </c>
      <c r="R24" s="481">
        <v>372.5</v>
      </c>
      <c r="S24" s="482">
        <v>362.7</v>
      </c>
      <c r="T24" s="456">
        <v>403.8</v>
      </c>
      <c r="U24" s="457">
        <v>397.4</v>
      </c>
      <c r="V24" s="457">
        <v>403.7</v>
      </c>
      <c r="W24" s="458">
        <v>440.7</v>
      </c>
      <c r="X24" s="458">
        <v>474.5</v>
      </c>
      <c r="Y24" s="366">
        <v>451.10867719110564</v>
      </c>
      <c r="Z24" s="366">
        <v>400.90084946018254</v>
      </c>
      <c r="AA24" s="366">
        <v>407.03158963627004</v>
      </c>
      <c r="AB24" s="366">
        <v>509.8411514698073</v>
      </c>
      <c r="AC24" s="366">
        <v>455.93138682976479</v>
      </c>
      <c r="AD24" s="353">
        <v>399.94313195526985</v>
      </c>
      <c r="AE24" s="353">
        <v>437.41769255970797</v>
      </c>
      <c r="AF24" s="353">
        <v>476.24707636114522</v>
      </c>
      <c r="AG24" s="353">
        <v>480.17542065788803</v>
      </c>
      <c r="AH24" s="353">
        <v>427.2958590250858</v>
      </c>
      <c r="AI24" s="353">
        <v>486.33636855342337</v>
      </c>
      <c r="AJ24" s="353">
        <v>472.62594966614506</v>
      </c>
      <c r="AK24" s="353">
        <v>453.34364672063492</v>
      </c>
      <c r="AL24" s="353">
        <v>501.48184208912625</v>
      </c>
      <c r="AM24" s="353">
        <v>484.62158482776704</v>
      </c>
      <c r="AN24" s="353">
        <v>518.29999999999995</v>
      </c>
      <c r="AO24" s="353">
        <v>524.79999999999995</v>
      </c>
      <c r="AP24" s="353">
        <v>472.5</v>
      </c>
      <c r="AQ24" s="353">
        <v>414.5</v>
      </c>
      <c r="AR24" s="353">
        <v>477.8</v>
      </c>
      <c r="AS24" s="353">
        <v>445.5</v>
      </c>
      <c r="AT24" s="353">
        <v>448.2</v>
      </c>
      <c r="AU24" s="353">
        <v>447.7</v>
      </c>
      <c r="AV24" s="353">
        <v>465.4</v>
      </c>
      <c r="AW24" s="353">
        <v>471.8</v>
      </c>
    </row>
    <row r="25" spans="1:49">
      <c r="A25" s="130" t="s">
        <v>34</v>
      </c>
      <c r="B25" s="412">
        <v>279.60000000000002</v>
      </c>
      <c r="C25" s="232">
        <v>291.3</v>
      </c>
      <c r="D25" s="519">
        <v>257.3</v>
      </c>
      <c r="E25" s="232">
        <v>273.5</v>
      </c>
      <c r="F25" s="232">
        <v>277.5</v>
      </c>
      <c r="G25" s="232">
        <v>178.5</v>
      </c>
      <c r="H25" s="232">
        <v>275.10000000000002</v>
      </c>
      <c r="I25" s="232">
        <v>307.2</v>
      </c>
      <c r="J25" s="356">
        <v>315.3</v>
      </c>
      <c r="K25" s="356">
        <v>289.60000000000002</v>
      </c>
      <c r="L25" s="356">
        <v>300.39999999999998</v>
      </c>
      <c r="M25" s="356">
        <v>311.60000000000002</v>
      </c>
      <c r="N25" s="356">
        <v>293.89999999999998</v>
      </c>
      <c r="O25" s="232">
        <v>287.60000000000002</v>
      </c>
      <c r="P25" s="453">
        <v>369.4</v>
      </c>
      <c r="Q25" s="453">
        <v>380.4</v>
      </c>
      <c r="R25" s="481">
        <v>340.6</v>
      </c>
      <c r="S25" s="482">
        <v>302</v>
      </c>
      <c r="T25" s="456">
        <v>355.1</v>
      </c>
      <c r="U25" s="457">
        <v>372.9</v>
      </c>
      <c r="V25" s="457">
        <v>345.2</v>
      </c>
      <c r="W25" s="458">
        <v>383.1</v>
      </c>
      <c r="X25" s="458">
        <v>424.1</v>
      </c>
      <c r="Y25" s="366">
        <v>405.41714311160564</v>
      </c>
      <c r="Z25" s="366">
        <v>348.11333422401702</v>
      </c>
      <c r="AA25" s="366">
        <v>318.34925392791314</v>
      </c>
      <c r="AB25" s="366">
        <v>453.23844201932633</v>
      </c>
      <c r="AC25" s="366">
        <v>419.88866288799625</v>
      </c>
      <c r="AD25" s="353">
        <v>320.23946782616923</v>
      </c>
      <c r="AE25" s="353">
        <v>385.10623870053814</v>
      </c>
      <c r="AF25" s="353">
        <v>453.11936086622154</v>
      </c>
      <c r="AG25" s="353">
        <v>468.89691430123969</v>
      </c>
      <c r="AH25" s="353">
        <v>395.72790667780669</v>
      </c>
      <c r="AI25" s="353">
        <v>460.93055598632117</v>
      </c>
      <c r="AJ25" s="353">
        <v>451.07050194492678</v>
      </c>
      <c r="AK25" s="353">
        <v>422.82403158647367</v>
      </c>
      <c r="AL25" s="353">
        <v>491.29420302545509</v>
      </c>
      <c r="AM25" s="353">
        <v>473.15784709572381</v>
      </c>
      <c r="AN25" s="353" t="s">
        <v>15</v>
      </c>
      <c r="AO25" s="353" t="s">
        <v>15</v>
      </c>
      <c r="AP25" s="353" t="s">
        <v>160</v>
      </c>
      <c r="AQ25" s="353">
        <v>397.7</v>
      </c>
      <c r="AR25" s="353">
        <v>421.3</v>
      </c>
      <c r="AS25" s="353" t="s">
        <v>180</v>
      </c>
      <c r="AT25" s="353" t="s">
        <v>160</v>
      </c>
      <c r="AU25" s="353" t="s">
        <v>160</v>
      </c>
      <c r="AV25" s="353">
        <v>436</v>
      </c>
      <c r="AW25" s="353" t="s">
        <v>160</v>
      </c>
    </row>
    <row r="26" spans="1:49">
      <c r="A26" s="130" t="s">
        <v>35</v>
      </c>
      <c r="B26" s="412">
        <v>275.3</v>
      </c>
      <c r="C26" s="232">
        <v>304.5</v>
      </c>
      <c r="D26" s="519">
        <v>282.2</v>
      </c>
      <c r="E26" s="232">
        <v>329.4</v>
      </c>
      <c r="F26" s="232">
        <v>276.2</v>
      </c>
      <c r="G26" s="232">
        <v>186</v>
      </c>
      <c r="H26" s="232">
        <v>349.1</v>
      </c>
      <c r="I26" s="232">
        <v>380.8</v>
      </c>
      <c r="J26" s="356">
        <v>357.6</v>
      </c>
      <c r="K26" s="356">
        <v>373.6</v>
      </c>
      <c r="L26" s="356">
        <v>311</v>
      </c>
      <c r="M26" s="356">
        <v>352.4</v>
      </c>
      <c r="N26" s="356">
        <v>345.2</v>
      </c>
      <c r="O26" s="232">
        <v>338.1</v>
      </c>
      <c r="P26" s="453">
        <v>285</v>
      </c>
      <c r="Q26" s="453">
        <v>448.5</v>
      </c>
      <c r="R26" s="481">
        <v>341.3</v>
      </c>
      <c r="S26" s="482">
        <v>303.5</v>
      </c>
      <c r="T26" s="456">
        <v>374.8</v>
      </c>
      <c r="U26" s="457">
        <v>392.5</v>
      </c>
      <c r="V26" s="457">
        <v>388.3</v>
      </c>
      <c r="W26" s="458">
        <v>398.1</v>
      </c>
      <c r="X26" s="458">
        <v>443.4</v>
      </c>
      <c r="Y26" s="366">
        <v>443.04113581620504</v>
      </c>
      <c r="Z26" s="366">
        <v>376.55642760801635</v>
      </c>
      <c r="AA26" s="366">
        <v>362.90411100708002</v>
      </c>
      <c r="AB26" s="366">
        <v>461.34032756419538</v>
      </c>
      <c r="AC26" s="366">
        <v>442.29467238354329</v>
      </c>
      <c r="AD26" s="353">
        <v>368.49602786188365</v>
      </c>
      <c r="AE26" s="353">
        <v>417.80079848908076</v>
      </c>
      <c r="AF26" s="353">
        <v>450.10623904210456</v>
      </c>
      <c r="AG26" s="353">
        <v>471.04120086924189</v>
      </c>
      <c r="AH26" s="353">
        <v>403.88889602420204</v>
      </c>
      <c r="AI26" s="353">
        <v>474.49149329256522</v>
      </c>
      <c r="AJ26" s="353">
        <v>456.33472877415272</v>
      </c>
      <c r="AK26" s="353">
        <v>429.94258541289986</v>
      </c>
      <c r="AL26" s="353">
        <v>490.03673925585605</v>
      </c>
      <c r="AM26" s="353">
        <v>478.71384719317791</v>
      </c>
      <c r="AN26" s="353">
        <v>519.79999999999995</v>
      </c>
      <c r="AO26" s="353">
        <v>479.9</v>
      </c>
      <c r="AP26" s="353">
        <v>373.2</v>
      </c>
      <c r="AQ26" s="353">
        <v>447.4</v>
      </c>
      <c r="AR26" s="353">
        <v>517.4</v>
      </c>
      <c r="AS26" s="353">
        <v>398.2</v>
      </c>
      <c r="AT26" s="353">
        <v>470.5</v>
      </c>
      <c r="AU26" s="353">
        <v>436.1</v>
      </c>
      <c r="AV26" s="353">
        <v>441.5</v>
      </c>
      <c r="AW26" s="353">
        <v>455.8</v>
      </c>
    </row>
    <row r="27" spans="1:49">
      <c r="A27" s="130" t="s">
        <v>213</v>
      </c>
      <c r="B27" s="412">
        <v>320.10000000000002</v>
      </c>
      <c r="C27" s="232">
        <v>325.89999999999998</v>
      </c>
      <c r="D27" s="519">
        <v>304.5</v>
      </c>
      <c r="E27" s="232">
        <v>347.7</v>
      </c>
      <c r="F27" s="232">
        <v>313.5</v>
      </c>
      <c r="G27" s="232">
        <v>284.8</v>
      </c>
      <c r="H27" s="232">
        <v>376.7</v>
      </c>
      <c r="I27" s="232">
        <v>399.6</v>
      </c>
      <c r="J27" s="356">
        <v>402.8</v>
      </c>
      <c r="K27" s="356">
        <v>395.3</v>
      </c>
      <c r="L27" s="356">
        <v>330.8</v>
      </c>
      <c r="M27" s="356">
        <v>339.9</v>
      </c>
      <c r="N27" s="356">
        <v>335.3</v>
      </c>
      <c r="O27" s="232">
        <v>344.1</v>
      </c>
      <c r="P27" s="453">
        <v>316.89999999999998</v>
      </c>
      <c r="Q27" s="453">
        <v>405.1</v>
      </c>
      <c r="R27" s="481">
        <v>341.7</v>
      </c>
      <c r="S27" s="482">
        <v>323.60000000000002</v>
      </c>
      <c r="T27" s="456">
        <v>379</v>
      </c>
      <c r="U27" s="457">
        <v>378.9</v>
      </c>
      <c r="V27" s="457">
        <v>392</v>
      </c>
      <c r="W27" s="458">
        <v>389</v>
      </c>
      <c r="X27" s="458">
        <v>440.2</v>
      </c>
      <c r="Y27" s="366">
        <v>432.70316775016573</v>
      </c>
      <c r="Z27" s="366">
        <v>391.28036609456075</v>
      </c>
      <c r="AA27" s="366">
        <v>374.79871807328954</v>
      </c>
      <c r="AB27" s="366">
        <v>472.39937982724149</v>
      </c>
      <c r="AC27" s="366">
        <v>445.31590276678691</v>
      </c>
      <c r="AD27" s="353">
        <v>375.14609258664655</v>
      </c>
      <c r="AE27" s="353">
        <v>451.1869421578773</v>
      </c>
      <c r="AF27" s="353">
        <v>459.07075680722613</v>
      </c>
      <c r="AG27" s="353">
        <v>464.34865645447331</v>
      </c>
      <c r="AH27" s="353">
        <v>409.84702435806554</v>
      </c>
      <c r="AI27" s="353">
        <v>488.34434430962506</v>
      </c>
      <c r="AJ27" s="353">
        <v>467.73157049945377</v>
      </c>
      <c r="AK27" s="353">
        <v>449.4715380784229</v>
      </c>
      <c r="AL27" s="353">
        <v>495.9576570504293</v>
      </c>
      <c r="AM27" s="353">
        <v>486.77693630494264</v>
      </c>
      <c r="AN27" s="353">
        <v>485.7</v>
      </c>
      <c r="AO27" s="353">
        <v>480.5</v>
      </c>
      <c r="AP27" s="353">
        <v>408.8</v>
      </c>
      <c r="AQ27" s="353">
        <v>426.2</v>
      </c>
      <c r="AR27" s="353">
        <v>502.7</v>
      </c>
      <c r="AS27" s="353">
        <v>453.1</v>
      </c>
      <c r="AT27" s="353">
        <v>481.7</v>
      </c>
      <c r="AU27" s="353">
        <v>447.8</v>
      </c>
      <c r="AV27" s="353">
        <v>446.4</v>
      </c>
      <c r="AW27" s="353">
        <v>465.3</v>
      </c>
    </row>
    <row r="28" spans="1:49">
      <c r="A28" s="130" t="s">
        <v>36</v>
      </c>
      <c r="B28" s="412">
        <v>320.39999999999998</v>
      </c>
      <c r="C28" s="232">
        <v>348.2</v>
      </c>
      <c r="D28" s="519">
        <v>350.3</v>
      </c>
      <c r="E28" s="232">
        <v>354.8</v>
      </c>
      <c r="F28" s="232">
        <v>316.7</v>
      </c>
      <c r="G28" s="232">
        <v>277.39999999999998</v>
      </c>
      <c r="H28" s="232">
        <v>370.7</v>
      </c>
      <c r="I28" s="232">
        <v>405</v>
      </c>
      <c r="J28" s="356">
        <v>400.9</v>
      </c>
      <c r="K28" s="356">
        <v>401.8</v>
      </c>
      <c r="L28" s="356">
        <v>361.7</v>
      </c>
      <c r="M28" s="356">
        <v>397.7</v>
      </c>
      <c r="N28" s="356">
        <v>378.9</v>
      </c>
      <c r="O28" s="232">
        <v>362.2</v>
      </c>
      <c r="P28" s="453">
        <v>340.3</v>
      </c>
      <c r="Q28" s="453">
        <v>429.3</v>
      </c>
      <c r="R28" s="481">
        <v>356.8</v>
      </c>
      <c r="S28" s="482">
        <v>337.1</v>
      </c>
      <c r="T28" s="456">
        <v>392</v>
      </c>
      <c r="U28" s="457">
        <v>383.8</v>
      </c>
      <c r="V28" s="457">
        <v>400.2</v>
      </c>
      <c r="W28" s="458">
        <v>400.2</v>
      </c>
      <c r="X28" s="458">
        <v>438.9</v>
      </c>
      <c r="Y28" s="366">
        <v>438.16185232341405</v>
      </c>
      <c r="Z28" s="366">
        <v>382.59141006353639</v>
      </c>
      <c r="AA28" s="366">
        <v>366.89994992774592</v>
      </c>
      <c r="AB28" s="366">
        <v>468.86144029025002</v>
      </c>
      <c r="AC28" s="366">
        <v>441.85960321152419</v>
      </c>
      <c r="AD28" s="353">
        <v>384.46399004280983</v>
      </c>
      <c r="AE28" s="353">
        <v>433.73936686956927</v>
      </c>
      <c r="AF28" s="353">
        <v>457.1612457182826</v>
      </c>
      <c r="AG28" s="353">
        <v>469.71277369854835</v>
      </c>
      <c r="AH28" s="353">
        <v>402.58904775833071</v>
      </c>
      <c r="AI28" s="353">
        <v>479.69639127572827</v>
      </c>
      <c r="AJ28" s="353">
        <v>465.56187793419014</v>
      </c>
      <c r="AK28" s="353">
        <v>429.33121340825858</v>
      </c>
      <c r="AL28" s="353">
        <v>488.14898341803058</v>
      </c>
      <c r="AM28" s="353">
        <v>474.70224735961659</v>
      </c>
      <c r="AN28" s="353">
        <v>443.9</v>
      </c>
      <c r="AO28" s="353">
        <v>439.3</v>
      </c>
      <c r="AP28" s="353">
        <v>363.6</v>
      </c>
      <c r="AQ28" s="353">
        <v>410.3</v>
      </c>
      <c r="AR28" s="353">
        <v>467.5</v>
      </c>
      <c r="AS28" s="353">
        <v>454.2</v>
      </c>
      <c r="AT28" s="353">
        <v>487.8</v>
      </c>
      <c r="AU28" s="353">
        <v>452.9</v>
      </c>
      <c r="AV28" s="353">
        <v>431.7</v>
      </c>
      <c r="AW28" s="353">
        <v>481.3</v>
      </c>
    </row>
    <row r="29" spans="1:49">
      <c r="A29" s="130" t="s">
        <v>37</v>
      </c>
      <c r="B29" s="412">
        <v>205.9</v>
      </c>
      <c r="C29" s="232">
        <v>223.3</v>
      </c>
      <c r="D29" s="519">
        <v>206.6</v>
      </c>
      <c r="E29" s="232">
        <v>243.6</v>
      </c>
      <c r="F29" s="232">
        <v>214</v>
      </c>
      <c r="G29" s="232">
        <v>183.2</v>
      </c>
      <c r="H29" s="232">
        <v>259.10000000000002</v>
      </c>
      <c r="I29" s="232">
        <v>268.7</v>
      </c>
      <c r="J29" s="356">
        <v>273.2</v>
      </c>
      <c r="K29" s="356">
        <v>284</v>
      </c>
      <c r="L29" s="356">
        <v>245.4</v>
      </c>
      <c r="M29" s="356">
        <v>308.7</v>
      </c>
      <c r="N29" s="356">
        <v>271.10000000000002</v>
      </c>
      <c r="O29" s="232">
        <v>277.10000000000002</v>
      </c>
      <c r="P29" s="453">
        <v>286.7</v>
      </c>
      <c r="Q29" s="453">
        <v>383.4</v>
      </c>
      <c r="R29" s="481">
        <v>297</v>
      </c>
      <c r="S29" s="482">
        <v>273.5</v>
      </c>
      <c r="T29" s="456">
        <v>329.9</v>
      </c>
      <c r="U29" s="457">
        <v>303.39999999999998</v>
      </c>
      <c r="V29" s="457">
        <v>336.6</v>
      </c>
      <c r="W29" s="458">
        <v>353.2</v>
      </c>
      <c r="X29" s="458">
        <v>391.1</v>
      </c>
      <c r="Y29" s="366">
        <v>392.8092130062135</v>
      </c>
      <c r="Z29" s="366">
        <v>340.65270674600742</v>
      </c>
      <c r="AA29" s="366">
        <v>339.88810751428491</v>
      </c>
      <c r="AB29" s="366">
        <v>413.68414849020002</v>
      </c>
      <c r="AC29" s="366">
        <v>414.99714157896256</v>
      </c>
      <c r="AD29" s="353" t="s">
        <v>15</v>
      </c>
      <c r="AE29" s="353" t="s">
        <v>15</v>
      </c>
      <c r="AF29" s="353">
        <v>452.50898837184769</v>
      </c>
      <c r="AG29" s="353" t="s">
        <v>15</v>
      </c>
      <c r="AH29" s="353">
        <v>393.04436430550322</v>
      </c>
      <c r="AI29" s="353">
        <v>462.60846333400463</v>
      </c>
      <c r="AJ29" s="353">
        <v>438.7359320232157</v>
      </c>
      <c r="AK29" s="353">
        <v>418.39708284087948</v>
      </c>
      <c r="AL29" s="353">
        <v>494.39458173905228</v>
      </c>
      <c r="AM29" s="353">
        <v>473.61303599663245</v>
      </c>
      <c r="AN29" s="353" t="s">
        <v>15</v>
      </c>
      <c r="AO29" s="353" t="s">
        <v>15</v>
      </c>
      <c r="AP29" s="353" t="s">
        <v>160</v>
      </c>
      <c r="AQ29" s="353" t="s">
        <v>160</v>
      </c>
      <c r="AR29" s="353" t="s">
        <v>160</v>
      </c>
      <c r="AS29" s="353" t="s">
        <v>160</v>
      </c>
      <c r="AT29" s="353" t="s">
        <v>160</v>
      </c>
      <c r="AU29" s="353" t="s">
        <v>160</v>
      </c>
      <c r="AV29" s="353" t="s">
        <v>160</v>
      </c>
      <c r="AW29" s="353" t="s">
        <v>160</v>
      </c>
    </row>
    <row r="30" spans="1:49">
      <c r="A30" s="130" t="s">
        <v>38</v>
      </c>
      <c r="B30" s="412">
        <v>333.6</v>
      </c>
      <c r="C30" s="232">
        <v>323.39999999999998</v>
      </c>
      <c r="D30" s="519">
        <v>296.7</v>
      </c>
      <c r="E30" s="232">
        <v>336.5</v>
      </c>
      <c r="F30" s="232">
        <v>302.8</v>
      </c>
      <c r="G30" s="232">
        <v>205.5</v>
      </c>
      <c r="H30" s="232">
        <v>358.3</v>
      </c>
      <c r="I30" s="232">
        <v>408.5</v>
      </c>
      <c r="J30" s="356">
        <v>385.1</v>
      </c>
      <c r="K30" s="356">
        <v>374.6</v>
      </c>
      <c r="L30" s="356">
        <v>338.5</v>
      </c>
      <c r="M30" s="356">
        <v>349.4</v>
      </c>
      <c r="N30" s="356">
        <v>327</v>
      </c>
      <c r="O30" s="232">
        <v>330.5</v>
      </c>
      <c r="P30" s="453">
        <v>267.8</v>
      </c>
      <c r="Q30" s="453">
        <v>411.7</v>
      </c>
      <c r="R30" s="481">
        <v>315.39999999999998</v>
      </c>
      <c r="S30" s="482">
        <v>302</v>
      </c>
      <c r="T30" s="456">
        <v>347</v>
      </c>
      <c r="U30" s="457">
        <v>371.7</v>
      </c>
      <c r="V30" s="457">
        <v>373</v>
      </c>
      <c r="W30" s="458">
        <v>365.3</v>
      </c>
      <c r="X30" s="458">
        <v>435.8</v>
      </c>
      <c r="Y30" s="366">
        <v>426.82609131838302</v>
      </c>
      <c r="Z30" s="366">
        <v>365.30622271055137</v>
      </c>
      <c r="AA30" s="366">
        <v>336.1946261437671</v>
      </c>
      <c r="AB30" s="366">
        <v>430.91405759420286</v>
      </c>
      <c r="AC30" s="366">
        <v>428.92885154202179</v>
      </c>
      <c r="AD30" s="353">
        <v>356.68345417256427</v>
      </c>
      <c r="AE30" s="353">
        <v>401.77542423547465</v>
      </c>
      <c r="AF30" s="353">
        <v>436.62306148589983</v>
      </c>
      <c r="AG30" s="353">
        <v>470.26274228656672</v>
      </c>
      <c r="AH30" s="353">
        <v>395.63663528699448</v>
      </c>
      <c r="AI30" s="353">
        <v>474.39829740236263</v>
      </c>
      <c r="AJ30" s="353">
        <v>462.31393429089513</v>
      </c>
      <c r="AK30" s="353">
        <v>431.07714181617615</v>
      </c>
      <c r="AL30" s="353">
        <v>488.92942161793047</v>
      </c>
      <c r="AM30" s="353">
        <v>473.51282872644822</v>
      </c>
      <c r="AN30" s="353">
        <v>511.4</v>
      </c>
      <c r="AO30" s="353">
        <v>519.29999999999995</v>
      </c>
      <c r="AP30" s="353">
        <v>454.1</v>
      </c>
      <c r="AQ30" s="353">
        <v>437.9</v>
      </c>
      <c r="AR30" s="353">
        <v>396.6</v>
      </c>
      <c r="AS30" s="353">
        <v>390</v>
      </c>
      <c r="AT30" s="353">
        <v>405.1</v>
      </c>
      <c r="AU30" s="353">
        <v>491</v>
      </c>
      <c r="AV30" s="353">
        <v>445.9</v>
      </c>
      <c r="AW30" s="353">
        <v>453.1</v>
      </c>
    </row>
    <row r="31" spans="1:49">
      <c r="A31" s="130" t="s">
        <v>208</v>
      </c>
      <c r="B31" s="412">
        <v>319</v>
      </c>
      <c r="C31" s="232">
        <v>304.60000000000002</v>
      </c>
      <c r="D31" s="519">
        <v>281.3</v>
      </c>
      <c r="E31" s="232">
        <v>339.7</v>
      </c>
      <c r="F31" s="232">
        <v>301.89999999999998</v>
      </c>
      <c r="G31" s="232">
        <v>217.2</v>
      </c>
      <c r="H31" s="232">
        <v>353.3</v>
      </c>
      <c r="I31" s="232">
        <v>402.8</v>
      </c>
      <c r="J31" s="356">
        <v>368.1</v>
      </c>
      <c r="K31" s="356">
        <v>363.4</v>
      </c>
      <c r="L31" s="356">
        <v>335.8</v>
      </c>
      <c r="M31" s="356">
        <v>334.1</v>
      </c>
      <c r="N31" s="356">
        <v>307</v>
      </c>
      <c r="O31" s="232">
        <v>343.3</v>
      </c>
      <c r="P31" s="453">
        <v>305.89999999999998</v>
      </c>
      <c r="Q31" s="453">
        <v>412.8</v>
      </c>
      <c r="R31" s="481">
        <v>300.39999999999998</v>
      </c>
      <c r="S31" s="482">
        <v>274.60000000000002</v>
      </c>
      <c r="T31" s="456">
        <v>356.6</v>
      </c>
      <c r="U31" s="457">
        <v>374.6</v>
      </c>
      <c r="V31" s="457">
        <v>383.8</v>
      </c>
      <c r="W31" s="458">
        <v>369.4</v>
      </c>
      <c r="X31" s="458">
        <v>431.7</v>
      </c>
      <c r="Y31" s="366">
        <v>423.20607636134201</v>
      </c>
      <c r="Z31" s="366">
        <v>364.92559205265133</v>
      </c>
      <c r="AA31" s="366">
        <v>336.69057758031346</v>
      </c>
      <c r="AB31" s="366">
        <v>455.51906488604203</v>
      </c>
      <c r="AC31" s="366">
        <v>423.37363752624503</v>
      </c>
      <c r="AD31" s="353">
        <v>340.97512215476155</v>
      </c>
      <c r="AE31" s="353">
        <v>419.14272847346871</v>
      </c>
      <c r="AF31" s="353">
        <v>464.42471868159703</v>
      </c>
      <c r="AG31" s="353">
        <v>466.49588661358564</v>
      </c>
      <c r="AH31" s="353">
        <v>395.08687014267639</v>
      </c>
      <c r="AI31" s="353">
        <v>484.93652888127565</v>
      </c>
      <c r="AJ31" s="353">
        <v>467.86787120711676</v>
      </c>
      <c r="AK31" s="353">
        <v>434.21899290547526</v>
      </c>
      <c r="AL31" s="353">
        <v>490.3223487110323</v>
      </c>
      <c r="AM31" s="353">
        <v>484.25149087351946</v>
      </c>
      <c r="AN31" s="353">
        <v>458.3</v>
      </c>
      <c r="AO31" s="353">
        <v>476.4</v>
      </c>
      <c r="AP31" s="353">
        <v>356.9</v>
      </c>
      <c r="AQ31" s="353">
        <v>331.9</v>
      </c>
      <c r="AR31" s="353">
        <v>362.8</v>
      </c>
      <c r="AS31" s="353">
        <v>445</v>
      </c>
      <c r="AT31" s="353">
        <v>399.7</v>
      </c>
      <c r="AU31" s="353">
        <v>443.3</v>
      </c>
      <c r="AV31" s="353">
        <v>435.5</v>
      </c>
      <c r="AW31" s="353">
        <v>397.6</v>
      </c>
    </row>
    <row r="32" spans="1:49">
      <c r="A32" s="130" t="s">
        <v>39</v>
      </c>
      <c r="B32" s="412">
        <v>374.1</v>
      </c>
      <c r="C32" s="232">
        <v>389</v>
      </c>
      <c r="D32" s="519">
        <v>310.2</v>
      </c>
      <c r="E32" s="232">
        <v>370</v>
      </c>
      <c r="F32" s="232">
        <v>290.2</v>
      </c>
      <c r="G32" s="232">
        <v>258.7</v>
      </c>
      <c r="H32" s="232">
        <v>410.5</v>
      </c>
      <c r="I32" s="232">
        <v>423.9</v>
      </c>
      <c r="J32" s="356">
        <v>399.1</v>
      </c>
      <c r="K32" s="356">
        <v>409.7</v>
      </c>
      <c r="L32" s="356">
        <v>374.5</v>
      </c>
      <c r="M32" s="356">
        <v>364.2</v>
      </c>
      <c r="N32" s="356">
        <v>401.7</v>
      </c>
      <c r="O32" s="232">
        <v>367.5</v>
      </c>
      <c r="P32" s="453">
        <v>264.8</v>
      </c>
      <c r="Q32" s="453">
        <v>445.5</v>
      </c>
      <c r="R32" s="481">
        <v>333.9</v>
      </c>
      <c r="S32" s="482">
        <v>357.6</v>
      </c>
      <c r="T32" s="456">
        <v>384.1</v>
      </c>
      <c r="U32" s="457">
        <v>426.4</v>
      </c>
      <c r="V32" s="457">
        <v>404.1</v>
      </c>
      <c r="W32" s="458">
        <v>385.7</v>
      </c>
      <c r="X32" s="458">
        <v>452.8</v>
      </c>
      <c r="Y32" s="366">
        <v>453.06060055735622</v>
      </c>
      <c r="Z32" s="366">
        <v>382.53797425259052</v>
      </c>
      <c r="AA32" s="366">
        <v>386.97129548307294</v>
      </c>
      <c r="AB32" s="366">
        <v>488.02235840780577</v>
      </c>
      <c r="AC32" s="366">
        <v>460.14228487302285</v>
      </c>
      <c r="AD32" s="353">
        <v>377.06516079815032</v>
      </c>
      <c r="AE32" s="353">
        <v>447.84006999782889</v>
      </c>
      <c r="AF32" s="353">
        <v>502.2640384381391</v>
      </c>
      <c r="AG32" s="353">
        <v>476.50135059348304</v>
      </c>
      <c r="AH32" s="353">
        <v>399.47687801866732</v>
      </c>
      <c r="AI32" s="353">
        <v>476.31600405915543</v>
      </c>
      <c r="AJ32" s="353">
        <v>464.17286052307634</v>
      </c>
      <c r="AK32" s="353">
        <v>447.88403705420751</v>
      </c>
      <c r="AL32" s="353">
        <v>496.14200948128439</v>
      </c>
      <c r="AM32" s="353">
        <v>482.21892206077786</v>
      </c>
      <c r="AN32" s="353" t="s">
        <v>15</v>
      </c>
      <c r="AO32" s="353">
        <v>449.7</v>
      </c>
      <c r="AP32" s="353">
        <v>460</v>
      </c>
      <c r="AQ32" s="353">
        <v>523.20000000000005</v>
      </c>
      <c r="AR32" s="353">
        <v>597</v>
      </c>
      <c r="AS32" s="353" t="s">
        <v>180</v>
      </c>
      <c r="AT32" s="353">
        <v>470</v>
      </c>
      <c r="AU32" s="353">
        <v>465.1</v>
      </c>
      <c r="AV32" s="353">
        <v>533.4</v>
      </c>
      <c r="AW32" s="353" t="s">
        <v>160</v>
      </c>
    </row>
    <row r="33" spans="1:49">
      <c r="A33" s="130" t="s">
        <v>40</v>
      </c>
      <c r="B33" s="412">
        <v>340.4</v>
      </c>
      <c r="C33" s="232">
        <v>362.9</v>
      </c>
      <c r="D33" s="519">
        <v>332.5</v>
      </c>
      <c r="E33" s="232">
        <v>361.8</v>
      </c>
      <c r="F33" s="232">
        <v>332.7</v>
      </c>
      <c r="G33" s="232">
        <v>328.1</v>
      </c>
      <c r="H33" s="232">
        <v>383.7</v>
      </c>
      <c r="I33" s="232">
        <v>408.2</v>
      </c>
      <c r="J33" s="356">
        <v>426</v>
      </c>
      <c r="K33" s="356">
        <v>413</v>
      </c>
      <c r="L33" s="356">
        <v>377.5</v>
      </c>
      <c r="M33" s="356">
        <v>429.8</v>
      </c>
      <c r="N33" s="356">
        <v>397.5</v>
      </c>
      <c r="O33" s="232">
        <v>385.9</v>
      </c>
      <c r="P33" s="453">
        <v>366.4</v>
      </c>
      <c r="Q33" s="453">
        <v>434.8</v>
      </c>
      <c r="R33" s="481">
        <v>382.9</v>
      </c>
      <c r="S33" s="482">
        <v>364.1</v>
      </c>
      <c r="T33" s="456">
        <v>404.5</v>
      </c>
      <c r="U33" s="457">
        <v>406.8</v>
      </c>
      <c r="V33" s="457">
        <v>414.9</v>
      </c>
      <c r="W33" s="458">
        <v>424.4</v>
      </c>
      <c r="X33" s="458">
        <v>449.6</v>
      </c>
      <c r="Y33" s="366">
        <v>444.53821487574277</v>
      </c>
      <c r="Z33" s="366">
        <v>392.4713774277821</v>
      </c>
      <c r="AA33" s="366">
        <v>412.74295921933992</v>
      </c>
      <c r="AB33" s="366">
        <v>487.81772057067053</v>
      </c>
      <c r="AC33" s="366">
        <v>450.49534834934718</v>
      </c>
      <c r="AD33" s="353">
        <v>390.98442702123856</v>
      </c>
      <c r="AE33" s="353">
        <v>426.22240812880403</v>
      </c>
      <c r="AF33" s="353">
        <v>470.00751499075847</v>
      </c>
      <c r="AG33" s="353">
        <v>477.14252968867987</v>
      </c>
      <c r="AH33" s="353">
        <v>412.14136503626264</v>
      </c>
      <c r="AI33" s="353">
        <v>477.12774857672503</v>
      </c>
      <c r="AJ33" s="353">
        <v>460.95382533673722</v>
      </c>
      <c r="AK33" s="353">
        <v>446.99499309283277</v>
      </c>
      <c r="AL33" s="353">
        <v>495.02361392050159</v>
      </c>
      <c r="AM33" s="353">
        <v>475.11991297616515</v>
      </c>
      <c r="AN33" s="353">
        <v>477.7</v>
      </c>
      <c r="AO33" s="353">
        <v>455.3</v>
      </c>
      <c r="AP33" s="353">
        <v>411.9</v>
      </c>
      <c r="AQ33" s="353">
        <v>437.9</v>
      </c>
      <c r="AR33" s="353">
        <v>468.5</v>
      </c>
      <c r="AS33" s="353">
        <v>413.7</v>
      </c>
      <c r="AT33" s="353">
        <v>452.7</v>
      </c>
      <c r="AU33" s="353">
        <v>452.6</v>
      </c>
      <c r="AV33" s="353">
        <v>440.5</v>
      </c>
      <c r="AW33" s="353">
        <v>451.1</v>
      </c>
    </row>
    <row r="34" spans="1:49">
      <c r="A34" s="130" t="s">
        <v>41</v>
      </c>
      <c r="B34" s="412">
        <v>326.2</v>
      </c>
      <c r="C34" s="232">
        <v>328.9</v>
      </c>
      <c r="D34" s="519">
        <v>305.8</v>
      </c>
      <c r="E34" s="232">
        <v>308.2</v>
      </c>
      <c r="F34" s="232">
        <v>249.7</v>
      </c>
      <c r="G34" s="232">
        <v>198.3</v>
      </c>
      <c r="H34" s="232">
        <v>328.7</v>
      </c>
      <c r="I34" s="232">
        <v>371.2</v>
      </c>
      <c r="J34" s="356">
        <v>324.89999999999998</v>
      </c>
      <c r="K34" s="356">
        <v>341.5</v>
      </c>
      <c r="L34" s="356">
        <v>305.39999999999998</v>
      </c>
      <c r="M34" s="356">
        <v>309.8</v>
      </c>
      <c r="N34" s="356">
        <v>299.10000000000002</v>
      </c>
      <c r="O34" s="232">
        <v>319.3</v>
      </c>
      <c r="P34" s="453">
        <v>281.39999999999998</v>
      </c>
      <c r="Q34" s="453">
        <v>390.8</v>
      </c>
      <c r="R34" s="481">
        <v>347.8</v>
      </c>
      <c r="S34" s="482">
        <v>302.2</v>
      </c>
      <c r="T34" s="456">
        <v>336.3</v>
      </c>
      <c r="U34" s="457" t="s">
        <v>68</v>
      </c>
      <c r="V34" s="457">
        <v>387.5</v>
      </c>
      <c r="W34" s="458">
        <v>380.4</v>
      </c>
      <c r="X34" s="458">
        <v>437.8</v>
      </c>
      <c r="Y34" s="366">
        <v>425.56470215266125</v>
      </c>
      <c r="Z34" s="366">
        <v>372.02091872369016</v>
      </c>
      <c r="AA34" s="366">
        <v>354.31461558831518</v>
      </c>
      <c r="AB34" s="366">
        <v>491.15271332878086</v>
      </c>
      <c r="AC34" s="366">
        <v>445.09500458716894</v>
      </c>
      <c r="AD34" s="353">
        <v>355.62271026103815</v>
      </c>
      <c r="AE34" s="353">
        <v>391.75849326695857</v>
      </c>
      <c r="AF34" s="353">
        <v>444.06140293299052</v>
      </c>
      <c r="AG34" s="353" t="s">
        <v>15</v>
      </c>
      <c r="AH34" s="353">
        <v>407.18983135172022</v>
      </c>
      <c r="AI34" s="353">
        <v>467.65132700828497</v>
      </c>
      <c r="AJ34" s="353">
        <v>457.87369004476648</v>
      </c>
      <c r="AK34" s="353">
        <v>429.42611890755097</v>
      </c>
      <c r="AL34" s="353">
        <v>489.39674735343857</v>
      </c>
      <c r="AM34" s="353">
        <v>476.62474946387294</v>
      </c>
      <c r="AN34" s="353" t="s">
        <v>15</v>
      </c>
      <c r="AO34" s="353" t="s">
        <v>15</v>
      </c>
      <c r="AP34" s="353" t="s">
        <v>160</v>
      </c>
      <c r="AQ34" s="353" t="s">
        <v>160</v>
      </c>
      <c r="AR34" s="353" t="s">
        <v>160</v>
      </c>
      <c r="AS34" s="353" t="s">
        <v>160</v>
      </c>
      <c r="AT34" s="353" t="s">
        <v>160</v>
      </c>
      <c r="AU34" s="353" t="s">
        <v>160</v>
      </c>
      <c r="AV34" s="353" t="s">
        <v>160</v>
      </c>
      <c r="AW34" s="353" t="s">
        <v>160</v>
      </c>
    </row>
    <row r="35" spans="1:49">
      <c r="A35" s="130" t="s">
        <v>42</v>
      </c>
      <c r="B35" s="412">
        <v>394.4</v>
      </c>
      <c r="C35" s="232">
        <v>401.2</v>
      </c>
      <c r="D35" s="519">
        <v>421.2</v>
      </c>
      <c r="E35" s="232">
        <v>375.8</v>
      </c>
      <c r="F35" s="232">
        <v>281.5</v>
      </c>
      <c r="G35" s="232">
        <v>258.60000000000002</v>
      </c>
      <c r="H35" s="232">
        <v>306.89999999999998</v>
      </c>
      <c r="I35" s="232">
        <v>410.6</v>
      </c>
      <c r="J35" s="356">
        <v>385</v>
      </c>
      <c r="K35" s="356">
        <v>426.7</v>
      </c>
      <c r="L35" s="356">
        <v>389.1</v>
      </c>
      <c r="M35" s="356">
        <v>432.3</v>
      </c>
      <c r="N35" s="356">
        <v>374.2</v>
      </c>
      <c r="O35" s="232">
        <v>284.8</v>
      </c>
      <c r="P35" s="453">
        <v>276</v>
      </c>
      <c r="Q35" s="453">
        <v>452</v>
      </c>
      <c r="R35" s="481">
        <v>370</v>
      </c>
      <c r="S35" s="482">
        <v>331.8</v>
      </c>
      <c r="T35" s="456">
        <v>360.6</v>
      </c>
      <c r="U35" s="457" t="s">
        <v>125</v>
      </c>
      <c r="V35" s="457" t="s">
        <v>125</v>
      </c>
      <c r="W35" s="458" t="s">
        <v>125</v>
      </c>
      <c r="X35" s="458" t="s">
        <v>125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353" t="s">
        <v>15</v>
      </c>
      <c r="AF35" s="353" t="s">
        <v>15</v>
      </c>
      <c r="AG35" s="353" t="s">
        <v>15</v>
      </c>
      <c r="AH35" s="353">
        <v>395.74767627365162</v>
      </c>
      <c r="AI35" s="353">
        <v>442.72485552144525</v>
      </c>
      <c r="AJ35" s="353">
        <v>486.13147730358139</v>
      </c>
      <c r="AK35" s="353">
        <v>411.84722192059701</v>
      </c>
      <c r="AL35" s="353">
        <v>453.01029178713731</v>
      </c>
      <c r="AM35" s="353">
        <v>471.58844351027324</v>
      </c>
      <c r="AN35" s="353" t="s">
        <v>15</v>
      </c>
      <c r="AO35" s="353" t="s">
        <v>15</v>
      </c>
      <c r="AP35" s="353" t="s">
        <v>68</v>
      </c>
      <c r="AQ35" s="353" t="s">
        <v>160</v>
      </c>
      <c r="AR35" s="353" t="s">
        <v>160</v>
      </c>
      <c r="AS35" s="353" t="s">
        <v>160</v>
      </c>
      <c r="AT35" s="353" t="s">
        <v>68</v>
      </c>
      <c r="AU35" s="353" t="s">
        <v>68</v>
      </c>
      <c r="AV35" s="353" t="s">
        <v>68</v>
      </c>
      <c r="AW35" s="353" t="s">
        <v>160</v>
      </c>
    </row>
    <row r="36" spans="1:49">
      <c r="A36" s="130" t="s">
        <v>43</v>
      </c>
      <c r="B36" s="412">
        <v>253.6</v>
      </c>
      <c r="C36" s="232">
        <v>213.8</v>
      </c>
      <c r="D36" s="519">
        <v>239.5</v>
      </c>
      <c r="E36" s="232">
        <v>220.9</v>
      </c>
      <c r="F36" s="232" t="s">
        <v>125</v>
      </c>
      <c r="G36" s="232" t="s">
        <v>125</v>
      </c>
      <c r="H36" s="232" t="s">
        <v>125</v>
      </c>
      <c r="I36" s="232">
        <v>317.39999999999998</v>
      </c>
      <c r="J36" s="356" t="s">
        <v>125</v>
      </c>
      <c r="K36" s="356">
        <v>272.3</v>
      </c>
      <c r="L36" s="356">
        <v>224.8</v>
      </c>
      <c r="M36" s="356">
        <v>277.7</v>
      </c>
      <c r="N36" s="356">
        <v>264.39999999999998</v>
      </c>
      <c r="O36" s="232" t="s">
        <v>125</v>
      </c>
      <c r="P36" s="453" t="s">
        <v>69</v>
      </c>
      <c r="Q36" s="453">
        <v>320.60000000000002</v>
      </c>
      <c r="R36" s="481">
        <v>408.4</v>
      </c>
      <c r="S36" s="482">
        <v>319.8</v>
      </c>
      <c r="T36" s="456">
        <v>377.8</v>
      </c>
      <c r="U36" s="457">
        <v>386.3</v>
      </c>
      <c r="V36" s="457">
        <v>344.8</v>
      </c>
      <c r="W36" s="458">
        <v>428.2</v>
      </c>
      <c r="X36" s="458">
        <v>415.6</v>
      </c>
      <c r="Y36" s="366">
        <v>420.97366218271168</v>
      </c>
      <c r="Z36" s="366">
        <v>314.16422272598373</v>
      </c>
      <c r="AA36" s="366">
        <v>379.32496549243479</v>
      </c>
      <c r="AB36" s="366">
        <v>418.59662290233751</v>
      </c>
      <c r="AC36" s="366">
        <v>430.14952652512437</v>
      </c>
      <c r="AD36" s="353">
        <v>406.12827556461082</v>
      </c>
      <c r="AE36" s="353">
        <v>287.56422585901538</v>
      </c>
      <c r="AF36" s="353">
        <v>403.3615895406362</v>
      </c>
      <c r="AG36" s="353" t="s">
        <v>15</v>
      </c>
      <c r="AH36" s="353">
        <v>405.47415904703905</v>
      </c>
      <c r="AI36" s="353">
        <v>431.68893367135814</v>
      </c>
      <c r="AJ36" s="353">
        <v>418.67788122243269</v>
      </c>
      <c r="AK36" s="353">
        <v>507.81121559452487</v>
      </c>
      <c r="AL36" s="353">
        <v>454.38262542802096</v>
      </c>
      <c r="AM36" s="353">
        <v>489.66540648844483</v>
      </c>
      <c r="AN36" s="353" t="s">
        <v>15</v>
      </c>
      <c r="AO36" s="353" t="s">
        <v>15</v>
      </c>
      <c r="AP36" s="353" t="s">
        <v>160</v>
      </c>
      <c r="AQ36" s="353" t="s">
        <v>160</v>
      </c>
      <c r="AR36" s="353" t="s">
        <v>160</v>
      </c>
      <c r="AS36" s="353" t="s">
        <v>68</v>
      </c>
      <c r="AT36" s="353" t="s">
        <v>160</v>
      </c>
      <c r="AU36" s="353" t="s">
        <v>160</v>
      </c>
      <c r="AV36" s="353" t="s">
        <v>160</v>
      </c>
      <c r="AW36" s="353" t="s">
        <v>160</v>
      </c>
    </row>
    <row r="37" spans="1:49">
      <c r="A37" s="130" t="s">
        <v>44</v>
      </c>
      <c r="B37" s="412">
        <v>397.1</v>
      </c>
      <c r="C37" s="232">
        <v>400.3</v>
      </c>
      <c r="D37" s="519">
        <v>419.4</v>
      </c>
      <c r="E37" s="232">
        <v>375</v>
      </c>
      <c r="F37" s="232">
        <v>281.2</v>
      </c>
      <c r="G37" s="232">
        <v>258.5</v>
      </c>
      <c r="H37" s="232">
        <v>310.8</v>
      </c>
      <c r="I37" s="232">
        <v>402.7</v>
      </c>
      <c r="J37" s="356">
        <v>378.5</v>
      </c>
      <c r="K37" s="356">
        <v>401.1</v>
      </c>
      <c r="L37" s="356">
        <v>370</v>
      </c>
      <c r="M37" s="356">
        <v>396.7</v>
      </c>
      <c r="N37" s="356">
        <v>354.4</v>
      </c>
      <c r="O37" s="232" t="s">
        <v>125</v>
      </c>
      <c r="P37" s="453">
        <v>294.39999999999998</v>
      </c>
      <c r="Q37" s="453">
        <v>387.6</v>
      </c>
      <c r="R37" s="481">
        <v>338</v>
      </c>
      <c r="S37" s="482">
        <v>315.89999999999998</v>
      </c>
      <c r="T37" s="456">
        <v>343.1</v>
      </c>
      <c r="U37" s="457" t="s">
        <v>125</v>
      </c>
      <c r="V37" s="457" t="s">
        <v>125</v>
      </c>
      <c r="W37" s="458" t="s">
        <v>125</v>
      </c>
      <c r="X37" s="458" t="s">
        <v>125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53" t="s">
        <v>15</v>
      </c>
      <c r="AE37" s="353" t="s">
        <v>15</v>
      </c>
      <c r="AF37" s="353" t="s">
        <v>15</v>
      </c>
      <c r="AG37" s="353" t="s">
        <v>15</v>
      </c>
      <c r="AH37" s="353" t="s">
        <v>15</v>
      </c>
      <c r="AI37" s="353" t="s">
        <v>15</v>
      </c>
      <c r="AJ37" s="353" t="s">
        <v>15</v>
      </c>
      <c r="AK37" s="353" t="s">
        <v>15</v>
      </c>
      <c r="AL37" s="353" t="s">
        <v>16</v>
      </c>
      <c r="AM37" s="353" t="s">
        <v>15</v>
      </c>
      <c r="AN37" s="353" t="s">
        <v>15</v>
      </c>
      <c r="AO37" s="353" t="s">
        <v>15</v>
      </c>
      <c r="AP37" s="353" t="s">
        <v>160</v>
      </c>
      <c r="AQ37" s="353" t="s">
        <v>68</v>
      </c>
      <c r="AR37" s="353" t="s">
        <v>68</v>
      </c>
      <c r="AS37" s="353" t="s">
        <v>68</v>
      </c>
      <c r="AT37" s="353" t="s">
        <v>68</v>
      </c>
      <c r="AU37" s="353" t="s">
        <v>68</v>
      </c>
      <c r="AV37" s="353" t="s">
        <v>68</v>
      </c>
      <c r="AW37" s="353" t="s">
        <v>68</v>
      </c>
    </row>
    <row r="38" spans="1:49">
      <c r="A38" s="130" t="s">
        <v>45</v>
      </c>
      <c r="B38" s="412">
        <v>290.3</v>
      </c>
      <c r="C38" s="232" t="s">
        <v>125</v>
      </c>
      <c r="D38" s="519">
        <v>251.5</v>
      </c>
      <c r="E38" s="232">
        <v>265</v>
      </c>
      <c r="F38" s="232">
        <v>277.5</v>
      </c>
      <c r="G38" s="232">
        <v>248.3</v>
      </c>
      <c r="H38" s="232">
        <v>364.5</v>
      </c>
      <c r="I38" s="232">
        <v>286.7</v>
      </c>
      <c r="J38" s="356" t="s">
        <v>125</v>
      </c>
      <c r="K38" s="356">
        <v>390</v>
      </c>
      <c r="L38" s="356">
        <v>190</v>
      </c>
      <c r="M38" s="356">
        <v>326.7</v>
      </c>
      <c r="N38" s="356" t="s">
        <v>125</v>
      </c>
      <c r="O38" s="232">
        <v>316.60000000000002</v>
      </c>
      <c r="P38" s="453">
        <v>346.3</v>
      </c>
      <c r="Q38" s="453">
        <v>397.7</v>
      </c>
      <c r="R38" s="481">
        <v>383.2</v>
      </c>
      <c r="S38" s="482">
        <v>327.10000000000002</v>
      </c>
      <c r="T38" s="456">
        <v>383.5</v>
      </c>
      <c r="U38" s="457">
        <v>422</v>
      </c>
      <c r="V38" s="457">
        <v>354.1</v>
      </c>
      <c r="W38" s="458">
        <v>410.3</v>
      </c>
      <c r="X38" s="458">
        <v>407.9</v>
      </c>
      <c r="Y38" s="366">
        <v>374.81415187807841</v>
      </c>
      <c r="Z38" s="366">
        <v>379.94672835976132</v>
      </c>
      <c r="AA38" s="366" t="s">
        <v>15</v>
      </c>
      <c r="AB38" s="366">
        <v>482.53595126686724</v>
      </c>
      <c r="AC38" s="366">
        <v>391.70547466624947</v>
      </c>
      <c r="AD38" s="353">
        <v>329.13963158372457</v>
      </c>
      <c r="AE38" s="353" t="s">
        <v>15</v>
      </c>
      <c r="AF38" s="353" t="s">
        <v>15</v>
      </c>
      <c r="AG38" s="353" t="s">
        <v>15</v>
      </c>
      <c r="AH38" s="353">
        <v>395.41362188716812</v>
      </c>
      <c r="AI38" s="353">
        <v>440.44209424539969</v>
      </c>
      <c r="AJ38" s="353">
        <v>442.47619478026513</v>
      </c>
      <c r="AK38" s="353">
        <v>424.93397450890183</v>
      </c>
      <c r="AL38" s="353" t="s">
        <v>16</v>
      </c>
      <c r="AM38" s="353">
        <v>424.49491814788536</v>
      </c>
      <c r="AN38" s="353" t="s">
        <v>15</v>
      </c>
      <c r="AO38" s="353" t="s">
        <v>15</v>
      </c>
      <c r="AP38" s="353" t="s">
        <v>160</v>
      </c>
      <c r="AQ38" s="353" t="s">
        <v>160</v>
      </c>
      <c r="AR38" s="353" t="s">
        <v>160</v>
      </c>
      <c r="AS38" s="353" t="s">
        <v>160</v>
      </c>
      <c r="AT38" s="353" t="s">
        <v>160</v>
      </c>
      <c r="AU38" s="353" t="s">
        <v>160</v>
      </c>
      <c r="AV38" s="353" t="s">
        <v>68</v>
      </c>
      <c r="AW38" s="353" t="s">
        <v>160</v>
      </c>
    </row>
    <row r="39" spans="1:49">
      <c r="A39" s="130" t="s">
        <v>46</v>
      </c>
      <c r="B39" s="412" t="s">
        <v>15</v>
      </c>
      <c r="C39" s="232" t="s">
        <v>69</v>
      </c>
      <c r="D39" s="519" t="s">
        <v>69</v>
      </c>
      <c r="E39" s="232" t="s">
        <v>69</v>
      </c>
      <c r="F39" s="232" t="s">
        <v>69</v>
      </c>
      <c r="G39" s="232" t="s">
        <v>69</v>
      </c>
      <c r="H39" s="232" t="s">
        <v>69</v>
      </c>
      <c r="I39" s="232" t="s">
        <v>67</v>
      </c>
      <c r="J39" s="356" t="s">
        <v>69</v>
      </c>
      <c r="K39" s="356" t="s">
        <v>69</v>
      </c>
      <c r="L39" s="356" t="s">
        <v>69</v>
      </c>
      <c r="M39" s="356" t="s">
        <v>69</v>
      </c>
      <c r="N39" s="356" t="s">
        <v>69</v>
      </c>
      <c r="O39" s="232" t="s">
        <v>69</v>
      </c>
      <c r="P39" s="453" t="s">
        <v>69</v>
      </c>
      <c r="Q39" s="453" t="s">
        <v>69</v>
      </c>
      <c r="R39" s="481" t="s">
        <v>68</v>
      </c>
      <c r="S39" s="482" t="s">
        <v>68</v>
      </c>
      <c r="T39" s="456" t="s">
        <v>69</v>
      </c>
      <c r="U39" s="457" t="s">
        <v>68</v>
      </c>
      <c r="V39" s="457" t="s">
        <v>69</v>
      </c>
      <c r="W39" s="458" t="s">
        <v>69</v>
      </c>
      <c r="X39" s="458" t="s">
        <v>69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366" t="s">
        <v>16</v>
      </c>
      <c r="AD39" s="353" t="s">
        <v>16</v>
      </c>
      <c r="AE39" s="353" t="s">
        <v>16</v>
      </c>
      <c r="AF39" s="353" t="s">
        <v>16</v>
      </c>
      <c r="AG39" s="353" t="s">
        <v>16</v>
      </c>
      <c r="AH39" s="353" t="s">
        <v>16</v>
      </c>
      <c r="AI39" s="353" t="s">
        <v>16</v>
      </c>
      <c r="AJ39" s="353" t="s">
        <v>16</v>
      </c>
      <c r="AK39" s="353" t="s">
        <v>16</v>
      </c>
      <c r="AL39" s="353" t="s">
        <v>16</v>
      </c>
      <c r="AM39" s="353" t="s">
        <v>16</v>
      </c>
      <c r="AN39" s="353" t="s">
        <v>16</v>
      </c>
      <c r="AO39" s="353" t="s">
        <v>16</v>
      </c>
      <c r="AP39" s="353" t="s">
        <v>68</v>
      </c>
      <c r="AQ39" s="353" t="s">
        <v>68</v>
      </c>
      <c r="AR39" s="353" t="s">
        <v>160</v>
      </c>
      <c r="AS39" s="353" t="s">
        <v>68</v>
      </c>
      <c r="AT39" s="353" t="s">
        <v>68</v>
      </c>
      <c r="AU39" s="353" t="s">
        <v>68</v>
      </c>
      <c r="AV39" s="353" t="s">
        <v>68</v>
      </c>
      <c r="AW39" s="353" t="s">
        <v>68</v>
      </c>
    </row>
    <row r="40" spans="1:49">
      <c r="A40" s="130" t="s">
        <v>47</v>
      </c>
      <c r="B40" s="412">
        <v>256.10000000000002</v>
      </c>
      <c r="C40" s="232">
        <v>237.6</v>
      </c>
      <c r="D40" s="519">
        <v>251</v>
      </c>
      <c r="E40" s="232">
        <v>307.60000000000002</v>
      </c>
      <c r="F40" s="232">
        <v>317.60000000000002</v>
      </c>
      <c r="G40" s="232">
        <v>259.5</v>
      </c>
      <c r="H40" s="232">
        <v>285.10000000000002</v>
      </c>
      <c r="I40" s="232">
        <v>317.39999999999998</v>
      </c>
      <c r="J40" s="356">
        <v>363.3</v>
      </c>
      <c r="K40" s="356">
        <v>329.2</v>
      </c>
      <c r="L40" s="356">
        <v>290.7</v>
      </c>
      <c r="M40" s="356">
        <v>354.5</v>
      </c>
      <c r="N40" s="356">
        <v>346.3</v>
      </c>
      <c r="O40" s="232">
        <v>296.2</v>
      </c>
      <c r="P40" s="453">
        <v>329.2</v>
      </c>
      <c r="Q40" s="515">
        <v>376.9</v>
      </c>
      <c r="R40" s="481">
        <v>352.5</v>
      </c>
      <c r="S40" s="482">
        <v>331</v>
      </c>
      <c r="T40" s="456">
        <v>380.8</v>
      </c>
      <c r="U40" s="457">
        <v>377.6</v>
      </c>
      <c r="V40" s="457">
        <v>339.1</v>
      </c>
      <c r="W40" s="458">
        <v>380.7</v>
      </c>
      <c r="X40" s="458">
        <v>387.1</v>
      </c>
      <c r="Y40" s="366">
        <v>427.331485213392</v>
      </c>
      <c r="Z40" s="366">
        <v>355.84761120805541</v>
      </c>
      <c r="AA40" s="366">
        <v>307.68187886080102</v>
      </c>
      <c r="AB40" s="366">
        <v>395.99778193250057</v>
      </c>
      <c r="AC40" s="366">
        <v>403.52182403159327</v>
      </c>
      <c r="AD40" s="353">
        <v>338.84565291517004</v>
      </c>
      <c r="AE40" s="353">
        <v>363.1526482569011</v>
      </c>
      <c r="AF40" s="353">
        <v>459.92685429615295</v>
      </c>
      <c r="AG40" s="353">
        <v>464.67599279886207</v>
      </c>
      <c r="AH40" s="353">
        <v>394.07424309770374</v>
      </c>
      <c r="AI40" s="353">
        <v>442.68144691493779</v>
      </c>
      <c r="AJ40" s="353">
        <v>490.92780952223393</v>
      </c>
      <c r="AK40" s="353">
        <v>411.42280090388829</v>
      </c>
      <c r="AL40" s="353">
        <v>447.23383381902931</v>
      </c>
      <c r="AM40" s="353">
        <v>475.39841409365749</v>
      </c>
      <c r="AN40" s="353" t="s">
        <v>15</v>
      </c>
      <c r="AO40" s="353" t="s">
        <v>15</v>
      </c>
      <c r="AP40" s="353" t="s">
        <v>160</v>
      </c>
      <c r="AQ40" s="353" t="s">
        <v>160</v>
      </c>
      <c r="AR40" s="353" t="s">
        <v>160</v>
      </c>
      <c r="AS40" s="353" t="s">
        <v>160</v>
      </c>
      <c r="AT40" s="353" t="s">
        <v>160</v>
      </c>
      <c r="AU40" s="353" t="s">
        <v>160</v>
      </c>
      <c r="AV40" s="353" t="s">
        <v>160</v>
      </c>
      <c r="AW40" s="353" t="s">
        <v>160</v>
      </c>
    </row>
    <row r="41" spans="1:49">
      <c r="A41" s="130" t="s">
        <v>48</v>
      </c>
      <c r="B41" s="412">
        <v>258.3</v>
      </c>
      <c r="C41" s="232">
        <v>242.1</v>
      </c>
      <c r="D41" s="519">
        <v>212.6</v>
      </c>
      <c r="E41" s="232">
        <v>251.8</v>
      </c>
      <c r="F41" s="232">
        <v>296.60000000000002</v>
      </c>
      <c r="G41" s="232">
        <v>235.4</v>
      </c>
      <c r="H41" s="232">
        <v>252.1</v>
      </c>
      <c r="I41" s="232">
        <v>297.7</v>
      </c>
      <c r="J41" s="356">
        <v>277.10000000000002</v>
      </c>
      <c r="K41" s="356">
        <v>244</v>
      </c>
      <c r="L41" s="356">
        <v>222.6</v>
      </c>
      <c r="M41" s="356">
        <v>274.60000000000002</v>
      </c>
      <c r="N41" s="356">
        <v>262.2</v>
      </c>
      <c r="O41" s="232">
        <v>327.5</v>
      </c>
      <c r="P41" s="453">
        <v>330.1</v>
      </c>
      <c r="Q41" s="515">
        <v>350.9</v>
      </c>
      <c r="R41" s="481">
        <v>349.1</v>
      </c>
      <c r="S41" s="482">
        <v>314.10000000000002</v>
      </c>
      <c r="T41" s="456">
        <v>382.1</v>
      </c>
      <c r="U41" s="457">
        <v>384</v>
      </c>
      <c r="V41" s="457">
        <v>336</v>
      </c>
      <c r="W41" s="458">
        <v>410.1</v>
      </c>
      <c r="X41" s="458">
        <v>403.6</v>
      </c>
      <c r="Y41" s="366">
        <v>393.42288234575153</v>
      </c>
      <c r="Z41" s="366">
        <v>369.05959460132738</v>
      </c>
      <c r="AA41" s="366">
        <v>368.07119283269992</v>
      </c>
      <c r="AB41" s="366">
        <v>393.60542651446707</v>
      </c>
      <c r="AC41" s="366">
        <v>405.28538014892973</v>
      </c>
      <c r="AD41" s="353">
        <v>346.9595029397334</v>
      </c>
      <c r="AE41" s="353">
        <v>350.05077866968497</v>
      </c>
      <c r="AF41" s="353">
        <v>410.39259734254335</v>
      </c>
      <c r="AG41" s="353">
        <v>453.38535028956903</v>
      </c>
      <c r="AH41" s="353">
        <v>399.26086667338717</v>
      </c>
      <c r="AI41" s="353">
        <v>460.85491611218731</v>
      </c>
      <c r="AJ41" s="353">
        <v>436.4074522792281</v>
      </c>
      <c r="AK41" s="353">
        <v>489.64148714641402</v>
      </c>
      <c r="AL41" s="353">
        <v>346.32594612400408</v>
      </c>
      <c r="AM41" s="353">
        <v>436.18999649318715</v>
      </c>
      <c r="AN41" s="353" t="s">
        <v>15</v>
      </c>
      <c r="AO41" s="353">
        <v>378.5</v>
      </c>
      <c r="AP41" s="353">
        <v>203.8</v>
      </c>
      <c r="AQ41" s="353">
        <v>382.4</v>
      </c>
      <c r="AR41" s="353" t="s">
        <v>160</v>
      </c>
      <c r="AS41" s="353" t="s">
        <v>160</v>
      </c>
      <c r="AT41" s="353">
        <v>366</v>
      </c>
      <c r="AU41" s="353" t="s">
        <v>160</v>
      </c>
      <c r="AV41" s="353" t="s">
        <v>160</v>
      </c>
      <c r="AW41" s="353" t="s">
        <v>160</v>
      </c>
    </row>
    <row r="42" spans="1:49">
      <c r="A42" s="130" t="s">
        <v>49</v>
      </c>
      <c r="B42" s="412">
        <v>286.7</v>
      </c>
      <c r="C42" s="232">
        <v>320.10000000000002</v>
      </c>
      <c r="D42" s="519">
        <v>400.6</v>
      </c>
      <c r="E42" s="232">
        <v>352.1</v>
      </c>
      <c r="F42" s="232">
        <v>333.4</v>
      </c>
      <c r="G42" s="232">
        <v>308.89999999999998</v>
      </c>
      <c r="H42" s="232">
        <v>416.7</v>
      </c>
      <c r="I42" s="232">
        <v>389.4</v>
      </c>
      <c r="J42" s="356">
        <v>352.2</v>
      </c>
      <c r="K42" s="356">
        <v>370.2</v>
      </c>
      <c r="L42" s="356">
        <v>339.2</v>
      </c>
      <c r="M42" s="356">
        <v>425.2</v>
      </c>
      <c r="N42" s="356">
        <v>375.4</v>
      </c>
      <c r="O42" s="232">
        <v>322.2</v>
      </c>
      <c r="P42" s="453">
        <v>313.39999999999998</v>
      </c>
      <c r="Q42" s="515">
        <v>445.8</v>
      </c>
      <c r="R42" s="481">
        <v>379.6</v>
      </c>
      <c r="S42" s="482">
        <v>379.8</v>
      </c>
      <c r="T42" s="456">
        <v>382.1</v>
      </c>
      <c r="U42" s="457">
        <v>431</v>
      </c>
      <c r="V42" s="457">
        <v>385.8</v>
      </c>
      <c r="W42" s="458">
        <v>423.4</v>
      </c>
      <c r="X42" s="458">
        <v>484.6</v>
      </c>
      <c r="Y42" s="366">
        <v>450.18933789079887</v>
      </c>
      <c r="Z42" s="366">
        <v>449.58105349815196</v>
      </c>
      <c r="AA42" s="366">
        <v>348.74943521245774</v>
      </c>
      <c r="AB42" s="366">
        <v>485.51731734783175</v>
      </c>
      <c r="AC42" s="366">
        <v>442.89625804748806</v>
      </c>
      <c r="AD42" s="353">
        <v>377.91991045247437</v>
      </c>
      <c r="AE42" s="353">
        <v>433.31776876601293</v>
      </c>
      <c r="AF42" s="353">
        <v>470.96122039076903</v>
      </c>
      <c r="AG42" s="353">
        <v>474.68439890868677</v>
      </c>
      <c r="AH42" s="353">
        <v>408.55239390014788</v>
      </c>
      <c r="AI42" s="353">
        <v>452.12826996215995</v>
      </c>
      <c r="AJ42" s="353">
        <v>470.62717409936806</v>
      </c>
      <c r="AK42" s="353">
        <v>414.16390182185745</v>
      </c>
      <c r="AL42" s="353">
        <v>460.75363735845582</v>
      </c>
      <c r="AM42" s="353">
        <v>480.41507783439914</v>
      </c>
      <c r="AN42" s="353" t="s">
        <v>15</v>
      </c>
      <c r="AO42" s="353">
        <v>524.6</v>
      </c>
      <c r="AP42" s="353">
        <v>391.6</v>
      </c>
      <c r="AQ42" s="353">
        <v>431.3</v>
      </c>
      <c r="AR42" s="353">
        <v>507</v>
      </c>
      <c r="AS42" s="353">
        <v>497.8</v>
      </c>
      <c r="AT42" s="353">
        <v>391.9</v>
      </c>
      <c r="AU42" s="353">
        <v>548.6</v>
      </c>
      <c r="AV42" s="353">
        <v>532.6</v>
      </c>
      <c r="AW42" s="353">
        <v>588.20000000000005</v>
      </c>
    </row>
    <row r="43" spans="1:49">
      <c r="A43" s="130" t="s">
        <v>50</v>
      </c>
      <c r="B43" s="412">
        <v>281.8</v>
      </c>
      <c r="C43" s="232">
        <v>330.3</v>
      </c>
      <c r="D43" s="519">
        <v>315.7</v>
      </c>
      <c r="E43" s="232">
        <v>328.4</v>
      </c>
      <c r="F43" s="232">
        <v>298.3</v>
      </c>
      <c r="G43" s="232">
        <v>259.5</v>
      </c>
      <c r="H43" s="232">
        <v>381.9</v>
      </c>
      <c r="I43" s="232">
        <v>396</v>
      </c>
      <c r="J43" s="356">
        <v>354.8</v>
      </c>
      <c r="K43" s="356">
        <v>420.6</v>
      </c>
      <c r="L43" s="356">
        <v>388.2</v>
      </c>
      <c r="M43" s="356">
        <v>413</v>
      </c>
      <c r="N43" s="356">
        <v>363.1</v>
      </c>
      <c r="O43" s="232">
        <v>313.2</v>
      </c>
      <c r="P43" s="453">
        <v>321.3</v>
      </c>
      <c r="Q43" s="515">
        <v>414.6</v>
      </c>
      <c r="R43" s="481">
        <v>371.4</v>
      </c>
      <c r="S43" s="482">
        <v>357.6</v>
      </c>
      <c r="T43" s="456">
        <v>372.7</v>
      </c>
      <c r="U43" s="457">
        <v>429</v>
      </c>
      <c r="V43" s="457">
        <v>400.6</v>
      </c>
      <c r="W43" s="458">
        <v>424.7</v>
      </c>
      <c r="X43" s="458">
        <v>481.2</v>
      </c>
      <c r="Y43" s="366">
        <v>460.51375221199038</v>
      </c>
      <c r="Z43" s="366">
        <v>436.91696758930334</v>
      </c>
      <c r="AA43" s="366">
        <v>318.80480189893848</v>
      </c>
      <c r="AB43" s="366">
        <v>486.38907450540114</v>
      </c>
      <c r="AC43" s="366">
        <v>453.1216184320931</v>
      </c>
      <c r="AD43" s="353">
        <v>353.09360607784095</v>
      </c>
      <c r="AE43" s="353">
        <v>440.00121732412305</v>
      </c>
      <c r="AF43" s="353">
        <v>448.86884428247259</v>
      </c>
      <c r="AG43" s="353">
        <v>461.15355402114511</v>
      </c>
      <c r="AH43" s="353">
        <v>400.8606727395491</v>
      </c>
      <c r="AI43" s="353">
        <v>453.57929514879686</v>
      </c>
      <c r="AJ43" s="353">
        <v>463.33724852007083</v>
      </c>
      <c r="AK43" s="353">
        <v>408.49300592885561</v>
      </c>
      <c r="AL43" s="353">
        <v>463.96484373570479</v>
      </c>
      <c r="AM43" s="353">
        <v>485.24255008122088</v>
      </c>
      <c r="AN43" s="353">
        <v>451.8</v>
      </c>
      <c r="AO43" s="353">
        <v>474.2</v>
      </c>
      <c r="AP43" s="353">
        <v>295.5</v>
      </c>
      <c r="AQ43" s="353">
        <v>351.9</v>
      </c>
      <c r="AR43" s="353">
        <v>402.9</v>
      </c>
      <c r="AS43" s="353">
        <v>436.7</v>
      </c>
      <c r="AT43" s="353">
        <v>399.5</v>
      </c>
      <c r="AU43" s="353">
        <v>419.3</v>
      </c>
      <c r="AV43" s="353">
        <v>442.9</v>
      </c>
      <c r="AW43" s="353">
        <v>480.2</v>
      </c>
    </row>
    <row r="44" spans="1:49">
      <c r="A44" s="130" t="s">
        <v>122</v>
      </c>
      <c r="B44" s="412">
        <v>257.8</v>
      </c>
      <c r="C44" s="232">
        <v>246.1</v>
      </c>
      <c r="D44" s="519">
        <v>298.3</v>
      </c>
      <c r="E44" s="232">
        <v>278.5</v>
      </c>
      <c r="F44" s="232">
        <v>321.8</v>
      </c>
      <c r="G44" s="232">
        <v>270.5</v>
      </c>
      <c r="H44" s="232">
        <v>308.2</v>
      </c>
      <c r="I44" s="232">
        <v>308.89999999999998</v>
      </c>
      <c r="J44" s="356">
        <v>318.89999999999998</v>
      </c>
      <c r="K44" s="356">
        <v>308.10000000000002</v>
      </c>
      <c r="L44" s="356">
        <v>318</v>
      </c>
      <c r="M44" s="356">
        <v>327.60000000000002</v>
      </c>
      <c r="N44" s="356">
        <v>261.5</v>
      </c>
      <c r="O44" s="232" t="s">
        <v>125</v>
      </c>
      <c r="P44" s="453">
        <v>304.10000000000002</v>
      </c>
      <c r="Q44" s="515">
        <v>296.8</v>
      </c>
      <c r="R44" s="481">
        <v>340.8</v>
      </c>
      <c r="S44" s="482">
        <v>339.1</v>
      </c>
      <c r="T44" s="456">
        <v>368.9</v>
      </c>
      <c r="U44" s="457">
        <v>349.6</v>
      </c>
      <c r="V44" s="457">
        <v>290.39999999999998</v>
      </c>
      <c r="W44" s="458">
        <v>409.6</v>
      </c>
      <c r="X44" s="458">
        <v>447.6</v>
      </c>
      <c r="Y44" s="366">
        <v>430.30868096510227</v>
      </c>
      <c r="Z44" s="366">
        <v>418.86809848998411</v>
      </c>
      <c r="AA44" s="366">
        <v>368.12608050380015</v>
      </c>
      <c r="AB44" s="366">
        <v>392.74321513682213</v>
      </c>
      <c r="AC44" s="366">
        <v>419.93460209578052</v>
      </c>
      <c r="AD44" s="353">
        <v>370.90589442593745</v>
      </c>
      <c r="AE44" s="353">
        <v>388.77801292012271</v>
      </c>
      <c r="AF44" s="353">
        <v>441.62052371959697</v>
      </c>
      <c r="AG44" s="353" t="s">
        <v>15</v>
      </c>
      <c r="AH44" s="353">
        <v>420.47351653664373</v>
      </c>
      <c r="AI44" s="353">
        <v>461.602302008126</v>
      </c>
      <c r="AJ44" s="353">
        <v>527.65355624429844</v>
      </c>
      <c r="AK44" s="353">
        <v>531.01664087886945</v>
      </c>
      <c r="AL44" s="353">
        <v>469.98521184936641</v>
      </c>
      <c r="AM44" s="353">
        <v>527.2028757951233</v>
      </c>
      <c r="AN44" s="353" t="s">
        <v>15</v>
      </c>
      <c r="AO44" s="353" t="s">
        <v>15</v>
      </c>
      <c r="AP44" s="353" t="s">
        <v>160</v>
      </c>
      <c r="AQ44" s="353" t="s">
        <v>160</v>
      </c>
      <c r="AR44" s="353" t="s">
        <v>160</v>
      </c>
      <c r="AS44" s="353" t="s">
        <v>160</v>
      </c>
      <c r="AT44" s="353" t="s">
        <v>160</v>
      </c>
      <c r="AU44" s="353" t="s">
        <v>160</v>
      </c>
      <c r="AV44" s="353" t="s">
        <v>160</v>
      </c>
      <c r="AW44" s="353" t="s">
        <v>160</v>
      </c>
    </row>
    <row r="45" spans="1:49">
      <c r="A45" s="130" t="s">
        <v>51</v>
      </c>
      <c r="B45" s="412">
        <v>315.7</v>
      </c>
      <c r="C45" s="232">
        <v>332.6</v>
      </c>
      <c r="D45" s="519">
        <v>330.8</v>
      </c>
      <c r="E45" s="232">
        <v>384.6</v>
      </c>
      <c r="F45" s="232">
        <v>321.39999999999998</v>
      </c>
      <c r="G45" s="232">
        <v>238</v>
      </c>
      <c r="H45" s="232">
        <v>357.1</v>
      </c>
      <c r="I45" s="232">
        <v>399.8</v>
      </c>
      <c r="J45" s="356">
        <v>369</v>
      </c>
      <c r="K45" s="356">
        <v>447.9</v>
      </c>
      <c r="L45" s="356">
        <v>394.2</v>
      </c>
      <c r="M45" s="356">
        <v>429.3</v>
      </c>
      <c r="N45" s="356">
        <v>408.9</v>
      </c>
      <c r="O45" s="232">
        <v>336.9</v>
      </c>
      <c r="P45" s="453">
        <v>314.39999999999998</v>
      </c>
      <c r="Q45" s="515">
        <v>410.9</v>
      </c>
      <c r="R45" s="481">
        <v>385.5</v>
      </c>
      <c r="S45" s="482">
        <v>396.2</v>
      </c>
      <c r="T45" s="456">
        <v>390.6</v>
      </c>
      <c r="U45" s="457">
        <v>437.6</v>
      </c>
      <c r="V45" s="457">
        <v>415.3</v>
      </c>
      <c r="W45" s="458">
        <v>433.1</v>
      </c>
      <c r="X45" s="458">
        <v>487.7</v>
      </c>
      <c r="Y45" s="366">
        <v>478.17143153876822</v>
      </c>
      <c r="Z45" s="366">
        <v>411.60996079336354</v>
      </c>
      <c r="AA45" s="366">
        <v>310.30814330974067</v>
      </c>
      <c r="AB45" s="366">
        <v>477.40899506612686</v>
      </c>
      <c r="AC45" s="366">
        <v>446.67464651141273</v>
      </c>
      <c r="AD45" s="353">
        <v>322.63500919693826</v>
      </c>
      <c r="AE45" s="353">
        <v>431.88765157463041</v>
      </c>
      <c r="AF45" s="353">
        <v>443.08581923570131</v>
      </c>
      <c r="AG45" s="353">
        <v>453.11556306747377</v>
      </c>
      <c r="AH45" s="353">
        <v>404.37312690019809</v>
      </c>
      <c r="AI45" s="353">
        <v>453.79601455025221</v>
      </c>
      <c r="AJ45" s="353">
        <v>459.01036665149189</v>
      </c>
      <c r="AK45" s="353">
        <v>409.25053760252132</v>
      </c>
      <c r="AL45" s="353">
        <v>466.79183506038447</v>
      </c>
      <c r="AM45" s="353">
        <v>485.69459561687233</v>
      </c>
      <c r="AN45" s="353">
        <v>443.5</v>
      </c>
      <c r="AO45" s="353">
        <v>492</v>
      </c>
      <c r="AP45" s="353">
        <v>265.10000000000002</v>
      </c>
      <c r="AQ45" s="353">
        <v>290.39999999999998</v>
      </c>
      <c r="AR45" s="353">
        <v>405.7</v>
      </c>
      <c r="AS45" s="353">
        <v>423.2</v>
      </c>
      <c r="AT45" s="353">
        <v>399.3</v>
      </c>
      <c r="AU45" s="353">
        <v>431.2</v>
      </c>
      <c r="AV45" s="353">
        <v>404.7</v>
      </c>
      <c r="AW45" s="353">
        <v>486.9</v>
      </c>
    </row>
    <row r="46" spans="1:49">
      <c r="A46" s="130" t="s">
        <v>52</v>
      </c>
      <c r="B46" s="412">
        <v>266.89999999999998</v>
      </c>
      <c r="C46" s="232">
        <v>238.8</v>
      </c>
      <c r="D46" s="519">
        <v>260.8</v>
      </c>
      <c r="E46" s="232">
        <v>258.7</v>
      </c>
      <c r="F46" s="232">
        <v>298</v>
      </c>
      <c r="G46" s="232">
        <v>226.3</v>
      </c>
      <c r="H46" s="232">
        <v>262.3</v>
      </c>
      <c r="I46" s="232">
        <v>260.60000000000002</v>
      </c>
      <c r="J46" s="356">
        <v>277.7</v>
      </c>
      <c r="K46" s="356">
        <v>276.5</v>
      </c>
      <c r="L46" s="356">
        <v>278.60000000000002</v>
      </c>
      <c r="M46" s="356">
        <v>319.8</v>
      </c>
      <c r="N46" s="356">
        <v>285.60000000000002</v>
      </c>
      <c r="O46" s="232">
        <v>268.60000000000002</v>
      </c>
      <c r="P46" s="453">
        <v>316.10000000000002</v>
      </c>
      <c r="Q46" s="515">
        <v>363.7</v>
      </c>
      <c r="R46" s="481">
        <v>353.9</v>
      </c>
      <c r="S46" s="482">
        <v>322.8</v>
      </c>
      <c r="T46" s="456">
        <v>372.1</v>
      </c>
      <c r="U46" s="457">
        <v>371.4</v>
      </c>
      <c r="V46" s="457">
        <v>355.3</v>
      </c>
      <c r="W46" s="458">
        <v>413.4</v>
      </c>
      <c r="X46" s="458">
        <v>428.4</v>
      </c>
      <c r="Y46" s="366">
        <v>419.74314076131935</v>
      </c>
      <c r="Z46" s="366">
        <v>393.40953028632634</v>
      </c>
      <c r="AA46" s="366">
        <v>354.68754577159217</v>
      </c>
      <c r="AB46" s="366">
        <v>374.89417477912508</v>
      </c>
      <c r="AC46" s="366">
        <v>406.5972940385588</v>
      </c>
      <c r="AD46" s="353">
        <v>359.0854894776167</v>
      </c>
      <c r="AE46" s="353">
        <v>387.0774609046386</v>
      </c>
      <c r="AF46" s="353">
        <v>397.52034355331006</v>
      </c>
      <c r="AG46" s="353">
        <v>461.3348917198648</v>
      </c>
      <c r="AH46" s="353">
        <v>399.6746959614477</v>
      </c>
      <c r="AI46" s="353">
        <v>453.97906556076873</v>
      </c>
      <c r="AJ46" s="353">
        <v>457.77190343855148</v>
      </c>
      <c r="AK46" s="353">
        <v>485.6673228530114</v>
      </c>
      <c r="AL46" s="353">
        <v>375.52848240751064</v>
      </c>
      <c r="AM46" s="353">
        <v>481.08663499854526</v>
      </c>
      <c r="AN46" s="353" t="s">
        <v>15</v>
      </c>
      <c r="AO46" s="353" t="s">
        <v>15</v>
      </c>
      <c r="AP46" s="353" t="s">
        <v>160</v>
      </c>
      <c r="AQ46" s="353" t="s">
        <v>160</v>
      </c>
      <c r="AR46" s="353" t="s">
        <v>160</v>
      </c>
      <c r="AS46" s="353" t="s">
        <v>160</v>
      </c>
      <c r="AT46" s="353">
        <v>419.3</v>
      </c>
      <c r="AU46" s="353">
        <v>477.6</v>
      </c>
      <c r="AV46" s="353" t="s">
        <v>160</v>
      </c>
      <c r="AW46" s="353" t="s">
        <v>160</v>
      </c>
    </row>
    <row r="47" spans="1:49">
      <c r="A47" s="130" t="s">
        <v>53</v>
      </c>
      <c r="B47" s="412">
        <v>391.8</v>
      </c>
      <c r="C47" s="232">
        <v>398.8</v>
      </c>
      <c r="D47" s="519">
        <v>416.6</v>
      </c>
      <c r="E47" s="232">
        <v>373.6</v>
      </c>
      <c r="F47" s="232">
        <v>280.8</v>
      </c>
      <c r="G47" s="232">
        <v>259.7</v>
      </c>
      <c r="H47" s="232">
        <v>317.89999999999998</v>
      </c>
      <c r="I47" s="232">
        <v>387.9</v>
      </c>
      <c r="J47" s="356">
        <v>376.1</v>
      </c>
      <c r="K47" s="356">
        <v>406.1</v>
      </c>
      <c r="L47" s="356">
        <v>373.4</v>
      </c>
      <c r="M47" s="356">
        <v>402.7</v>
      </c>
      <c r="N47" s="356">
        <v>358.3</v>
      </c>
      <c r="O47" s="232">
        <v>370.1</v>
      </c>
      <c r="P47" s="453">
        <v>323</v>
      </c>
      <c r="Q47" s="515">
        <v>435.5</v>
      </c>
      <c r="R47" s="481">
        <v>375.5</v>
      </c>
      <c r="S47" s="482">
        <v>350</v>
      </c>
      <c r="T47" s="456">
        <v>411.3</v>
      </c>
      <c r="U47" s="457">
        <v>425.2</v>
      </c>
      <c r="V47" s="457">
        <v>436.3</v>
      </c>
      <c r="W47" s="458">
        <v>411.2</v>
      </c>
      <c r="X47" s="458">
        <v>467.7</v>
      </c>
      <c r="Y47" s="366">
        <v>457.96490889695468</v>
      </c>
      <c r="Z47" s="366">
        <v>444.85365320078694</v>
      </c>
      <c r="AA47" s="366">
        <v>350.00875536517754</v>
      </c>
      <c r="AB47" s="366">
        <v>484.5981067235939</v>
      </c>
      <c r="AC47" s="366">
        <v>431.90140192375787</v>
      </c>
      <c r="AD47" s="353">
        <v>341.42651762426323</v>
      </c>
      <c r="AE47" s="353">
        <v>467.63563873418707</v>
      </c>
      <c r="AF47" s="353">
        <v>526.68333161108035</v>
      </c>
      <c r="AG47" s="353">
        <v>470.50912173018816</v>
      </c>
      <c r="AH47" s="353">
        <v>407.33441572763292</v>
      </c>
      <c r="AI47" s="353">
        <v>452.44571113768887</v>
      </c>
      <c r="AJ47" s="353">
        <v>469.21573639962457</v>
      </c>
      <c r="AK47" s="353">
        <v>419.01710361884773</v>
      </c>
      <c r="AL47" s="353">
        <v>468.58546390049486</v>
      </c>
      <c r="AM47" s="353">
        <v>481.28629193224992</v>
      </c>
      <c r="AN47" s="353">
        <v>469.6</v>
      </c>
      <c r="AO47" s="353">
        <v>611</v>
      </c>
      <c r="AP47" s="353">
        <v>343.6</v>
      </c>
      <c r="AQ47" s="353">
        <v>384.7</v>
      </c>
      <c r="AR47" s="353">
        <v>433.7</v>
      </c>
      <c r="AS47" s="353">
        <v>445</v>
      </c>
      <c r="AT47" s="353">
        <v>461.9</v>
      </c>
      <c r="AU47" s="353">
        <v>512.29999999999995</v>
      </c>
      <c r="AV47" s="353">
        <v>512.79999999999995</v>
      </c>
      <c r="AW47" s="353">
        <v>541.9</v>
      </c>
    </row>
    <row r="48" spans="1:49">
      <c r="A48" s="130" t="s">
        <v>54</v>
      </c>
      <c r="B48" s="412">
        <v>290.3</v>
      </c>
      <c r="C48" s="232">
        <v>306.89999999999998</v>
      </c>
      <c r="D48" s="519">
        <v>316.2</v>
      </c>
      <c r="E48" s="232">
        <v>323.60000000000002</v>
      </c>
      <c r="F48" s="232">
        <v>311</v>
      </c>
      <c r="G48" s="232">
        <v>257.39999999999998</v>
      </c>
      <c r="H48" s="232">
        <v>329.3</v>
      </c>
      <c r="I48" s="232">
        <v>387.4</v>
      </c>
      <c r="J48" s="356">
        <v>430.5</v>
      </c>
      <c r="K48" s="356">
        <v>415.9</v>
      </c>
      <c r="L48" s="356">
        <v>372.1</v>
      </c>
      <c r="M48" s="356">
        <v>470.4</v>
      </c>
      <c r="N48" s="356">
        <v>391.4</v>
      </c>
      <c r="O48" s="232">
        <v>382.6</v>
      </c>
      <c r="P48" s="453">
        <v>379.6</v>
      </c>
      <c r="Q48" s="453">
        <v>442.6</v>
      </c>
      <c r="R48" s="481">
        <v>395.7</v>
      </c>
      <c r="S48" s="482">
        <v>368.8</v>
      </c>
      <c r="T48" s="456">
        <v>410.3</v>
      </c>
      <c r="U48" s="457">
        <v>441.9</v>
      </c>
      <c r="V48" s="457">
        <v>414.4</v>
      </c>
      <c r="W48" s="458">
        <v>432.8</v>
      </c>
      <c r="X48" s="458">
        <v>492.8</v>
      </c>
      <c r="Y48" s="366">
        <v>480.20098198470998</v>
      </c>
      <c r="Z48" s="366">
        <v>428.4047093823786</v>
      </c>
      <c r="AA48" s="366">
        <v>369.48447503210906</v>
      </c>
      <c r="AB48" s="366">
        <v>504.88271902679548</v>
      </c>
      <c r="AC48" s="366">
        <v>462.52277708966523</v>
      </c>
      <c r="AD48" s="353">
        <v>389.46439949877163</v>
      </c>
      <c r="AE48" s="353">
        <v>443.04412370035089</v>
      </c>
      <c r="AF48" s="353">
        <v>483.86821078493074</v>
      </c>
      <c r="AG48" s="353">
        <v>477.47181954160453</v>
      </c>
      <c r="AH48" s="353">
        <v>411.62298487201298</v>
      </c>
      <c r="AI48" s="353">
        <v>442.1546416676112</v>
      </c>
      <c r="AJ48" s="353">
        <v>457.11234917673022</v>
      </c>
      <c r="AK48" s="353">
        <v>432.72277556593974</v>
      </c>
      <c r="AL48" s="353">
        <v>467.6386080713313</v>
      </c>
      <c r="AM48" s="353">
        <v>470.30835844614768</v>
      </c>
      <c r="AN48" s="353">
        <v>415.3</v>
      </c>
      <c r="AO48" s="353">
        <v>487.8</v>
      </c>
      <c r="AP48" s="353">
        <v>346</v>
      </c>
      <c r="AQ48" s="353">
        <v>334.3</v>
      </c>
      <c r="AR48" s="353">
        <v>389</v>
      </c>
      <c r="AS48" s="353">
        <v>429.5</v>
      </c>
      <c r="AT48" s="353">
        <v>413.6</v>
      </c>
      <c r="AU48" s="353">
        <v>480</v>
      </c>
      <c r="AV48" s="353">
        <v>471.1</v>
      </c>
      <c r="AW48" s="353">
        <v>447.3</v>
      </c>
    </row>
    <row r="49" spans="1:49">
      <c r="A49" s="130" t="s">
        <v>55</v>
      </c>
      <c r="B49" s="412">
        <v>326.7</v>
      </c>
      <c r="C49" s="232">
        <v>344</v>
      </c>
      <c r="D49" s="519">
        <v>291.2</v>
      </c>
      <c r="E49" s="232">
        <v>365.4</v>
      </c>
      <c r="F49" s="232">
        <v>312.2</v>
      </c>
      <c r="G49" s="232">
        <v>320.5</v>
      </c>
      <c r="H49" s="232">
        <v>433.7</v>
      </c>
      <c r="I49" s="232">
        <v>398.5</v>
      </c>
      <c r="J49" s="356">
        <v>326.60000000000002</v>
      </c>
      <c r="K49" s="356">
        <v>328.1</v>
      </c>
      <c r="L49" s="356">
        <v>385.1</v>
      </c>
      <c r="M49" s="356">
        <v>433.9</v>
      </c>
      <c r="N49" s="356">
        <v>323.3</v>
      </c>
      <c r="O49" s="232">
        <v>377.5</v>
      </c>
      <c r="P49" s="453">
        <v>353.7</v>
      </c>
      <c r="Q49" s="453">
        <v>439.6</v>
      </c>
      <c r="R49" s="481">
        <v>386.8</v>
      </c>
      <c r="S49" s="482">
        <v>393.7</v>
      </c>
      <c r="T49" s="456">
        <v>417.2</v>
      </c>
      <c r="U49" s="457">
        <v>443.1</v>
      </c>
      <c r="V49" s="457">
        <v>394.4</v>
      </c>
      <c r="W49" s="458">
        <v>482.7</v>
      </c>
      <c r="X49" s="458">
        <v>543.29999999999995</v>
      </c>
      <c r="Y49" s="366">
        <v>519.04452296451211</v>
      </c>
      <c r="Z49" s="366">
        <v>477.38006814412</v>
      </c>
      <c r="AA49" s="366">
        <v>360.17210389955602</v>
      </c>
      <c r="AB49" s="366">
        <v>470.80368126047796</v>
      </c>
      <c r="AC49" s="366">
        <v>448.85319504639415</v>
      </c>
      <c r="AD49" s="353">
        <v>365.60962560180661</v>
      </c>
      <c r="AE49" s="353">
        <v>414.79640159118236</v>
      </c>
      <c r="AF49" s="353">
        <v>451.83450805420705</v>
      </c>
      <c r="AG49" s="353">
        <v>471.2789514617242</v>
      </c>
      <c r="AH49" s="353">
        <v>408.78410947033899</v>
      </c>
      <c r="AI49" s="353">
        <v>448.55944544431031</v>
      </c>
      <c r="AJ49" s="353">
        <v>461.74231852743975</v>
      </c>
      <c r="AK49" s="353">
        <v>417.19704804834043</v>
      </c>
      <c r="AL49" s="353">
        <v>472.95511040156066</v>
      </c>
      <c r="AM49" s="353">
        <v>467.26606845801535</v>
      </c>
      <c r="AN49" s="353">
        <v>555.70000000000005</v>
      </c>
      <c r="AO49" s="353">
        <v>584.79999999999995</v>
      </c>
      <c r="AP49" s="353">
        <v>364.2</v>
      </c>
      <c r="AQ49" s="353">
        <v>469.1</v>
      </c>
      <c r="AR49" s="353">
        <v>597.29999999999995</v>
      </c>
      <c r="AS49" s="353">
        <v>597.6</v>
      </c>
      <c r="AT49" s="353">
        <v>663.8</v>
      </c>
      <c r="AU49" s="353">
        <v>571.9</v>
      </c>
      <c r="AV49" s="353">
        <v>506.2</v>
      </c>
      <c r="AW49" s="353">
        <v>529.4</v>
      </c>
    </row>
    <row r="50" spans="1:49">
      <c r="A50" s="130" t="s">
        <v>56</v>
      </c>
      <c r="B50" s="412">
        <v>241.2</v>
      </c>
      <c r="C50" s="232">
        <v>253.2</v>
      </c>
      <c r="D50" s="519">
        <v>207.9</v>
      </c>
      <c r="E50" s="232">
        <v>291.60000000000002</v>
      </c>
      <c r="F50" s="232">
        <v>298.10000000000002</v>
      </c>
      <c r="G50" s="232">
        <v>247.6</v>
      </c>
      <c r="H50" s="232">
        <v>293.60000000000002</v>
      </c>
      <c r="I50" s="232">
        <v>330.4</v>
      </c>
      <c r="J50" s="356" t="s">
        <v>125</v>
      </c>
      <c r="K50" s="356">
        <v>246.4</v>
      </c>
      <c r="L50" s="356">
        <v>207.3</v>
      </c>
      <c r="M50" s="356">
        <v>298.2</v>
      </c>
      <c r="N50" s="356">
        <v>251.8</v>
      </c>
      <c r="O50" s="232" t="s">
        <v>125</v>
      </c>
      <c r="P50" s="453">
        <v>326</v>
      </c>
      <c r="Q50" s="453">
        <v>342.6</v>
      </c>
      <c r="R50" s="481">
        <v>346</v>
      </c>
      <c r="S50" s="482">
        <v>308</v>
      </c>
      <c r="T50" s="456">
        <v>347</v>
      </c>
      <c r="U50" s="457" t="s">
        <v>125</v>
      </c>
      <c r="V50" s="457" t="s">
        <v>68</v>
      </c>
      <c r="W50" s="458" t="s">
        <v>125</v>
      </c>
      <c r="X50" s="458">
        <v>402.4</v>
      </c>
      <c r="Y50" s="366">
        <v>423.12426335397367</v>
      </c>
      <c r="Z50" s="366" t="s">
        <v>124</v>
      </c>
      <c r="AA50" s="366" t="s">
        <v>15</v>
      </c>
      <c r="AB50" s="366">
        <v>420.31057096783456</v>
      </c>
      <c r="AC50" s="366">
        <v>425.14724429701891</v>
      </c>
      <c r="AD50" s="353" t="s">
        <v>15</v>
      </c>
      <c r="AE50" s="353" t="s">
        <v>15</v>
      </c>
      <c r="AF50" s="353" t="s">
        <v>15</v>
      </c>
      <c r="AG50" s="353" t="s">
        <v>15</v>
      </c>
      <c r="AH50" s="353">
        <v>421.84520322001117</v>
      </c>
      <c r="AI50" s="353">
        <v>377.86848119527525</v>
      </c>
      <c r="AJ50" s="353">
        <v>424.63069755725536</v>
      </c>
      <c r="AK50" s="353">
        <v>474.43942049543813</v>
      </c>
      <c r="AL50" s="353">
        <v>510.22047786303835</v>
      </c>
      <c r="AM50" s="353">
        <v>538.66310145167324</v>
      </c>
      <c r="AN50" s="353" t="s">
        <v>15</v>
      </c>
      <c r="AO50" s="353" t="s">
        <v>15</v>
      </c>
      <c r="AP50" s="353" t="s">
        <v>160</v>
      </c>
      <c r="AQ50" s="353" t="s">
        <v>160</v>
      </c>
      <c r="AR50" s="353" t="s">
        <v>160</v>
      </c>
      <c r="AS50" s="353" t="s">
        <v>160</v>
      </c>
      <c r="AT50" s="353" t="s">
        <v>160</v>
      </c>
      <c r="AU50" s="353" t="s">
        <v>160</v>
      </c>
      <c r="AV50" s="353" t="s">
        <v>160</v>
      </c>
      <c r="AW50" s="353" t="s">
        <v>160</v>
      </c>
    </row>
    <row r="51" spans="1:49">
      <c r="A51" s="130" t="s">
        <v>123</v>
      </c>
      <c r="B51" s="412" t="s">
        <v>68</v>
      </c>
      <c r="C51" s="232">
        <v>246.1</v>
      </c>
      <c r="D51" s="519">
        <v>248.4</v>
      </c>
      <c r="E51" s="232">
        <v>258</v>
      </c>
      <c r="F51" s="232">
        <v>302.7</v>
      </c>
      <c r="G51" s="232">
        <v>237</v>
      </c>
      <c r="H51" s="232">
        <v>249.6</v>
      </c>
      <c r="I51" s="232">
        <v>350.1</v>
      </c>
      <c r="J51" s="356">
        <v>337.1</v>
      </c>
      <c r="K51" s="356">
        <v>275.8</v>
      </c>
      <c r="L51" s="356">
        <v>303.2</v>
      </c>
      <c r="M51" s="356">
        <v>355.7</v>
      </c>
      <c r="N51" s="356">
        <v>305.7</v>
      </c>
      <c r="O51" s="232">
        <v>358.4</v>
      </c>
      <c r="P51" s="453">
        <v>307.8</v>
      </c>
      <c r="Q51" s="453">
        <v>345.1</v>
      </c>
      <c r="R51" s="481">
        <v>344.1</v>
      </c>
      <c r="S51" s="482">
        <v>344.6</v>
      </c>
      <c r="T51" s="456">
        <v>374.8</v>
      </c>
      <c r="U51" s="457">
        <v>394.9</v>
      </c>
      <c r="V51" s="457">
        <v>317.7</v>
      </c>
      <c r="W51" s="458">
        <v>443.6</v>
      </c>
      <c r="X51" s="458">
        <v>409.2</v>
      </c>
      <c r="Y51" s="366">
        <v>404.07521827181404</v>
      </c>
      <c r="Z51" s="366">
        <v>334.49971480233023</v>
      </c>
      <c r="AA51" s="366">
        <v>370.70723569496084</v>
      </c>
      <c r="AB51" s="366">
        <v>320.15093558261287</v>
      </c>
      <c r="AC51" s="366">
        <v>422.63308426329365</v>
      </c>
      <c r="AD51" s="353">
        <v>341.13828944479815</v>
      </c>
      <c r="AE51" s="353">
        <v>338.75076924111278</v>
      </c>
      <c r="AF51" s="353">
        <v>416.45550470875986</v>
      </c>
      <c r="AG51" s="353" t="s">
        <v>15</v>
      </c>
      <c r="AH51" s="353">
        <v>420.75696647542793</v>
      </c>
      <c r="AI51" s="353">
        <v>470.68554367551013</v>
      </c>
      <c r="AJ51" s="353">
        <v>582.79921611592829</v>
      </c>
      <c r="AK51" s="353">
        <v>565.748620389248</v>
      </c>
      <c r="AL51" s="353">
        <v>443.5297267250919</v>
      </c>
      <c r="AM51" s="353">
        <v>544.97813426117239</v>
      </c>
      <c r="AN51" s="353" t="s">
        <v>15</v>
      </c>
      <c r="AO51" s="353" t="s">
        <v>15</v>
      </c>
      <c r="AP51" s="353" t="s">
        <v>160</v>
      </c>
      <c r="AQ51" s="353" t="s">
        <v>160</v>
      </c>
      <c r="AR51" s="353" t="s">
        <v>160</v>
      </c>
      <c r="AS51" s="353" t="s">
        <v>160</v>
      </c>
      <c r="AT51" s="353" t="s">
        <v>160</v>
      </c>
      <c r="AU51" s="353" t="s">
        <v>160</v>
      </c>
      <c r="AV51" s="353" t="s">
        <v>160</v>
      </c>
      <c r="AW51" s="353" t="s">
        <v>160</v>
      </c>
    </row>
    <row r="52" spans="1:49">
      <c r="A52" s="130"/>
      <c r="B52" s="421"/>
      <c r="C52" s="232"/>
      <c r="D52" s="519"/>
      <c r="E52" s="232"/>
      <c r="F52" s="232"/>
      <c r="G52" s="232"/>
      <c r="H52" s="232"/>
      <c r="I52" s="232"/>
      <c r="J52" s="356"/>
      <c r="K52" s="356"/>
      <c r="L52" s="356"/>
      <c r="M52" s="356"/>
      <c r="N52" s="356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362"/>
      <c r="Z52" s="362"/>
      <c r="AA52" s="362"/>
      <c r="AB52" s="362"/>
      <c r="AC52" s="362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353"/>
      <c r="AO52" s="353"/>
      <c r="AP52" s="353"/>
      <c r="AQ52" s="353"/>
      <c r="AR52" s="353"/>
      <c r="AS52" s="353"/>
      <c r="AT52" s="353"/>
      <c r="AU52" s="353"/>
      <c r="AV52" s="353"/>
      <c r="AW52" s="353"/>
    </row>
    <row r="53" spans="1:49">
      <c r="A53" s="163" t="s">
        <v>209</v>
      </c>
      <c r="B53" s="422">
        <v>282.3</v>
      </c>
      <c r="C53" s="386">
        <v>317.8</v>
      </c>
      <c r="D53" s="521">
        <v>292</v>
      </c>
      <c r="E53" s="386">
        <v>329</v>
      </c>
      <c r="F53" s="386">
        <v>323.10000000000002</v>
      </c>
      <c r="G53" s="386">
        <v>295</v>
      </c>
      <c r="H53" s="386">
        <v>348</v>
      </c>
      <c r="I53" s="386">
        <v>394.5</v>
      </c>
      <c r="J53" s="468">
        <v>385.2</v>
      </c>
      <c r="K53" s="468">
        <v>395.4</v>
      </c>
      <c r="L53" s="468">
        <v>353.8</v>
      </c>
      <c r="M53" s="468">
        <v>393.6</v>
      </c>
      <c r="N53" s="468">
        <v>379.2</v>
      </c>
      <c r="O53" s="386">
        <v>380.2</v>
      </c>
      <c r="P53" s="459">
        <v>358.9</v>
      </c>
      <c r="Q53" s="459">
        <v>420.1</v>
      </c>
      <c r="R53" s="490">
        <v>388.9</v>
      </c>
      <c r="S53" s="491">
        <v>359</v>
      </c>
      <c r="T53" s="462">
        <v>402.5</v>
      </c>
      <c r="U53" s="463">
        <v>407.9</v>
      </c>
      <c r="V53" s="463">
        <v>408.9</v>
      </c>
      <c r="W53" s="464">
        <v>438.3</v>
      </c>
      <c r="X53" s="464">
        <v>459.8</v>
      </c>
      <c r="Y53" s="391">
        <v>443.95169885968261</v>
      </c>
      <c r="Z53" s="391">
        <v>388.29279717303763</v>
      </c>
      <c r="AA53" s="391">
        <v>417.28501383357224</v>
      </c>
      <c r="AB53" s="391">
        <v>482.1432098694728</v>
      </c>
      <c r="AC53" s="391">
        <v>451.71732586610136</v>
      </c>
      <c r="AD53" s="478">
        <v>404.7207551468868</v>
      </c>
      <c r="AE53" s="478">
        <v>440.61700280024917</v>
      </c>
      <c r="AF53" s="478">
        <v>465.01402986268431</v>
      </c>
      <c r="AG53" s="478">
        <v>474.81558706227253</v>
      </c>
      <c r="AH53" s="478">
        <v>413.29062546470271</v>
      </c>
      <c r="AI53" s="478">
        <v>477.82522239965391</v>
      </c>
      <c r="AJ53" s="478">
        <v>461.802232698284</v>
      </c>
      <c r="AK53" s="478">
        <v>431.00003498757815</v>
      </c>
      <c r="AL53" s="478">
        <v>479.84853116421198</v>
      </c>
      <c r="AM53" s="478">
        <v>474.0975186898504</v>
      </c>
      <c r="AN53" s="478">
        <v>472.1</v>
      </c>
      <c r="AO53" s="478">
        <v>450.9</v>
      </c>
      <c r="AP53" s="478">
        <v>421.6</v>
      </c>
      <c r="AQ53" s="478">
        <v>408.7</v>
      </c>
      <c r="AR53" s="478">
        <v>465.1</v>
      </c>
      <c r="AS53" s="478">
        <v>423.9</v>
      </c>
      <c r="AT53" s="478">
        <v>458.6</v>
      </c>
      <c r="AU53" s="478">
        <v>448.1</v>
      </c>
      <c r="AV53" s="478">
        <v>470.5</v>
      </c>
      <c r="AW53" s="478">
        <v>487.4</v>
      </c>
    </row>
    <row r="54" spans="1:49">
      <c r="A54" s="163" t="s">
        <v>210</v>
      </c>
      <c r="B54" s="422">
        <v>291</v>
      </c>
      <c r="C54" s="386">
        <v>312.39999999999998</v>
      </c>
      <c r="D54" s="521">
        <v>304.10000000000002</v>
      </c>
      <c r="E54" s="386">
        <v>318</v>
      </c>
      <c r="F54" s="386">
        <v>316.3</v>
      </c>
      <c r="G54" s="386">
        <v>272</v>
      </c>
      <c r="H54" s="386">
        <v>343.6</v>
      </c>
      <c r="I54" s="386">
        <v>391.7</v>
      </c>
      <c r="J54" s="468">
        <v>383.1</v>
      </c>
      <c r="K54" s="468">
        <v>398.6</v>
      </c>
      <c r="L54" s="468">
        <v>362.4</v>
      </c>
      <c r="M54" s="468">
        <v>392.6</v>
      </c>
      <c r="N54" s="468">
        <v>365.2</v>
      </c>
      <c r="O54" s="386">
        <v>386.1</v>
      </c>
      <c r="P54" s="459">
        <v>337</v>
      </c>
      <c r="Q54" s="459">
        <v>415.6</v>
      </c>
      <c r="R54" s="490">
        <v>365.9</v>
      </c>
      <c r="S54" s="491">
        <v>359.4</v>
      </c>
      <c r="T54" s="462">
        <v>382.1</v>
      </c>
      <c r="U54" s="463">
        <v>421.8</v>
      </c>
      <c r="V54" s="463">
        <v>408.1</v>
      </c>
      <c r="W54" s="464">
        <v>423</v>
      </c>
      <c r="X54" s="464">
        <v>468.4</v>
      </c>
      <c r="Y54" s="391">
        <v>452.95742900640755</v>
      </c>
      <c r="Z54" s="391">
        <v>389.54470519926787</v>
      </c>
      <c r="AA54" s="391">
        <v>379.92547022567254</v>
      </c>
      <c r="AB54" s="391">
        <v>468.32320058034077</v>
      </c>
      <c r="AC54" s="391">
        <v>434.43370720899804</v>
      </c>
      <c r="AD54" s="478">
        <v>385.97108722814693</v>
      </c>
      <c r="AE54" s="478">
        <v>441.1046301623827</v>
      </c>
      <c r="AF54" s="478">
        <v>470.63954943597304</v>
      </c>
      <c r="AG54" s="478">
        <v>464.94811663222123</v>
      </c>
      <c r="AH54" s="478">
        <v>408.86146187375448</v>
      </c>
      <c r="AI54" s="478">
        <v>456.46831452187263</v>
      </c>
      <c r="AJ54" s="478">
        <v>462.50917408066982</v>
      </c>
      <c r="AK54" s="478">
        <v>434.66543569245516</v>
      </c>
      <c r="AL54" s="478">
        <v>479.59889860200803</v>
      </c>
      <c r="AM54" s="478">
        <v>487.45805637289311</v>
      </c>
      <c r="AN54" s="478">
        <v>460</v>
      </c>
      <c r="AO54" s="478">
        <v>503.5</v>
      </c>
      <c r="AP54" s="478">
        <v>373.9</v>
      </c>
      <c r="AQ54" s="478">
        <v>379.8</v>
      </c>
      <c r="AR54" s="478">
        <v>470.1</v>
      </c>
      <c r="AS54" s="478">
        <v>450.5</v>
      </c>
      <c r="AT54" s="478">
        <v>413.8</v>
      </c>
      <c r="AU54" s="478">
        <v>487.2</v>
      </c>
      <c r="AV54" s="478">
        <v>477</v>
      </c>
      <c r="AW54" s="478">
        <v>460.8</v>
      </c>
    </row>
    <row r="55" spans="1:49">
      <c r="A55" s="163" t="s">
        <v>211</v>
      </c>
      <c r="B55" s="422">
        <v>326.10000000000002</v>
      </c>
      <c r="C55" s="386">
        <v>337.5</v>
      </c>
      <c r="D55" s="521">
        <v>307.10000000000002</v>
      </c>
      <c r="E55" s="386">
        <v>345.9</v>
      </c>
      <c r="F55" s="386">
        <v>308</v>
      </c>
      <c r="G55" s="386">
        <v>261.5</v>
      </c>
      <c r="H55" s="386">
        <v>366</v>
      </c>
      <c r="I55" s="386">
        <v>405.6</v>
      </c>
      <c r="J55" s="468">
        <v>394.7</v>
      </c>
      <c r="K55" s="468">
        <v>393.3</v>
      </c>
      <c r="L55" s="468">
        <v>352.3</v>
      </c>
      <c r="M55" s="468">
        <v>377</v>
      </c>
      <c r="N55" s="468">
        <v>359</v>
      </c>
      <c r="O55" s="386">
        <v>355.7</v>
      </c>
      <c r="P55" s="459">
        <v>321.5</v>
      </c>
      <c r="Q55" s="459">
        <v>423.4</v>
      </c>
      <c r="R55" s="490">
        <v>348.4</v>
      </c>
      <c r="S55" s="491">
        <v>332.3</v>
      </c>
      <c r="T55" s="462">
        <v>382.1</v>
      </c>
      <c r="U55" s="463">
        <v>390.2</v>
      </c>
      <c r="V55" s="463">
        <v>396.5</v>
      </c>
      <c r="W55" s="464">
        <v>402.2</v>
      </c>
      <c r="X55" s="464">
        <v>446</v>
      </c>
      <c r="Y55" s="391">
        <v>438.3581331184111</v>
      </c>
      <c r="Z55" s="391">
        <v>383.91983575333757</v>
      </c>
      <c r="AA55" s="391">
        <v>381.41184244746296</v>
      </c>
      <c r="AB55" s="391">
        <v>476.00667564695374</v>
      </c>
      <c r="AC55" s="391">
        <v>444.44011103900306</v>
      </c>
      <c r="AD55" s="478">
        <v>378.38781262654481</v>
      </c>
      <c r="AE55" s="478">
        <v>429.25593199538821</v>
      </c>
      <c r="AF55" s="478">
        <v>464.41330229001829</v>
      </c>
      <c r="AG55" s="478">
        <v>472.81513838764681</v>
      </c>
      <c r="AH55" s="478">
        <v>408.83792431181996</v>
      </c>
      <c r="AI55" s="478">
        <v>480.25472707030912</v>
      </c>
      <c r="AJ55" s="478">
        <v>464.33625181448377</v>
      </c>
      <c r="AK55" s="478">
        <v>442.5800916060582</v>
      </c>
      <c r="AL55" s="478">
        <v>494.25734107233569</v>
      </c>
      <c r="AM55" s="478">
        <v>479.04371103832358</v>
      </c>
      <c r="AN55" s="478">
        <v>480</v>
      </c>
      <c r="AO55" s="478">
        <v>473.7</v>
      </c>
      <c r="AP55" s="478">
        <v>408.6</v>
      </c>
      <c r="AQ55" s="478">
        <v>425</v>
      </c>
      <c r="AR55" s="478">
        <v>469.3</v>
      </c>
      <c r="AS55" s="478">
        <v>432.2</v>
      </c>
      <c r="AT55" s="478">
        <v>455</v>
      </c>
      <c r="AU55" s="478">
        <v>452.7</v>
      </c>
      <c r="AV55" s="478">
        <v>447.9</v>
      </c>
      <c r="AW55" s="478">
        <v>452.6</v>
      </c>
    </row>
    <row r="56" spans="1:49">
      <c r="A56" s="163" t="s">
        <v>212</v>
      </c>
      <c r="B56" s="422">
        <v>296.89999999999998</v>
      </c>
      <c r="C56" s="386">
        <v>326.10000000000002</v>
      </c>
      <c r="D56" s="521">
        <v>320.7</v>
      </c>
      <c r="E56" s="386">
        <v>338.2</v>
      </c>
      <c r="F56" s="386">
        <v>303.8</v>
      </c>
      <c r="G56" s="386">
        <v>258.2</v>
      </c>
      <c r="H56" s="386">
        <v>362.6</v>
      </c>
      <c r="I56" s="386">
        <v>388.5</v>
      </c>
      <c r="J56" s="468">
        <v>360</v>
      </c>
      <c r="K56" s="468">
        <v>411.1</v>
      </c>
      <c r="L56" s="468">
        <v>381.8</v>
      </c>
      <c r="M56" s="468">
        <v>415.1</v>
      </c>
      <c r="N56" s="468">
        <v>367</v>
      </c>
      <c r="O56" s="386">
        <v>330.5</v>
      </c>
      <c r="P56" s="459">
        <v>325</v>
      </c>
      <c r="Q56" s="459">
        <v>417.4</v>
      </c>
      <c r="R56" s="490">
        <v>376.3</v>
      </c>
      <c r="S56" s="491">
        <v>367.2</v>
      </c>
      <c r="T56" s="462">
        <v>383.5</v>
      </c>
      <c r="U56" s="463">
        <v>430.7</v>
      </c>
      <c r="V56" s="463">
        <v>402.7</v>
      </c>
      <c r="W56" s="464">
        <v>429.8</v>
      </c>
      <c r="X56" s="464">
        <v>484.7</v>
      </c>
      <c r="Y56" s="391">
        <v>466.62477490329638</v>
      </c>
      <c r="Z56" s="391">
        <v>433.54037408928087</v>
      </c>
      <c r="AA56" s="391">
        <v>328.63088604371029</v>
      </c>
      <c r="AB56" s="391">
        <v>480.82772208987501</v>
      </c>
      <c r="AC56" s="391">
        <v>448.91684084658624</v>
      </c>
      <c r="AD56" s="478">
        <v>352.08846353797355</v>
      </c>
      <c r="AE56" s="478">
        <v>435.49095489655747</v>
      </c>
      <c r="AF56" s="478">
        <v>455.75360817293432</v>
      </c>
      <c r="AG56" s="478">
        <v>462.53999725882483</v>
      </c>
      <c r="AH56" s="478">
        <v>404.07022551715517</v>
      </c>
      <c r="AI56" s="478">
        <v>452.3734112118434</v>
      </c>
      <c r="AJ56" s="478">
        <v>464.00868100632806</v>
      </c>
      <c r="AK56" s="478">
        <v>415.6712488491371</v>
      </c>
      <c r="AL56" s="478">
        <v>464.28571993633301</v>
      </c>
      <c r="AM56" s="478">
        <v>482.46661947067599</v>
      </c>
      <c r="AN56" s="478">
        <v>459.6</v>
      </c>
      <c r="AO56" s="478">
        <v>493.6</v>
      </c>
      <c r="AP56" s="478">
        <v>314.39999999999998</v>
      </c>
      <c r="AQ56" s="478">
        <v>358.8</v>
      </c>
      <c r="AR56" s="478">
        <v>426.9</v>
      </c>
      <c r="AS56" s="478">
        <v>450.5</v>
      </c>
      <c r="AT56" s="478">
        <v>423.1</v>
      </c>
      <c r="AU56" s="478">
        <v>454.6</v>
      </c>
      <c r="AV56" s="478">
        <v>454.7</v>
      </c>
      <c r="AW56" s="478">
        <v>491.6</v>
      </c>
    </row>
    <row r="57" spans="1:49">
      <c r="A57" s="130"/>
      <c r="B57" s="421"/>
      <c r="C57" s="232"/>
      <c r="D57" s="519"/>
      <c r="E57" s="232"/>
      <c r="F57" s="232"/>
      <c r="G57" s="232"/>
      <c r="H57" s="232"/>
      <c r="I57" s="232"/>
      <c r="J57" s="356"/>
      <c r="K57" s="356"/>
      <c r="L57" s="356"/>
      <c r="M57" s="356"/>
      <c r="N57" s="356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362"/>
      <c r="Z57" s="362"/>
      <c r="AA57" s="362"/>
      <c r="AB57" s="362"/>
      <c r="AC57" s="362"/>
      <c r="AD57" s="353"/>
      <c r="AE57" s="353"/>
      <c r="AF57" s="353"/>
      <c r="AG57" s="353"/>
      <c r="AH57" s="353"/>
      <c r="AI57" s="353"/>
      <c r="AJ57" s="353"/>
      <c r="AK57" s="353"/>
      <c r="AL57" s="353"/>
      <c r="AM57" s="353"/>
      <c r="AN57" s="353"/>
      <c r="AO57" s="353"/>
      <c r="AP57" s="359"/>
      <c r="AQ57" s="359"/>
      <c r="AR57" s="359"/>
      <c r="AS57" s="359"/>
      <c r="AT57" s="359"/>
      <c r="AU57" s="359"/>
      <c r="AV57" s="353"/>
      <c r="AW57" s="353"/>
    </row>
    <row r="58" spans="1:49">
      <c r="A58" s="163" t="s">
        <v>59</v>
      </c>
      <c r="B58" s="424">
        <v>308.5</v>
      </c>
      <c r="C58" s="386">
        <v>329.5</v>
      </c>
      <c r="D58" s="521">
        <v>307.89999999999998</v>
      </c>
      <c r="E58" s="386">
        <v>338.9</v>
      </c>
      <c r="F58" s="386">
        <v>309.2</v>
      </c>
      <c r="G58" s="386">
        <v>265</v>
      </c>
      <c r="H58" s="386">
        <v>360.3</v>
      </c>
      <c r="I58" s="386">
        <v>397.5</v>
      </c>
      <c r="J58" s="468">
        <v>381.1</v>
      </c>
      <c r="K58" s="468">
        <v>400.1</v>
      </c>
      <c r="L58" s="468">
        <v>364</v>
      </c>
      <c r="M58" s="468">
        <v>394.3</v>
      </c>
      <c r="N58" s="468">
        <v>364.6</v>
      </c>
      <c r="O58" s="386">
        <v>351.4</v>
      </c>
      <c r="P58" s="386">
        <v>327.5</v>
      </c>
      <c r="Q58" s="386">
        <v>419.8</v>
      </c>
      <c r="R58" s="386">
        <v>364.9</v>
      </c>
      <c r="S58" s="386">
        <v>352</v>
      </c>
      <c r="T58" s="386">
        <v>384.3</v>
      </c>
      <c r="U58" s="463">
        <v>411.8</v>
      </c>
      <c r="V58" s="386">
        <v>401.5</v>
      </c>
      <c r="W58" s="386">
        <v>418.8</v>
      </c>
      <c r="X58" s="386">
        <v>465.1</v>
      </c>
      <c r="Y58" s="385">
        <v>451.42671911063718</v>
      </c>
      <c r="Z58" s="385">
        <v>403.29720471420876</v>
      </c>
      <c r="AA58" s="385">
        <v>364.39265186633446</v>
      </c>
      <c r="AB58" s="385">
        <v>477.20758069660246</v>
      </c>
      <c r="AC58" s="385">
        <v>445.48397858112088</v>
      </c>
      <c r="AD58" s="478">
        <v>371.68057768915423</v>
      </c>
      <c r="AE58" s="478">
        <v>434.5429580590569</v>
      </c>
      <c r="AF58" s="478">
        <v>462.30461108565703</v>
      </c>
      <c r="AG58" s="478">
        <v>467.85291150920818</v>
      </c>
      <c r="AH58" s="478">
        <v>407.47806420743808</v>
      </c>
      <c r="AI58" s="478">
        <v>465.1109701530562</v>
      </c>
      <c r="AJ58" s="478">
        <v>463.67447362898304</v>
      </c>
      <c r="AK58" s="478">
        <v>429.67504051368746</v>
      </c>
      <c r="AL58" s="478">
        <v>479.17363999999975</v>
      </c>
      <c r="AM58" s="478">
        <v>481.37457749551157</v>
      </c>
      <c r="AN58" s="478">
        <v>468</v>
      </c>
      <c r="AO58" s="478">
        <v>485.3</v>
      </c>
      <c r="AP58" s="478">
        <v>365.4</v>
      </c>
      <c r="AQ58" s="478">
        <v>390.2</v>
      </c>
      <c r="AR58" s="478">
        <v>452.8</v>
      </c>
      <c r="AS58" s="478">
        <v>441.2</v>
      </c>
      <c r="AT58" s="478">
        <v>435.8</v>
      </c>
      <c r="AU58" s="478">
        <v>458</v>
      </c>
      <c r="AV58" s="478">
        <v>457.7</v>
      </c>
      <c r="AW58" s="478">
        <v>472.3</v>
      </c>
    </row>
    <row r="59" spans="1:49">
      <c r="A59" s="169" t="s">
        <v>131</v>
      </c>
      <c r="B59" s="516"/>
      <c r="C59" s="509"/>
      <c r="D59" s="517"/>
      <c r="E59" s="515"/>
      <c r="F59" s="515"/>
      <c r="G59" s="515"/>
      <c r="H59" s="515"/>
      <c r="I59" s="515"/>
      <c r="J59" s="515"/>
      <c r="K59" s="515"/>
      <c r="L59" s="515"/>
      <c r="M59" s="515"/>
      <c r="N59" s="515"/>
      <c r="O59" s="515"/>
      <c r="P59" s="515"/>
      <c r="Q59" s="515"/>
      <c r="R59" s="515"/>
      <c r="S59" s="515"/>
      <c r="T59" s="515"/>
      <c r="U59" s="515"/>
      <c r="V59" s="515"/>
      <c r="W59" s="515"/>
      <c r="X59" s="515"/>
      <c r="Y59" s="515"/>
      <c r="Z59" s="515"/>
      <c r="AA59" s="515"/>
      <c r="AB59" s="515"/>
      <c r="AC59" s="515"/>
      <c r="AD59" s="515"/>
      <c r="AE59" s="515"/>
      <c r="AF59" s="515"/>
      <c r="AG59" s="515"/>
      <c r="AH59" s="515"/>
      <c r="AI59" s="515"/>
      <c r="AJ59" s="515"/>
      <c r="AK59" s="515"/>
      <c r="AL59" s="515"/>
      <c r="AM59" s="515"/>
      <c r="AN59" s="515"/>
      <c r="AO59" s="353"/>
      <c r="AP59" s="359"/>
      <c r="AQ59" s="359"/>
      <c r="AR59" s="359"/>
      <c r="AS59" s="359"/>
      <c r="AT59" s="359"/>
      <c r="AU59" s="359"/>
      <c r="AV59" s="515"/>
      <c r="AW59" s="515"/>
    </row>
    <row r="60" spans="1:49">
      <c r="A60" s="130" t="s">
        <v>70</v>
      </c>
      <c r="B60" s="412">
        <v>295.39999999999998</v>
      </c>
      <c r="C60" s="232" t="s">
        <v>125</v>
      </c>
      <c r="D60" s="519" t="s">
        <v>125</v>
      </c>
      <c r="E60" s="232">
        <v>278</v>
      </c>
      <c r="F60" s="232" t="s">
        <v>125</v>
      </c>
      <c r="G60" s="232" t="s">
        <v>125</v>
      </c>
      <c r="H60" s="232" t="s">
        <v>125</v>
      </c>
      <c r="I60" s="232">
        <v>286.7</v>
      </c>
      <c r="J60" s="356" t="s">
        <v>125</v>
      </c>
      <c r="K60" s="356">
        <v>312.5</v>
      </c>
      <c r="L60" s="356" t="s">
        <v>125</v>
      </c>
      <c r="M60" s="356" t="s">
        <v>125</v>
      </c>
      <c r="N60" s="356" t="s">
        <v>125</v>
      </c>
      <c r="O60" s="232" t="s">
        <v>125</v>
      </c>
      <c r="P60" s="453">
        <v>328.5</v>
      </c>
      <c r="Q60" s="453">
        <v>416.2</v>
      </c>
      <c r="R60" s="481">
        <v>386.2</v>
      </c>
      <c r="S60" s="482">
        <v>352</v>
      </c>
      <c r="T60" s="456">
        <v>398.7</v>
      </c>
      <c r="U60" s="457" t="s">
        <v>68</v>
      </c>
      <c r="V60" s="457">
        <v>397.3</v>
      </c>
      <c r="W60" s="458">
        <v>426.3</v>
      </c>
      <c r="X60" s="458">
        <v>445.8</v>
      </c>
      <c r="Y60" s="366">
        <v>439.96968089203938</v>
      </c>
      <c r="Z60" s="366">
        <v>358.61240242394501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10" t="s">
        <v>68</v>
      </c>
      <c r="AF60" s="310" t="s">
        <v>68</v>
      </c>
      <c r="AG60" s="310" t="s">
        <v>68</v>
      </c>
      <c r="AH60" s="310" t="s">
        <v>68</v>
      </c>
      <c r="AI60" s="366" t="s">
        <v>68</v>
      </c>
      <c r="AJ60" s="366" t="s">
        <v>68</v>
      </c>
      <c r="AK60" s="366" t="s">
        <v>68</v>
      </c>
      <c r="AL60" s="366" t="s">
        <v>68</v>
      </c>
      <c r="AM60" s="366" t="s">
        <v>68</v>
      </c>
      <c r="AN60" s="366" t="s">
        <v>68</v>
      </c>
      <c r="AO60" s="353" t="s">
        <v>68</v>
      </c>
      <c r="AP60" s="359" t="s">
        <v>68</v>
      </c>
      <c r="AQ60" s="359" t="s">
        <v>68</v>
      </c>
      <c r="AR60" s="359" t="s">
        <v>68</v>
      </c>
      <c r="AS60" s="359" t="s">
        <v>68</v>
      </c>
      <c r="AT60" s="359" t="s">
        <v>68</v>
      </c>
      <c r="AU60" s="359" t="s">
        <v>68</v>
      </c>
      <c r="AV60" s="310" t="s">
        <v>68</v>
      </c>
      <c r="AW60" s="366" t="s">
        <v>68</v>
      </c>
    </row>
    <row r="61" spans="1:49">
      <c r="A61" s="120"/>
      <c r="B61" s="161"/>
      <c r="C61" s="161"/>
      <c r="D61" s="218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06"/>
      <c r="AD61" s="206"/>
      <c r="AE61" s="149"/>
      <c r="AF61" s="149"/>
      <c r="AG61" s="149"/>
      <c r="AH61" s="149"/>
      <c r="AI61" s="206"/>
      <c r="AJ61" s="206"/>
      <c r="AK61" s="206"/>
      <c r="AL61" s="206"/>
      <c r="AM61" s="206"/>
      <c r="AN61" s="206"/>
      <c r="AO61" s="206"/>
      <c r="AP61" s="207"/>
      <c r="AQ61" s="207"/>
      <c r="AR61" s="207"/>
      <c r="AS61" s="207"/>
      <c r="AT61" s="207"/>
      <c r="AU61" s="207"/>
      <c r="AV61" s="149"/>
      <c r="AW61" s="206"/>
    </row>
    <row r="62" spans="1:49">
      <c r="A62" s="171"/>
      <c r="B62" s="149"/>
      <c r="C62" s="220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20"/>
      <c r="Z62" s="220"/>
      <c r="AA62" s="220"/>
      <c r="AB62" s="220"/>
      <c r="AC62" s="220"/>
      <c r="AD62" s="220"/>
      <c r="AE62" s="149"/>
      <c r="AF62" s="149"/>
      <c r="AG62" s="149"/>
      <c r="AH62" s="149"/>
      <c r="AI62" s="220"/>
      <c r="AJ62" s="220"/>
      <c r="AK62" s="220"/>
      <c r="AL62" s="220"/>
      <c r="AM62" s="206"/>
      <c r="AN62" s="206"/>
      <c r="AO62" s="206"/>
      <c r="AP62" s="207"/>
      <c r="AQ62" s="207"/>
      <c r="AR62" s="207"/>
      <c r="AS62" s="207"/>
      <c r="AT62" s="207"/>
      <c r="AU62" s="207"/>
      <c r="AV62" s="149"/>
      <c r="AW62" s="220"/>
    </row>
    <row r="63" spans="1:49">
      <c r="A63" s="177" t="s">
        <v>206</v>
      </c>
      <c r="B63" s="149"/>
      <c r="C63" s="220"/>
      <c r="D63" s="220"/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20"/>
      <c r="Z63" s="220"/>
      <c r="AA63" s="220"/>
      <c r="AB63" s="220"/>
      <c r="AC63" s="220"/>
      <c r="AD63" s="220"/>
      <c r="AE63" s="149"/>
      <c r="AF63" s="149"/>
      <c r="AG63" s="149"/>
      <c r="AH63" s="149"/>
      <c r="AI63" s="220"/>
      <c r="AJ63" s="220"/>
      <c r="AK63" s="220"/>
      <c r="AL63" s="220"/>
      <c r="AM63" s="206"/>
      <c r="AN63" s="206"/>
      <c r="AO63" s="206"/>
      <c r="AP63" s="207"/>
      <c r="AQ63" s="207"/>
      <c r="AR63" s="207"/>
      <c r="AS63" s="207"/>
      <c r="AT63" s="207"/>
      <c r="AU63" s="207"/>
      <c r="AV63" s="149"/>
      <c r="AW63" s="220"/>
    </row>
    <row r="64" spans="1:49">
      <c r="A64" s="178" t="s">
        <v>132</v>
      </c>
      <c r="B64" s="149"/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  <c r="AK64" s="149"/>
      <c r="AL64" s="149"/>
      <c r="AM64" s="206"/>
      <c r="AN64" s="206"/>
      <c r="AO64" s="206"/>
      <c r="AP64" s="207"/>
      <c r="AQ64" s="207"/>
      <c r="AR64" s="207"/>
      <c r="AS64" s="207"/>
      <c r="AT64" s="207"/>
      <c r="AU64" s="207"/>
      <c r="AV64" s="149"/>
      <c r="AW64" s="149"/>
    </row>
    <row r="65" spans="1:49">
      <c r="A65" s="131" t="s">
        <v>204</v>
      </c>
      <c r="B65" s="149"/>
      <c r="C65" s="14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206"/>
      <c r="AN65" s="206"/>
      <c r="AO65" s="206"/>
      <c r="AP65" s="207"/>
      <c r="AQ65" s="207"/>
      <c r="AR65" s="207"/>
      <c r="AS65" s="207"/>
      <c r="AT65" s="207"/>
      <c r="AU65" s="207"/>
      <c r="AV65" s="149"/>
      <c r="AW65" s="149"/>
    </row>
    <row r="66" spans="1:49">
      <c r="A66" s="131" t="s">
        <v>130</v>
      </c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9"/>
      <c r="N66" s="148"/>
      <c r="O66" s="148"/>
      <c r="P66" s="148"/>
      <c r="Q66" s="148"/>
      <c r="R66" s="149"/>
      <c r="S66" s="148"/>
      <c r="T66" s="149"/>
      <c r="U66" s="149"/>
      <c r="V66" s="149"/>
      <c r="W66" s="149"/>
      <c r="X66" s="149"/>
      <c r="Y66" s="148"/>
      <c r="Z66" s="148"/>
      <c r="AA66" s="148"/>
      <c r="AB66" s="148"/>
      <c r="AC66" s="148"/>
      <c r="AD66" s="148"/>
      <c r="AE66" s="148"/>
      <c r="AF66" s="148"/>
      <c r="AG66" s="148"/>
      <c r="AH66" s="148"/>
      <c r="AI66" s="148"/>
      <c r="AJ66" s="148"/>
      <c r="AK66" s="148"/>
      <c r="AL66" s="148"/>
      <c r="AM66" s="170"/>
      <c r="AN66" s="170"/>
      <c r="AO66" s="170"/>
      <c r="AP66" s="162"/>
      <c r="AQ66" s="162"/>
      <c r="AR66" s="162"/>
      <c r="AS66" s="162"/>
      <c r="AT66" s="162"/>
      <c r="AU66" s="162"/>
      <c r="AV66" s="148"/>
      <c r="AW66" s="148"/>
    </row>
    <row r="67" spans="1:49">
      <c r="A67" s="131" t="s">
        <v>223</v>
      </c>
      <c r="AM67" s="119"/>
      <c r="AN67" s="119"/>
      <c r="AO67" s="119"/>
    </row>
    <row r="68" spans="1:49">
      <c r="AM68" s="119"/>
      <c r="AN68" s="119"/>
      <c r="AO68" s="119"/>
    </row>
  </sheetData>
  <mergeCells count="1">
    <mergeCell ref="A4:A5"/>
  </mergeCells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D1F1D-32C1-43EF-8DE7-3F1EEE31B8F1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9" width="7.28515625" style="100" customWidth="1"/>
    <col min="10" max="10" width="7.28515625" style="101" customWidth="1"/>
    <col min="11" max="14" width="7.28515625" style="100" customWidth="1"/>
    <col min="15" max="15" width="7.28515625" style="102" customWidth="1"/>
    <col min="16" max="16" width="7.28515625" style="100" customWidth="1"/>
    <col min="17" max="23" width="7.28515625" style="102" customWidth="1"/>
    <col min="24" max="46" width="7.28515625" style="100" customWidth="1"/>
    <col min="47" max="49" width="8.28515625" style="100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22.5">
      <c r="A3" s="301" t="s">
        <v>81</v>
      </c>
      <c r="B3" s="212" t="s">
        <v>233</v>
      </c>
      <c r="C3" s="202" t="s">
        <v>233</v>
      </c>
      <c r="D3" s="202" t="s">
        <v>233</v>
      </c>
      <c r="E3" s="202" t="s">
        <v>233</v>
      </c>
      <c r="F3" s="202" t="s">
        <v>233</v>
      </c>
      <c r="G3" s="202" t="s">
        <v>233</v>
      </c>
      <c r="H3" s="202" t="s">
        <v>233</v>
      </c>
      <c r="I3" s="202" t="s">
        <v>233</v>
      </c>
      <c r="J3" s="202" t="s">
        <v>233</v>
      </c>
      <c r="K3" s="202" t="s">
        <v>233</v>
      </c>
      <c r="L3" s="202" t="s">
        <v>233</v>
      </c>
      <c r="M3" s="202" t="s">
        <v>233</v>
      </c>
      <c r="N3" s="202" t="s">
        <v>233</v>
      </c>
      <c r="O3" s="202" t="s">
        <v>233</v>
      </c>
      <c r="P3" s="202" t="s">
        <v>233</v>
      </c>
      <c r="Q3" s="202" t="s">
        <v>233</v>
      </c>
      <c r="R3" s="202" t="s">
        <v>233</v>
      </c>
      <c r="S3" s="202" t="s">
        <v>233</v>
      </c>
      <c r="T3" s="202" t="s">
        <v>233</v>
      </c>
      <c r="U3" s="202" t="s">
        <v>233</v>
      </c>
      <c r="V3" s="202" t="s">
        <v>233</v>
      </c>
      <c r="W3" s="202" t="s">
        <v>233</v>
      </c>
      <c r="X3" s="202" t="s">
        <v>233</v>
      </c>
      <c r="Y3" s="202" t="s">
        <v>233</v>
      </c>
      <c r="Z3" s="202" t="s">
        <v>233</v>
      </c>
      <c r="AA3" s="202" t="s">
        <v>233</v>
      </c>
      <c r="AB3" s="202" t="s">
        <v>233</v>
      </c>
      <c r="AC3" s="202" t="s">
        <v>233</v>
      </c>
      <c r="AD3" s="202" t="s">
        <v>233</v>
      </c>
      <c r="AE3" s="202" t="s">
        <v>233</v>
      </c>
      <c r="AF3" s="202" t="s">
        <v>233</v>
      </c>
      <c r="AG3" s="202" t="s">
        <v>233</v>
      </c>
      <c r="AH3" s="202" t="s">
        <v>233</v>
      </c>
      <c r="AI3" s="202" t="s">
        <v>233</v>
      </c>
      <c r="AJ3" s="202" t="s">
        <v>233</v>
      </c>
      <c r="AK3" s="202" t="s">
        <v>233</v>
      </c>
      <c r="AL3" s="202" t="s">
        <v>233</v>
      </c>
      <c r="AM3" s="202" t="s">
        <v>233</v>
      </c>
      <c r="AN3" s="202" t="s">
        <v>233</v>
      </c>
      <c r="AO3" s="202" t="s">
        <v>233</v>
      </c>
      <c r="AP3" s="202" t="s">
        <v>233</v>
      </c>
      <c r="AQ3" s="202" t="s">
        <v>233</v>
      </c>
      <c r="AR3" s="202" t="s">
        <v>233</v>
      </c>
      <c r="AS3" s="202" t="s">
        <v>233</v>
      </c>
      <c r="AT3" s="202" t="s">
        <v>233</v>
      </c>
      <c r="AU3" s="202" t="s">
        <v>233</v>
      </c>
      <c r="AV3" s="202" t="s">
        <v>233</v>
      </c>
      <c r="AW3" s="212" t="s">
        <v>233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0">
        <v>2010</v>
      </c>
      <c r="AI4" s="200">
        <v>2011</v>
      </c>
      <c r="AJ4" s="200">
        <v>2012</v>
      </c>
      <c r="AK4" s="200">
        <v>2013</v>
      </c>
      <c r="AL4" s="200">
        <v>2014</v>
      </c>
      <c r="AM4" s="200">
        <v>2015</v>
      </c>
      <c r="AN4" s="200">
        <v>2016</v>
      </c>
      <c r="AO4" s="200">
        <v>2017</v>
      </c>
      <c r="AP4" s="200">
        <v>2018</v>
      </c>
      <c r="AQ4" s="200">
        <v>2019</v>
      </c>
      <c r="AR4" s="200">
        <v>2020</v>
      </c>
      <c r="AS4" s="200">
        <v>2021</v>
      </c>
      <c r="AT4" s="200">
        <v>2022</v>
      </c>
      <c r="AU4" s="200">
        <v>2023</v>
      </c>
      <c r="AV4" s="200">
        <v>2024</v>
      </c>
      <c r="AW4" s="211">
        <v>2025</v>
      </c>
    </row>
    <row r="5" spans="1:49" ht="12.75" thickBot="1">
      <c r="A5" s="553"/>
      <c r="B5" s="208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01" t="s">
        <v>77</v>
      </c>
      <c r="AI5" s="201" t="s">
        <v>77</v>
      </c>
      <c r="AJ5" s="201" t="s">
        <v>77</v>
      </c>
      <c r="AK5" s="201" t="s">
        <v>77</v>
      </c>
      <c r="AL5" s="201" t="s">
        <v>77</v>
      </c>
      <c r="AM5" s="201" t="s">
        <v>77</v>
      </c>
      <c r="AN5" s="201" t="s">
        <v>77</v>
      </c>
      <c r="AO5" s="201" t="s">
        <v>77</v>
      </c>
      <c r="AP5" s="201" t="s">
        <v>77</v>
      </c>
      <c r="AQ5" s="201" t="s">
        <v>77</v>
      </c>
      <c r="AR5" s="201" t="s">
        <v>77</v>
      </c>
      <c r="AS5" s="201" t="s">
        <v>77</v>
      </c>
      <c r="AT5" s="201" t="s">
        <v>77</v>
      </c>
      <c r="AU5" s="201" t="s">
        <v>77</v>
      </c>
      <c r="AV5" s="201" t="s">
        <v>77</v>
      </c>
      <c r="AW5" s="208" t="s">
        <v>77</v>
      </c>
    </row>
    <row r="6" spans="1:49" ht="12.75" thickTop="1">
      <c r="A6" s="130" t="s">
        <v>14</v>
      </c>
      <c r="B6" s="412">
        <v>454</v>
      </c>
      <c r="C6" s="232">
        <v>411.8</v>
      </c>
      <c r="D6" s="232">
        <v>451.2</v>
      </c>
      <c r="E6" s="232">
        <v>439.9</v>
      </c>
      <c r="F6" s="232">
        <v>502</v>
      </c>
      <c r="G6" s="232">
        <v>309</v>
      </c>
      <c r="H6" s="232">
        <v>458.4</v>
      </c>
      <c r="I6" s="232">
        <v>479</v>
      </c>
      <c r="J6" s="356">
        <v>485.6</v>
      </c>
      <c r="K6" s="356">
        <v>464.2</v>
      </c>
      <c r="L6" s="356">
        <v>397.9</v>
      </c>
      <c r="M6" s="356">
        <v>447.8</v>
      </c>
      <c r="N6" s="356">
        <v>546.1</v>
      </c>
      <c r="O6" s="232">
        <v>494.8</v>
      </c>
      <c r="P6" s="453">
        <v>477.1</v>
      </c>
      <c r="Q6" s="453">
        <v>534.4</v>
      </c>
      <c r="R6" s="481">
        <v>477</v>
      </c>
      <c r="S6" s="482">
        <v>482.8</v>
      </c>
      <c r="T6" s="446">
        <v>466.3</v>
      </c>
      <c r="U6" s="447">
        <v>450.8</v>
      </c>
      <c r="V6" s="447">
        <v>512.29999999999995</v>
      </c>
      <c r="W6" s="409">
        <v>531.6</v>
      </c>
      <c r="X6" s="409">
        <v>556.6</v>
      </c>
      <c r="Y6" s="366">
        <v>527.48594226257126</v>
      </c>
      <c r="Z6" s="366">
        <v>543.85531198658884</v>
      </c>
      <c r="AA6" s="366">
        <v>532.00850265054567</v>
      </c>
      <c r="AB6" s="366">
        <v>554.87205812348986</v>
      </c>
      <c r="AC6" s="353">
        <v>554.87205812348986</v>
      </c>
      <c r="AD6" s="353">
        <v>501.69959642286716</v>
      </c>
      <c r="AE6" s="353">
        <v>595.01313633223845</v>
      </c>
      <c r="AF6" s="353">
        <v>593.43799835515165</v>
      </c>
      <c r="AG6" s="353">
        <v>684.83599430523577</v>
      </c>
      <c r="AH6" s="353">
        <v>612.79183124715144</v>
      </c>
      <c r="AI6" s="353">
        <v>698.47557985774301</v>
      </c>
      <c r="AJ6" s="353">
        <v>674.03673431362563</v>
      </c>
      <c r="AK6" s="353">
        <v>555.6032199578317</v>
      </c>
      <c r="AL6" s="353">
        <v>786.30311584906121</v>
      </c>
      <c r="AM6" s="353">
        <v>718.42934165228655</v>
      </c>
      <c r="AN6" s="353">
        <v>755.7</v>
      </c>
      <c r="AO6" s="353">
        <v>768.4</v>
      </c>
      <c r="AP6" s="353">
        <v>695</v>
      </c>
      <c r="AQ6" s="353">
        <v>723.4</v>
      </c>
      <c r="AR6" s="353">
        <v>722.6</v>
      </c>
      <c r="AS6" s="353">
        <v>773.6</v>
      </c>
      <c r="AT6" s="367">
        <v>709.5</v>
      </c>
      <c r="AU6" s="367">
        <v>824.1</v>
      </c>
      <c r="AV6" s="420">
        <v>870</v>
      </c>
      <c r="AW6" s="420">
        <v>854.2</v>
      </c>
    </row>
    <row r="7" spans="1:49">
      <c r="A7" s="130" t="s">
        <v>17</v>
      </c>
      <c r="B7" s="412">
        <v>473.7</v>
      </c>
      <c r="C7" s="232">
        <v>442.6</v>
      </c>
      <c r="D7" s="232">
        <v>461.4</v>
      </c>
      <c r="E7" s="232">
        <v>486.6</v>
      </c>
      <c r="F7" s="232">
        <v>535.9</v>
      </c>
      <c r="G7" s="232">
        <v>341.7</v>
      </c>
      <c r="H7" s="232">
        <v>474</v>
      </c>
      <c r="I7" s="232">
        <v>493.4</v>
      </c>
      <c r="J7" s="356">
        <v>519.20000000000005</v>
      </c>
      <c r="K7" s="356">
        <v>491.1</v>
      </c>
      <c r="L7" s="356">
        <v>464.1</v>
      </c>
      <c r="M7" s="356">
        <v>524.6</v>
      </c>
      <c r="N7" s="356">
        <v>586.1</v>
      </c>
      <c r="O7" s="232">
        <v>533.1</v>
      </c>
      <c r="P7" s="453">
        <v>517.70000000000005</v>
      </c>
      <c r="Q7" s="453">
        <v>569.79999999999995</v>
      </c>
      <c r="R7" s="481">
        <v>470.5</v>
      </c>
      <c r="S7" s="482">
        <v>537.79999999999995</v>
      </c>
      <c r="T7" s="446">
        <v>522.29999999999995</v>
      </c>
      <c r="U7" s="447">
        <v>519.4</v>
      </c>
      <c r="V7" s="447">
        <v>550.9</v>
      </c>
      <c r="W7" s="409">
        <v>585.9</v>
      </c>
      <c r="X7" s="409">
        <v>597.1</v>
      </c>
      <c r="Y7" s="366">
        <v>582.35348941171196</v>
      </c>
      <c r="Z7" s="366">
        <v>592.03362881392616</v>
      </c>
      <c r="AA7" s="366">
        <v>594.06214339664859</v>
      </c>
      <c r="AB7" s="366">
        <v>616.95077653998658</v>
      </c>
      <c r="AC7" s="353">
        <v>616.95077653998658</v>
      </c>
      <c r="AD7" s="353">
        <v>532.41502987248373</v>
      </c>
      <c r="AE7" s="353">
        <v>662.45351699794685</v>
      </c>
      <c r="AF7" s="353">
        <v>666.94618333365452</v>
      </c>
      <c r="AG7" s="353">
        <v>714.89213921227906</v>
      </c>
      <c r="AH7" s="353">
        <v>632.81299497318196</v>
      </c>
      <c r="AI7" s="353">
        <v>752.08439339234383</v>
      </c>
      <c r="AJ7" s="353">
        <v>698.25242858983131</v>
      </c>
      <c r="AK7" s="353">
        <v>645.57639566113119</v>
      </c>
      <c r="AL7" s="353">
        <v>816.89810780662685</v>
      </c>
      <c r="AM7" s="353">
        <v>811.16363485061288</v>
      </c>
      <c r="AN7" s="353">
        <v>862.1</v>
      </c>
      <c r="AO7" s="353">
        <v>893.6</v>
      </c>
      <c r="AP7" s="353">
        <v>652.29999999999995</v>
      </c>
      <c r="AQ7" s="353">
        <v>770.5</v>
      </c>
      <c r="AR7" s="353">
        <v>802.9</v>
      </c>
      <c r="AS7" s="353">
        <v>907.8</v>
      </c>
      <c r="AT7" s="367">
        <v>768.7</v>
      </c>
      <c r="AU7" s="367">
        <v>888.2</v>
      </c>
      <c r="AV7" s="420">
        <v>980.8</v>
      </c>
      <c r="AW7" s="420">
        <v>922.6</v>
      </c>
    </row>
    <row r="8" spans="1:49">
      <c r="A8" s="130" t="s">
        <v>18</v>
      </c>
      <c r="B8" s="412">
        <v>402.7</v>
      </c>
      <c r="C8" s="232">
        <v>322.7</v>
      </c>
      <c r="D8" s="232">
        <v>388.5</v>
      </c>
      <c r="E8" s="232">
        <v>399.6</v>
      </c>
      <c r="F8" s="232">
        <v>404.4</v>
      </c>
      <c r="G8" s="232">
        <v>306</v>
      </c>
      <c r="H8" s="232">
        <v>388.5</v>
      </c>
      <c r="I8" s="232">
        <v>429.7</v>
      </c>
      <c r="J8" s="356">
        <v>419.4</v>
      </c>
      <c r="K8" s="356">
        <v>422.8</v>
      </c>
      <c r="L8" s="356">
        <v>379.1</v>
      </c>
      <c r="M8" s="356">
        <v>383.7</v>
      </c>
      <c r="N8" s="356">
        <v>501.4</v>
      </c>
      <c r="O8" s="232">
        <v>477.8</v>
      </c>
      <c r="P8" s="453">
        <v>386.7</v>
      </c>
      <c r="Q8" s="453">
        <v>549.20000000000005</v>
      </c>
      <c r="R8" s="481">
        <v>456.3</v>
      </c>
      <c r="S8" s="482">
        <v>438</v>
      </c>
      <c r="T8" s="446">
        <v>478.9</v>
      </c>
      <c r="U8" s="447">
        <v>483.9</v>
      </c>
      <c r="V8" s="447">
        <v>513.29999999999995</v>
      </c>
      <c r="W8" s="409">
        <v>525.6</v>
      </c>
      <c r="X8" s="409">
        <v>578.4</v>
      </c>
      <c r="Y8" s="366">
        <v>514.03304624303291</v>
      </c>
      <c r="Z8" s="366">
        <v>465.76802567425784</v>
      </c>
      <c r="AA8" s="366">
        <v>529.92392965613146</v>
      </c>
      <c r="AB8" s="366">
        <v>555.12049183117676</v>
      </c>
      <c r="AC8" s="353">
        <v>555.12049183117676</v>
      </c>
      <c r="AD8" s="353">
        <v>524.27584882104895</v>
      </c>
      <c r="AE8" s="353">
        <v>586.59826961309489</v>
      </c>
      <c r="AF8" s="353">
        <v>587.19110848959269</v>
      </c>
      <c r="AG8" s="353">
        <v>667.0652045179578</v>
      </c>
      <c r="AH8" s="353">
        <v>568.27154213451911</v>
      </c>
      <c r="AI8" s="353">
        <v>681.74836999228842</v>
      </c>
      <c r="AJ8" s="353">
        <v>689.73353516888869</v>
      </c>
      <c r="AK8" s="353">
        <v>634.65520403036362</v>
      </c>
      <c r="AL8" s="353">
        <v>816.09154167540589</v>
      </c>
      <c r="AM8" s="353">
        <v>676.17122680648947</v>
      </c>
      <c r="AN8" s="353">
        <v>781</v>
      </c>
      <c r="AO8" s="353">
        <v>782</v>
      </c>
      <c r="AP8" s="353">
        <v>446.3</v>
      </c>
      <c r="AQ8" s="353" t="s">
        <v>160</v>
      </c>
      <c r="AR8" s="353">
        <v>747.8</v>
      </c>
      <c r="AS8" s="353" t="s">
        <v>180</v>
      </c>
      <c r="AT8" s="367">
        <v>763</v>
      </c>
      <c r="AU8" s="367">
        <v>832.6</v>
      </c>
      <c r="AV8" s="420">
        <v>914.5</v>
      </c>
      <c r="AW8" s="420" t="s">
        <v>160</v>
      </c>
    </row>
    <row r="9" spans="1:49">
      <c r="A9" s="130" t="s">
        <v>19</v>
      </c>
      <c r="B9" s="412">
        <v>402.7</v>
      </c>
      <c r="C9" s="232">
        <v>394.7</v>
      </c>
      <c r="D9" s="232">
        <v>412.9</v>
      </c>
      <c r="E9" s="232">
        <v>440.6</v>
      </c>
      <c r="F9" s="232">
        <v>462.4</v>
      </c>
      <c r="G9" s="232">
        <v>367.8</v>
      </c>
      <c r="H9" s="232">
        <v>429.7</v>
      </c>
      <c r="I9" s="232">
        <v>471</v>
      </c>
      <c r="J9" s="356">
        <v>471.9</v>
      </c>
      <c r="K9" s="356">
        <v>452.7</v>
      </c>
      <c r="L9" s="356">
        <v>401.4</v>
      </c>
      <c r="M9" s="356">
        <v>460.1</v>
      </c>
      <c r="N9" s="356">
        <v>499.5</v>
      </c>
      <c r="O9" s="232">
        <v>490.7</v>
      </c>
      <c r="P9" s="453">
        <v>478.3</v>
      </c>
      <c r="Q9" s="453">
        <v>524.6</v>
      </c>
      <c r="R9" s="481">
        <v>489.8</v>
      </c>
      <c r="S9" s="482">
        <v>489.1</v>
      </c>
      <c r="T9" s="446">
        <v>479.3</v>
      </c>
      <c r="U9" s="447">
        <v>495.3</v>
      </c>
      <c r="V9" s="447">
        <v>516.4</v>
      </c>
      <c r="W9" s="409">
        <v>542.29999999999995</v>
      </c>
      <c r="X9" s="409">
        <v>573.1</v>
      </c>
      <c r="Y9" s="366">
        <v>548.09818816688824</v>
      </c>
      <c r="Z9" s="366">
        <v>515.18366210146291</v>
      </c>
      <c r="AA9" s="366">
        <v>615.68758628324781</v>
      </c>
      <c r="AB9" s="366">
        <v>590.10623108462244</v>
      </c>
      <c r="AC9" s="353">
        <v>590.10623108462244</v>
      </c>
      <c r="AD9" s="353">
        <v>568.03346026473025</v>
      </c>
      <c r="AE9" s="353">
        <v>616.64784776585316</v>
      </c>
      <c r="AF9" s="353">
        <v>636.15651460982508</v>
      </c>
      <c r="AG9" s="353">
        <v>705.4016518327669</v>
      </c>
      <c r="AH9" s="353">
        <v>616.91430938622591</v>
      </c>
      <c r="AI9" s="353">
        <v>738.97732429755854</v>
      </c>
      <c r="AJ9" s="353">
        <v>733.92599236177057</v>
      </c>
      <c r="AK9" s="353">
        <v>651.49665979407041</v>
      </c>
      <c r="AL9" s="353">
        <v>846.91051498530362</v>
      </c>
      <c r="AM9" s="353">
        <v>760.44883739520208</v>
      </c>
      <c r="AN9" s="353">
        <v>790.7</v>
      </c>
      <c r="AO9" s="353">
        <v>801.2</v>
      </c>
      <c r="AP9" s="353">
        <v>751.5</v>
      </c>
      <c r="AQ9" s="353">
        <v>746.7</v>
      </c>
      <c r="AR9" s="353">
        <v>778.1</v>
      </c>
      <c r="AS9" s="353">
        <v>802.2</v>
      </c>
      <c r="AT9" s="367">
        <v>750.1</v>
      </c>
      <c r="AU9" s="367">
        <v>857.1</v>
      </c>
      <c r="AV9" s="420">
        <v>864.8</v>
      </c>
      <c r="AW9" s="420">
        <v>824.3</v>
      </c>
    </row>
    <row r="10" spans="1:49">
      <c r="A10" s="150" t="s">
        <v>225</v>
      </c>
      <c r="B10" s="417">
        <v>383.1</v>
      </c>
      <c r="C10" s="354">
        <v>368.9</v>
      </c>
      <c r="D10" s="354">
        <v>306.89999999999998</v>
      </c>
      <c r="E10" s="354">
        <v>399.7</v>
      </c>
      <c r="F10" s="354">
        <v>441.2</v>
      </c>
      <c r="G10" s="354">
        <v>336.1</v>
      </c>
      <c r="H10" s="354">
        <v>403.3</v>
      </c>
      <c r="I10" s="354">
        <v>460.8</v>
      </c>
      <c r="J10" s="356">
        <v>466</v>
      </c>
      <c r="K10" s="356">
        <v>427.5</v>
      </c>
      <c r="L10" s="356">
        <v>411.3</v>
      </c>
      <c r="M10" s="356">
        <v>451.3</v>
      </c>
      <c r="N10" s="356">
        <v>474.3</v>
      </c>
      <c r="O10" s="354">
        <v>439.4</v>
      </c>
      <c r="P10" s="483">
        <v>495</v>
      </c>
      <c r="Q10" s="483">
        <v>506.4</v>
      </c>
      <c r="R10" s="484">
        <v>476.7</v>
      </c>
      <c r="S10" s="485">
        <v>494.1</v>
      </c>
      <c r="T10" s="473">
        <v>476.1</v>
      </c>
      <c r="U10" s="433">
        <v>509</v>
      </c>
      <c r="V10" s="433">
        <v>508.6</v>
      </c>
      <c r="W10" s="434">
        <v>575</v>
      </c>
      <c r="X10" s="434">
        <v>572</v>
      </c>
      <c r="Y10" s="380">
        <v>542.00188215671551</v>
      </c>
      <c r="Z10" s="380">
        <v>550.03679842044869</v>
      </c>
      <c r="AA10" s="380">
        <v>601.41458275774676</v>
      </c>
      <c r="AB10" s="380">
        <v>611.71375057392686</v>
      </c>
      <c r="AC10" s="474">
        <v>611.71375057392686</v>
      </c>
      <c r="AD10" s="474">
        <v>602.56347003769702</v>
      </c>
      <c r="AE10" s="474">
        <v>612.58573993939308</v>
      </c>
      <c r="AF10" s="474">
        <v>641.28152151257211</v>
      </c>
      <c r="AG10" s="474">
        <v>715.8538168407847</v>
      </c>
      <c r="AH10" s="474">
        <v>671.18409805527926</v>
      </c>
      <c r="AI10" s="474">
        <v>751.44700462613469</v>
      </c>
      <c r="AJ10" s="474">
        <v>724.9842659059949</v>
      </c>
      <c r="AK10" s="474">
        <v>682.0978343547572</v>
      </c>
      <c r="AL10" s="474">
        <v>832.77793864867613</v>
      </c>
      <c r="AM10" s="474">
        <v>761.13601468424486</v>
      </c>
      <c r="AN10" s="474">
        <v>804.2</v>
      </c>
      <c r="AO10" s="474">
        <v>865.7</v>
      </c>
      <c r="AP10" s="474">
        <v>684</v>
      </c>
      <c r="AQ10" s="474">
        <v>772.3</v>
      </c>
      <c r="AR10" s="474">
        <v>852</v>
      </c>
      <c r="AS10" s="474">
        <v>858.7</v>
      </c>
      <c r="AT10" s="381">
        <v>743.1</v>
      </c>
      <c r="AU10" s="381">
        <v>896.3</v>
      </c>
      <c r="AV10" s="489">
        <v>929.3</v>
      </c>
      <c r="AW10" s="489">
        <v>925.7</v>
      </c>
    </row>
    <row r="11" spans="1:49">
      <c r="A11" s="130" t="s">
        <v>21</v>
      </c>
      <c r="B11" s="417">
        <v>411.1</v>
      </c>
      <c r="C11" s="354">
        <v>400.5</v>
      </c>
      <c r="D11" s="354">
        <v>423.7</v>
      </c>
      <c r="E11" s="354">
        <v>451.6</v>
      </c>
      <c r="F11" s="354">
        <v>499.1</v>
      </c>
      <c r="G11" s="354">
        <v>290.89999999999998</v>
      </c>
      <c r="H11" s="354">
        <v>447</v>
      </c>
      <c r="I11" s="354">
        <v>498</v>
      </c>
      <c r="J11" s="356">
        <v>508.4</v>
      </c>
      <c r="K11" s="356">
        <v>470</v>
      </c>
      <c r="L11" s="356">
        <v>421.6</v>
      </c>
      <c r="M11" s="356">
        <v>471.8</v>
      </c>
      <c r="N11" s="356">
        <v>549.79999999999995</v>
      </c>
      <c r="O11" s="354">
        <v>476.7</v>
      </c>
      <c r="P11" s="483">
        <v>487.8</v>
      </c>
      <c r="Q11" s="483">
        <v>558.79999999999995</v>
      </c>
      <c r="R11" s="484">
        <v>481.3</v>
      </c>
      <c r="S11" s="485">
        <v>488.5</v>
      </c>
      <c r="T11" s="473">
        <v>466.9</v>
      </c>
      <c r="U11" s="433">
        <v>516.5</v>
      </c>
      <c r="V11" s="433">
        <v>536.9</v>
      </c>
      <c r="W11" s="434">
        <v>561.20000000000005</v>
      </c>
      <c r="X11" s="434">
        <v>587.79999999999995</v>
      </c>
      <c r="Y11" s="380">
        <v>557.71153995451107</v>
      </c>
      <c r="Z11" s="380">
        <v>563.27196452164208</v>
      </c>
      <c r="AA11" s="380">
        <v>601.80245165327619</v>
      </c>
      <c r="AB11" s="380">
        <v>585.63326311988021</v>
      </c>
      <c r="AC11" s="474">
        <v>585.63326311988021</v>
      </c>
      <c r="AD11" s="474">
        <v>520.18644657206698</v>
      </c>
      <c r="AE11" s="474">
        <v>668.505799709911</v>
      </c>
      <c r="AF11" s="474">
        <v>683.06092882641337</v>
      </c>
      <c r="AG11" s="474">
        <v>718.15847834345436</v>
      </c>
      <c r="AH11" s="474">
        <v>639.62004526159353</v>
      </c>
      <c r="AI11" s="474">
        <v>745.43583969408439</v>
      </c>
      <c r="AJ11" s="474">
        <v>694.147695920616</v>
      </c>
      <c r="AK11" s="474">
        <v>613.59496914926603</v>
      </c>
      <c r="AL11" s="474">
        <v>808.4000612861247</v>
      </c>
      <c r="AM11" s="474">
        <v>783.56616010196399</v>
      </c>
      <c r="AN11" s="474">
        <v>839.4</v>
      </c>
      <c r="AO11" s="474">
        <v>856.9</v>
      </c>
      <c r="AP11" s="474">
        <v>632.70000000000005</v>
      </c>
      <c r="AQ11" s="474">
        <v>795.7</v>
      </c>
      <c r="AR11" s="474">
        <v>797.9</v>
      </c>
      <c r="AS11" s="474">
        <v>853.6</v>
      </c>
      <c r="AT11" s="381">
        <v>618.9</v>
      </c>
      <c r="AU11" s="381">
        <v>917.4</v>
      </c>
      <c r="AV11" s="489">
        <v>940.4</v>
      </c>
      <c r="AW11" s="489">
        <v>832.2</v>
      </c>
    </row>
    <row r="12" spans="1:49">
      <c r="A12" s="130" t="s">
        <v>22</v>
      </c>
      <c r="B12" s="417">
        <v>411.7</v>
      </c>
      <c r="C12" s="354">
        <v>394.9</v>
      </c>
      <c r="D12" s="354">
        <v>424.6</v>
      </c>
      <c r="E12" s="354">
        <v>431.5</v>
      </c>
      <c r="F12" s="354">
        <v>468.9</v>
      </c>
      <c r="G12" s="354">
        <v>277.10000000000002</v>
      </c>
      <c r="H12" s="354">
        <v>417.4</v>
      </c>
      <c r="I12" s="354">
        <v>475.3</v>
      </c>
      <c r="J12" s="356">
        <v>459.8</v>
      </c>
      <c r="K12" s="356">
        <v>446.1</v>
      </c>
      <c r="L12" s="356">
        <v>313.39999999999998</v>
      </c>
      <c r="M12" s="356">
        <v>405.3</v>
      </c>
      <c r="N12" s="356">
        <v>494.5</v>
      </c>
      <c r="O12" s="354">
        <v>457.8</v>
      </c>
      <c r="P12" s="483">
        <v>445.2</v>
      </c>
      <c r="Q12" s="483">
        <v>548.9</v>
      </c>
      <c r="R12" s="484">
        <v>455.4</v>
      </c>
      <c r="S12" s="485">
        <v>465.5</v>
      </c>
      <c r="T12" s="473">
        <v>478.2</v>
      </c>
      <c r="U12" s="433">
        <v>470</v>
      </c>
      <c r="V12" s="433">
        <v>523</v>
      </c>
      <c r="W12" s="434">
        <v>512.79999999999995</v>
      </c>
      <c r="X12" s="434">
        <v>573.9</v>
      </c>
      <c r="Y12" s="380">
        <v>524.04627730776235</v>
      </c>
      <c r="Z12" s="380">
        <v>532.58531904055383</v>
      </c>
      <c r="AA12" s="380">
        <v>542.67167900849222</v>
      </c>
      <c r="AB12" s="380">
        <v>569.80096190695292</v>
      </c>
      <c r="AC12" s="474">
        <v>569.80096190695292</v>
      </c>
      <c r="AD12" s="474">
        <v>488.57148881429617</v>
      </c>
      <c r="AE12" s="474">
        <v>596.89880498974492</v>
      </c>
      <c r="AF12" s="474">
        <v>585.31904482730829</v>
      </c>
      <c r="AG12" s="474">
        <v>661.77937847763326</v>
      </c>
      <c r="AH12" s="474">
        <v>584.00449407166468</v>
      </c>
      <c r="AI12" s="474">
        <v>706.25327519649511</v>
      </c>
      <c r="AJ12" s="474">
        <v>691.32220249192062</v>
      </c>
      <c r="AK12" s="474">
        <v>569.42324437261743</v>
      </c>
      <c r="AL12" s="474">
        <v>783.41736077999042</v>
      </c>
      <c r="AM12" s="474">
        <v>734.25238325571468</v>
      </c>
      <c r="AN12" s="474">
        <v>744.9</v>
      </c>
      <c r="AO12" s="474">
        <v>783.7</v>
      </c>
      <c r="AP12" s="474">
        <v>537</v>
      </c>
      <c r="AQ12" s="474">
        <v>688.4</v>
      </c>
      <c r="AR12" s="474">
        <v>698.6</v>
      </c>
      <c r="AS12" s="474">
        <v>760.6</v>
      </c>
      <c r="AT12" s="381">
        <v>816.8</v>
      </c>
      <c r="AU12" s="381">
        <v>798.7</v>
      </c>
      <c r="AV12" s="489">
        <v>793</v>
      </c>
      <c r="AW12" s="489">
        <v>755</v>
      </c>
    </row>
    <row r="13" spans="1:49">
      <c r="A13" s="130" t="s">
        <v>23</v>
      </c>
      <c r="B13" s="417">
        <v>408</v>
      </c>
      <c r="C13" s="354">
        <v>401.5</v>
      </c>
      <c r="D13" s="354">
        <v>404.9</v>
      </c>
      <c r="E13" s="354">
        <v>426.3</v>
      </c>
      <c r="F13" s="354">
        <v>469.4</v>
      </c>
      <c r="G13" s="354">
        <v>304.2</v>
      </c>
      <c r="H13" s="354">
        <v>422.2</v>
      </c>
      <c r="I13" s="354">
        <v>458.7</v>
      </c>
      <c r="J13" s="356">
        <v>462.4</v>
      </c>
      <c r="K13" s="356">
        <v>429.1</v>
      </c>
      <c r="L13" s="356">
        <v>426.3</v>
      </c>
      <c r="M13" s="356">
        <v>472.8</v>
      </c>
      <c r="N13" s="356">
        <v>499.6</v>
      </c>
      <c r="O13" s="354">
        <v>476.1</v>
      </c>
      <c r="P13" s="483">
        <v>523.29999999999995</v>
      </c>
      <c r="Q13" s="483">
        <v>548.70000000000005</v>
      </c>
      <c r="R13" s="484">
        <v>486.3</v>
      </c>
      <c r="S13" s="485">
        <v>510.9</v>
      </c>
      <c r="T13" s="473">
        <v>483.2</v>
      </c>
      <c r="U13" s="433">
        <v>525.29999999999995</v>
      </c>
      <c r="V13" s="433">
        <v>533.20000000000005</v>
      </c>
      <c r="W13" s="434">
        <v>592.29999999999995</v>
      </c>
      <c r="X13" s="434">
        <v>591.79999999999995</v>
      </c>
      <c r="Y13" s="380">
        <v>554.63443787405265</v>
      </c>
      <c r="Z13" s="380">
        <v>552.84765230597952</v>
      </c>
      <c r="AA13" s="380">
        <v>632.53567797069127</v>
      </c>
      <c r="AB13" s="380">
        <v>624.07994442731911</v>
      </c>
      <c r="AC13" s="474">
        <v>624.07994442731911</v>
      </c>
      <c r="AD13" s="474">
        <v>589.04332815454961</v>
      </c>
      <c r="AE13" s="474">
        <v>630.20899390763395</v>
      </c>
      <c r="AF13" s="474">
        <v>675.14576328905048</v>
      </c>
      <c r="AG13" s="474">
        <v>722.52816261082114</v>
      </c>
      <c r="AH13" s="474">
        <v>665.68573342924219</v>
      </c>
      <c r="AI13" s="474">
        <v>770.96246279715365</v>
      </c>
      <c r="AJ13" s="474">
        <v>731.92225880211049</v>
      </c>
      <c r="AK13" s="474">
        <v>682.12590361156151</v>
      </c>
      <c r="AL13" s="474">
        <v>853.16250898507747</v>
      </c>
      <c r="AM13" s="474">
        <v>773.82551960754859</v>
      </c>
      <c r="AN13" s="474">
        <v>813.1</v>
      </c>
      <c r="AO13" s="474">
        <v>881.5</v>
      </c>
      <c r="AP13" s="474">
        <v>830.5</v>
      </c>
      <c r="AQ13" s="474">
        <v>811</v>
      </c>
      <c r="AR13" s="474">
        <v>885.3</v>
      </c>
      <c r="AS13" s="474">
        <v>851.2</v>
      </c>
      <c r="AT13" s="381">
        <v>777</v>
      </c>
      <c r="AU13" s="381">
        <v>908.2</v>
      </c>
      <c r="AV13" s="489">
        <v>924.1</v>
      </c>
      <c r="AW13" s="489">
        <v>914</v>
      </c>
    </row>
    <row r="14" spans="1:49">
      <c r="A14" s="130" t="s">
        <v>224</v>
      </c>
      <c r="B14" s="434">
        <v>394.5</v>
      </c>
      <c r="C14" s="354">
        <v>360.3</v>
      </c>
      <c r="D14" s="354">
        <v>371.4</v>
      </c>
      <c r="E14" s="354">
        <v>421.2</v>
      </c>
      <c r="F14" s="354">
        <v>449.7</v>
      </c>
      <c r="G14" s="354">
        <v>273.5</v>
      </c>
      <c r="H14" s="354">
        <v>425.7</v>
      </c>
      <c r="I14" s="354">
        <v>439.8</v>
      </c>
      <c r="J14" s="356">
        <v>453.6</v>
      </c>
      <c r="K14" s="356">
        <v>398.8</v>
      </c>
      <c r="L14" s="356">
        <v>413.2</v>
      </c>
      <c r="M14" s="356">
        <v>434.5</v>
      </c>
      <c r="N14" s="356">
        <v>486.3</v>
      </c>
      <c r="O14" s="354">
        <v>432.5</v>
      </c>
      <c r="P14" s="483">
        <v>481.6</v>
      </c>
      <c r="Q14" s="483">
        <v>513.70000000000005</v>
      </c>
      <c r="R14" s="484">
        <v>438.5</v>
      </c>
      <c r="S14" s="485">
        <v>479.8</v>
      </c>
      <c r="T14" s="473">
        <v>449.9</v>
      </c>
      <c r="U14" s="433">
        <v>496.9</v>
      </c>
      <c r="V14" s="433">
        <v>489</v>
      </c>
      <c r="W14" s="434">
        <v>540.79999999999995</v>
      </c>
      <c r="X14" s="434">
        <v>550</v>
      </c>
      <c r="Y14" s="380">
        <v>498.67638918085868</v>
      </c>
      <c r="Z14" s="380">
        <v>537.63445086452668</v>
      </c>
      <c r="AA14" s="380">
        <v>608.80897098822504</v>
      </c>
      <c r="AB14" s="380">
        <v>597.89791892223309</v>
      </c>
      <c r="AC14" s="474">
        <v>597.89791892223309</v>
      </c>
      <c r="AD14" s="474">
        <v>559.15558234470132</v>
      </c>
      <c r="AE14" s="474">
        <v>606.17373503267925</v>
      </c>
      <c r="AF14" s="474">
        <v>668.64406549760326</v>
      </c>
      <c r="AG14" s="474">
        <v>714.76240819104157</v>
      </c>
      <c r="AH14" s="474">
        <v>667.25327281939178</v>
      </c>
      <c r="AI14" s="474">
        <v>766.40924246945315</v>
      </c>
      <c r="AJ14" s="474">
        <v>722.1039384962429</v>
      </c>
      <c r="AK14" s="474">
        <v>668.35029823416494</v>
      </c>
      <c r="AL14" s="474">
        <v>852.7241360258721</v>
      </c>
      <c r="AM14" s="474">
        <v>775.36364146693722</v>
      </c>
      <c r="AN14" s="474">
        <v>911.6</v>
      </c>
      <c r="AO14" s="471" t="s">
        <v>16</v>
      </c>
      <c r="AP14" s="471" t="s">
        <v>16</v>
      </c>
      <c r="AQ14" s="471" t="s">
        <v>16</v>
      </c>
      <c r="AR14" s="471" t="s">
        <v>16</v>
      </c>
      <c r="AS14" s="471" t="s">
        <v>16</v>
      </c>
      <c r="AT14" s="471" t="s">
        <v>16</v>
      </c>
      <c r="AU14" s="471" t="s">
        <v>16</v>
      </c>
      <c r="AV14" s="471" t="s">
        <v>16</v>
      </c>
      <c r="AW14" s="471" t="s">
        <v>16</v>
      </c>
    </row>
    <row r="15" spans="1:49">
      <c r="A15" s="130" t="s">
        <v>25</v>
      </c>
      <c r="B15" s="412">
        <v>464.2</v>
      </c>
      <c r="C15" s="232">
        <v>446.2</v>
      </c>
      <c r="D15" s="232">
        <v>460.4</v>
      </c>
      <c r="E15" s="232">
        <v>464</v>
      </c>
      <c r="F15" s="232">
        <v>527.4</v>
      </c>
      <c r="G15" s="232">
        <v>390.1</v>
      </c>
      <c r="H15" s="232">
        <v>470.3</v>
      </c>
      <c r="I15" s="232">
        <v>486.7</v>
      </c>
      <c r="J15" s="356">
        <v>518</v>
      </c>
      <c r="K15" s="356">
        <v>477.9</v>
      </c>
      <c r="L15" s="356">
        <v>453</v>
      </c>
      <c r="M15" s="356">
        <v>526.70000000000005</v>
      </c>
      <c r="N15" s="356">
        <v>568.79999999999995</v>
      </c>
      <c r="O15" s="232">
        <v>519.29999999999995</v>
      </c>
      <c r="P15" s="453">
        <v>517.29999999999995</v>
      </c>
      <c r="Q15" s="453">
        <v>561.5</v>
      </c>
      <c r="R15" s="481">
        <v>495</v>
      </c>
      <c r="S15" s="482">
        <v>515.5</v>
      </c>
      <c r="T15" s="446">
        <v>499.9</v>
      </c>
      <c r="U15" s="447">
        <v>503.5</v>
      </c>
      <c r="V15" s="447">
        <v>538</v>
      </c>
      <c r="W15" s="409">
        <v>572.70000000000005</v>
      </c>
      <c r="X15" s="409">
        <v>567</v>
      </c>
      <c r="Y15" s="366">
        <v>543.55473730448682</v>
      </c>
      <c r="Z15" s="366">
        <v>558.7882234189334</v>
      </c>
      <c r="AA15" s="366">
        <v>569.39754533590963</v>
      </c>
      <c r="AB15" s="366">
        <v>605.8819357201894</v>
      </c>
      <c r="AC15" s="353">
        <v>605.8819357201894</v>
      </c>
      <c r="AD15" s="353">
        <v>532.42850026276301</v>
      </c>
      <c r="AE15" s="353">
        <v>630.86744913757161</v>
      </c>
      <c r="AF15" s="353">
        <v>653.07022013980679</v>
      </c>
      <c r="AG15" s="353">
        <v>685.50703641613484</v>
      </c>
      <c r="AH15" s="353">
        <v>644.1404745141308</v>
      </c>
      <c r="AI15" s="353">
        <v>733.74297158036143</v>
      </c>
      <c r="AJ15" s="353">
        <v>716.19962004489662</v>
      </c>
      <c r="AK15" s="353">
        <v>617.72390508951003</v>
      </c>
      <c r="AL15" s="353">
        <v>818.84177494484618</v>
      </c>
      <c r="AM15" s="353">
        <v>773.70589158036648</v>
      </c>
      <c r="AN15" s="353">
        <v>825.9</v>
      </c>
      <c r="AO15" s="353">
        <v>840.9</v>
      </c>
      <c r="AP15" s="353">
        <v>698.7</v>
      </c>
      <c r="AQ15" s="353">
        <v>694.8</v>
      </c>
      <c r="AR15" s="353">
        <v>794.8</v>
      </c>
      <c r="AS15" s="353">
        <v>817.1</v>
      </c>
      <c r="AT15" s="367">
        <v>732.6</v>
      </c>
      <c r="AU15" s="367">
        <v>839.9</v>
      </c>
      <c r="AV15" s="420">
        <v>941.7</v>
      </c>
      <c r="AW15" s="420">
        <v>873.5</v>
      </c>
    </row>
    <row r="16" spans="1:49">
      <c r="A16" s="130" t="s">
        <v>26</v>
      </c>
      <c r="B16" s="412">
        <v>444.4</v>
      </c>
      <c r="C16" s="232">
        <v>413.7</v>
      </c>
      <c r="D16" s="232">
        <v>437.7</v>
      </c>
      <c r="E16" s="232">
        <v>428.5</v>
      </c>
      <c r="F16" s="232">
        <v>501.3</v>
      </c>
      <c r="G16" s="232">
        <v>314.7</v>
      </c>
      <c r="H16" s="232">
        <v>454.8</v>
      </c>
      <c r="I16" s="232">
        <v>482.5</v>
      </c>
      <c r="J16" s="356">
        <v>486.8</v>
      </c>
      <c r="K16" s="356">
        <v>451.9</v>
      </c>
      <c r="L16" s="356">
        <v>381.6</v>
      </c>
      <c r="M16" s="356">
        <v>420.5</v>
      </c>
      <c r="N16" s="356">
        <v>532.4</v>
      </c>
      <c r="O16" s="232">
        <v>483.4</v>
      </c>
      <c r="P16" s="453">
        <v>494.6</v>
      </c>
      <c r="Q16" s="453">
        <v>556.79999999999995</v>
      </c>
      <c r="R16" s="481">
        <v>487.6</v>
      </c>
      <c r="S16" s="482">
        <v>503.3</v>
      </c>
      <c r="T16" s="446">
        <v>475.5</v>
      </c>
      <c r="U16" s="447">
        <v>493.5</v>
      </c>
      <c r="V16" s="447">
        <v>540.5</v>
      </c>
      <c r="W16" s="409">
        <v>538.1</v>
      </c>
      <c r="X16" s="409">
        <v>571.20000000000005</v>
      </c>
      <c r="Y16" s="366">
        <v>540.6969183933287</v>
      </c>
      <c r="Z16" s="366">
        <v>551.65632110849162</v>
      </c>
      <c r="AA16" s="366">
        <v>574.58358156694169</v>
      </c>
      <c r="AB16" s="366">
        <v>586.46939392130685</v>
      </c>
      <c r="AC16" s="353">
        <v>586.46939392130685</v>
      </c>
      <c r="AD16" s="353">
        <v>513.54639847436829</v>
      </c>
      <c r="AE16" s="353">
        <v>626.50243325735221</v>
      </c>
      <c r="AF16" s="353">
        <v>659.89911852553757</v>
      </c>
      <c r="AG16" s="353">
        <v>671.25432867315214</v>
      </c>
      <c r="AH16" s="353">
        <v>625.23450989217406</v>
      </c>
      <c r="AI16" s="353">
        <v>730.49440437009378</v>
      </c>
      <c r="AJ16" s="353">
        <v>696.80231964940924</v>
      </c>
      <c r="AK16" s="353">
        <v>614.29653562915712</v>
      </c>
      <c r="AL16" s="353">
        <v>823.18830388682477</v>
      </c>
      <c r="AM16" s="353">
        <v>793.38020035819261</v>
      </c>
      <c r="AN16" s="353">
        <v>824.1</v>
      </c>
      <c r="AO16" s="353">
        <v>827.8</v>
      </c>
      <c r="AP16" s="353">
        <v>639</v>
      </c>
      <c r="AQ16" s="353">
        <v>779.5</v>
      </c>
      <c r="AR16" s="353">
        <v>749.7</v>
      </c>
      <c r="AS16" s="353">
        <v>811.7</v>
      </c>
      <c r="AT16" s="367">
        <v>681.9</v>
      </c>
      <c r="AU16" s="367">
        <v>860.6</v>
      </c>
      <c r="AV16" s="420">
        <v>906.4</v>
      </c>
      <c r="AW16" s="420">
        <v>845.9</v>
      </c>
    </row>
    <row r="17" spans="1:49">
      <c r="A17" s="130" t="s">
        <v>207</v>
      </c>
      <c r="B17" s="412">
        <v>446</v>
      </c>
      <c r="C17" s="232">
        <v>440.5</v>
      </c>
      <c r="D17" s="232">
        <v>442.2</v>
      </c>
      <c r="E17" s="232">
        <v>451.8</v>
      </c>
      <c r="F17" s="232">
        <v>504.6</v>
      </c>
      <c r="G17" s="232">
        <v>391.1</v>
      </c>
      <c r="H17" s="232">
        <v>448.9</v>
      </c>
      <c r="I17" s="232">
        <v>487.1</v>
      </c>
      <c r="J17" s="356">
        <v>466.6</v>
      </c>
      <c r="K17" s="356">
        <v>454.2</v>
      </c>
      <c r="L17" s="356">
        <v>453</v>
      </c>
      <c r="M17" s="356">
        <v>498.9</v>
      </c>
      <c r="N17" s="356">
        <v>543.6</v>
      </c>
      <c r="O17" s="232">
        <v>519.4</v>
      </c>
      <c r="P17" s="453">
        <v>505.9</v>
      </c>
      <c r="Q17" s="453">
        <v>545.29999999999995</v>
      </c>
      <c r="R17" s="481">
        <v>496.7</v>
      </c>
      <c r="S17" s="482">
        <v>502.4</v>
      </c>
      <c r="T17" s="446">
        <v>508.1</v>
      </c>
      <c r="U17" s="447">
        <v>517</v>
      </c>
      <c r="V17" s="447">
        <v>546.6</v>
      </c>
      <c r="W17" s="409">
        <v>593.79999999999995</v>
      </c>
      <c r="X17" s="409">
        <v>598.79999999999995</v>
      </c>
      <c r="Y17" s="366">
        <v>560.57858368254551</v>
      </c>
      <c r="Z17" s="366">
        <v>560.24756669135377</v>
      </c>
      <c r="AA17" s="366">
        <v>605.15105670513231</v>
      </c>
      <c r="AB17" s="366">
        <v>617.9163010811327</v>
      </c>
      <c r="AC17" s="353">
        <v>617.9163010811327</v>
      </c>
      <c r="AD17" s="353">
        <v>584.35752541186559</v>
      </c>
      <c r="AE17" s="353">
        <v>661.63663845923304</v>
      </c>
      <c r="AF17" s="353">
        <v>663.95948234636967</v>
      </c>
      <c r="AG17" s="353">
        <v>710.45358668307404</v>
      </c>
      <c r="AH17" s="353">
        <v>653.71928645050025</v>
      </c>
      <c r="AI17" s="353">
        <v>767.00934024695664</v>
      </c>
      <c r="AJ17" s="353">
        <v>731.55811662952226</v>
      </c>
      <c r="AK17" s="353">
        <v>674.59666779427141</v>
      </c>
      <c r="AL17" s="353">
        <v>829.95058889962979</v>
      </c>
      <c r="AM17" s="353">
        <v>796.7846711443085</v>
      </c>
      <c r="AN17" s="353">
        <v>820.2</v>
      </c>
      <c r="AO17" s="353">
        <v>854.5</v>
      </c>
      <c r="AP17" s="353">
        <v>748.1</v>
      </c>
      <c r="AQ17" s="353">
        <v>747.8</v>
      </c>
      <c r="AR17" s="353">
        <v>825.2</v>
      </c>
      <c r="AS17" s="353">
        <v>847.6</v>
      </c>
      <c r="AT17" s="367">
        <v>760.1</v>
      </c>
      <c r="AU17" s="367">
        <v>929.2</v>
      </c>
      <c r="AV17" s="420">
        <v>966.3</v>
      </c>
      <c r="AW17" s="420">
        <v>871.7</v>
      </c>
    </row>
    <row r="18" spans="1:49">
      <c r="A18" s="130" t="s">
        <v>27</v>
      </c>
      <c r="B18" s="412">
        <v>403.9</v>
      </c>
      <c r="C18" s="232">
        <v>394.7</v>
      </c>
      <c r="D18" s="232">
        <v>420.1</v>
      </c>
      <c r="E18" s="232">
        <v>433.9</v>
      </c>
      <c r="F18" s="232">
        <v>434.1</v>
      </c>
      <c r="G18" s="232">
        <v>362.5</v>
      </c>
      <c r="H18" s="232">
        <v>457.6</v>
      </c>
      <c r="I18" s="232">
        <v>467</v>
      </c>
      <c r="J18" s="356">
        <v>441.7</v>
      </c>
      <c r="K18" s="356">
        <v>442</v>
      </c>
      <c r="L18" s="356">
        <v>439.4</v>
      </c>
      <c r="M18" s="356">
        <v>466.2</v>
      </c>
      <c r="N18" s="356">
        <v>494.8</v>
      </c>
      <c r="O18" s="232">
        <v>496.5</v>
      </c>
      <c r="P18" s="453">
        <v>482.8</v>
      </c>
      <c r="Q18" s="453">
        <v>525.4</v>
      </c>
      <c r="R18" s="481">
        <v>488.1</v>
      </c>
      <c r="S18" s="482">
        <v>482.6</v>
      </c>
      <c r="T18" s="446">
        <v>489.5</v>
      </c>
      <c r="U18" s="447">
        <v>510.7</v>
      </c>
      <c r="V18" s="447">
        <v>521.9</v>
      </c>
      <c r="W18" s="409">
        <v>512.5</v>
      </c>
      <c r="X18" s="409">
        <v>574.5</v>
      </c>
      <c r="Y18" s="366">
        <v>543.78164166529575</v>
      </c>
      <c r="Z18" s="366">
        <v>523.73595216635931</v>
      </c>
      <c r="AA18" s="366">
        <v>517.93098322516244</v>
      </c>
      <c r="AB18" s="366">
        <v>580.22982174027516</v>
      </c>
      <c r="AC18" s="353">
        <v>580.22982174027516</v>
      </c>
      <c r="AD18" s="353">
        <v>563.21192680088609</v>
      </c>
      <c r="AE18" s="353">
        <v>640.59724698118021</v>
      </c>
      <c r="AF18" s="353">
        <v>641.09996531489242</v>
      </c>
      <c r="AG18" s="353">
        <v>688.46527458692208</v>
      </c>
      <c r="AH18" s="353">
        <v>629.95179999209722</v>
      </c>
      <c r="AI18" s="353">
        <v>752.40768910833435</v>
      </c>
      <c r="AJ18" s="353">
        <v>717.07287482277547</v>
      </c>
      <c r="AK18" s="353">
        <v>718.05243672757967</v>
      </c>
      <c r="AL18" s="353">
        <v>833.71060567613597</v>
      </c>
      <c r="AM18" s="353">
        <v>781.72808950837293</v>
      </c>
      <c r="AN18" s="353">
        <v>749.7</v>
      </c>
      <c r="AO18" s="353">
        <v>836</v>
      </c>
      <c r="AP18" s="353">
        <v>536.29999999999995</v>
      </c>
      <c r="AQ18" s="353">
        <v>626.6</v>
      </c>
      <c r="AR18" s="353">
        <v>773.1</v>
      </c>
      <c r="AS18" s="353">
        <v>814.2</v>
      </c>
      <c r="AT18" s="367">
        <v>649.79999999999995</v>
      </c>
      <c r="AU18" s="367">
        <v>824.2</v>
      </c>
      <c r="AV18" s="420">
        <v>922.1</v>
      </c>
      <c r="AW18" s="420">
        <v>809.8</v>
      </c>
    </row>
    <row r="19" spans="1:49">
      <c r="A19" s="130" t="s">
        <v>28</v>
      </c>
      <c r="B19" s="412">
        <v>416.3</v>
      </c>
      <c r="C19" s="232">
        <v>419.4</v>
      </c>
      <c r="D19" s="232">
        <v>412.5</v>
      </c>
      <c r="E19" s="232">
        <v>442.9</v>
      </c>
      <c r="F19" s="232">
        <v>494.8</v>
      </c>
      <c r="G19" s="232">
        <v>354.5</v>
      </c>
      <c r="H19" s="232">
        <v>432.5</v>
      </c>
      <c r="I19" s="232">
        <v>463.6</v>
      </c>
      <c r="J19" s="356">
        <v>466.2</v>
      </c>
      <c r="K19" s="356">
        <v>440.7</v>
      </c>
      <c r="L19" s="356">
        <v>459.7</v>
      </c>
      <c r="M19" s="356">
        <v>514.5</v>
      </c>
      <c r="N19" s="356">
        <v>524.1</v>
      </c>
      <c r="O19" s="232">
        <v>505.4</v>
      </c>
      <c r="P19" s="453">
        <v>513.29999999999995</v>
      </c>
      <c r="Q19" s="453">
        <v>558.1</v>
      </c>
      <c r="R19" s="481">
        <v>510.7</v>
      </c>
      <c r="S19" s="482">
        <v>517.6</v>
      </c>
      <c r="T19" s="446">
        <v>523.4</v>
      </c>
      <c r="U19" s="447">
        <v>540</v>
      </c>
      <c r="V19" s="447">
        <v>544.29999999999995</v>
      </c>
      <c r="W19" s="409">
        <v>621.4</v>
      </c>
      <c r="X19" s="409">
        <v>611.20000000000005</v>
      </c>
      <c r="Y19" s="366">
        <v>564.35584981033503</v>
      </c>
      <c r="Z19" s="366">
        <v>564.25167028701253</v>
      </c>
      <c r="AA19" s="366">
        <v>648.35216358892376</v>
      </c>
      <c r="AB19" s="366">
        <v>651.9201839866821</v>
      </c>
      <c r="AC19" s="353">
        <v>651.9201839866821</v>
      </c>
      <c r="AD19" s="353">
        <v>617.72706891794644</v>
      </c>
      <c r="AE19" s="353">
        <v>680.62718852522994</v>
      </c>
      <c r="AF19" s="353">
        <v>691.92178981007623</v>
      </c>
      <c r="AG19" s="353">
        <v>751.75030289244955</v>
      </c>
      <c r="AH19" s="353">
        <v>665.37820062278422</v>
      </c>
      <c r="AI19" s="353">
        <v>810.19652779093701</v>
      </c>
      <c r="AJ19" s="353">
        <v>753.98395391428346</v>
      </c>
      <c r="AK19" s="353">
        <v>685.77362627950993</v>
      </c>
      <c r="AL19" s="353">
        <v>868.53574358938795</v>
      </c>
      <c r="AM19" s="353">
        <v>786.83779470442016</v>
      </c>
      <c r="AN19" s="353">
        <v>814.1</v>
      </c>
      <c r="AO19" s="353">
        <v>867.6</v>
      </c>
      <c r="AP19" s="353">
        <v>788.9</v>
      </c>
      <c r="AQ19" s="353">
        <v>832.7</v>
      </c>
      <c r="AR19" s="353">
        <v>882.7</v>
      </c>
      <c r="AS19" s="353">
        <v>862.9</v>
      </c>
      <c r="AT19" s="367">
        <v>793.9</v>
      </c>
      <c r="AU19" s="367">
        <v>961</v>
      </c>
      <c r="AV19" s="420">
        <v>960.3</v>
      </c>
      <c r="AW19" s="420">
        <v>909.1</v>
      </c>
    </row>
    <row r="20" spans="1:49">
      <c r="A20" s="130" t="s">
        <v>29</v>
      </c>
      <c r="B20" s="412">
        <v>445.5</v>
      </c>
      <c r="C20" s="232">
        <v>442.5</v>
      </c>
      <c r="D20" s="232">
        <v>451.2</v>
      </c>
      <c r="E20" s="232">
        <v>459.2</v>
      </c>
      <c r="F20" s="232">
        <v>524.6</v>
      </c>
      <c r="G20" s="232">
        <v>352</v>
      </c>
      <c r="H20" s="232">
        <v>452.3</v>
      </c>
      <c r="I20" s="232">
        <v>485.1</v>
      </c>
      <c r="J20" s="356">
        <v>504.1</v>
      </c>
      <c r="K20" s="356">
        <v>465.3</v>
      </c>
      <c r="L20" s="356">
        <v>463.4</v>
      </c>
      <c r="M20" s="356">
        <v>517.9</v>
      </c>
      <c r="N20" s="356">
        <v>556.9</v>
      </c>
      <c r="O20" s="232">
        <v>497.3</v>
      </c>
      <c r="P20" s="453">
        <v>516.70000000000005</v>
      </c>
      <c r="Q20" s="453">
        <v>555.79999999999995</v>
      </c>
      <c r="R20" s="481">
        <v>497.4</v>
      </c>
      <c r="S20" s="482">
        <v>534.20000000000005</v>
      </c>
      <c r="T20" s="446">
        <v>517.6</v>
      </c>
      <c r="U20" s="447">
        <v>525.6</v>
      </c>
      <c r="V20" s="447">
        <v>556.1</v>
      </c>
      <c r="W20" s="409">
        <v>596.29999999999995</v>
      </c>
      <c r="X20" s="409">
        <v>588.5</v>
      </c>
      <c r="Y20" s="366">
        <v>568.0315397628774</v>
      </c>
      <c r="Z20" s="366">
        <v>582.06678215944874</v>
      </c>
      <c r="AA20" s="366">
        <v>607.58882597086244</v>
      </c>
      <c r="AB20" s="366">
        <v>613.03572444676581</v>
      </c>
      <c r="AC20" s="353">
        <v>613.03572444676581</v>
      </c>
      <c r="AD20" s="353">
        <v>556.22808558025963</v>
      </c>
      <c r="AE20" s="353">
        <v>638.33840132721798</v>
      </c>
      <c r="AF20" s="353">
        <v>661.06780701464982</v>
      </c>
      <c r="AG20" s="353">
        <v>713.20963731535448</v>
      </c>
      <c r="AH20" s="353">
        <v>635.45742434423789</v>
      </c>
      <c r="AI20" s="353">
        <v>768.87696525152001</v>
      </c>
      <c r="AJ20" s="353">
        <v>716.90136127751794</v>
      </c>
      <c r="AK20" s="353">
        <v>666.25532955179733</v>
      </c>
      <c r="AL20" s="353">
        <v>822.95155747827323</v>
      </c>
      <c r="AM20" s="353">
        <v>805.93937776494499</v>
      </c>
      <c r="AN20" s="353">
        <v>833.9</v>
      </c>
      <c r="AO20" s="353">
        <v>851.6</v>
      </c>
      <c r="AP20" s="353">
        <v>711.7</v>
      </c>
      <c r="AQ20" s="353">
        <v>778.5</v>
      </c>
      <c r="AR20" s="353">
        <v>839.9</v>
      </c>
      <c r="AS20" s="353">
        <v>861.1</v>
      </c>
      <c r="AT20" s="367">
        <v>810.5</v>
      </c>
      <c r="AU20" s="367">
        <v>887.6</v>
      </c>
      <c r="AV20" s="420">
        <v>954.2</v>
      </c>
      <c r="AW20" s="420">
        <v>917.7</v>
      </c>
    </row>
    <row r="21" spans="1:49">
      <c r="A21" s="130" t="s">
        <v>30</v>
      </c>
      <c r="B21" s="412">
        <v>401.5</v>
      </c>
      <c r="C21" s="232">
        <v>423.5</v>
      </c>
      <c r="D21" s="232">
        <v>418.7</v>
      </c>
      <c r="E21" s="232">
        <v>422.7</v>
      </c>
      <c r="F21" s="232">
        <v>469</v>
      </c>
      <c r="G21" s="232">
        <v>335.3</v>
      </c>
      <c r="H21" s="232">
        <v>409.8</v>
      </c>
      <c r="I21" s="232">
        <v>455.1</v>
      </c>
      <c r="J21" s="356">
        <v>460.8</v>
      </c>
      <c r="K21" s="356">
        <v>403.6</v>
      </c>
      <c r="L21" s="356">
        <v>431.1</v>
      </c>
      <c r="M21" s="356">
        <v>440.5</v>
      </c>
      <c r="N21" s="356">
        <v>496.3</v>
      </c>
      <c r="O21" s="232">
        <v>491.2</v>
      </c>
      <c r="P21" s="453">
        <v>510.1</v>
      </c>
      <c r="Q21" s="453">
        <v>525.20000000000005</v>
      </c>
      <c r="R21" s="481">
        <v>500.2</v>
      </c>
      <c r="S21" s="482">
        <v>507.9</v>
      </c>
      <c r="T21" s="446">
        <v>507.9</v>
      </c>
      <c r="U21" s="447">
        <v>524.4</v>
      </c>
      <c r="V21" s="447">
        <v>515.5</v>
      </c>
      <c r="W21" s="409">
        <v>624.6</v>
      </c>
      <c r="X21" s="409">
        <v>606.9</v>
      </c>
      <c r="Y21" s="366">
        <v>553.83379243687284</v>
      </c>
      <c r="Z21" s="366">
        <v>540.57758326119279</v>
      </c>
      <c r="AA21" s="366">
        <v>612.35022291982364</v>
      </c>
      <c r="AB21" s="366">
        <v>637.78971146859635</v>
      </c>
      <c r="AC21" s="353">
        <v>637.78971146859635</v>
      </c>
      <c r="AD21" s="353">
        <v>610.95711890112239</v>
      </c>
      <c r="AE21" s="353">
        <v>647.94927923232171</v>
      </c>
      <c r="AF21" s="353">
        <v>660.5835468522738</v>
      </c>
      <c r="AG21" s="353">
        <v>735.16489440312398</v>
      </c>
      <c r="AH21" s="353">
        <v>642.43908125043924</v>
      </c>
      <c r="AI21" s="353">
        <v>783.17983975373852</v>
      </c>
      <c r="AJ21" s="353">
        <v>759.72521933617065</v>
      </c>
      <c r="AK21" s="353">
        <v>652.14887243103726</v>
      </c>
      <c r="AL21" s="353">
        <v>837.77175951452125</v>
      </c>
      <c r="AM21" s="353">
        <v>768.32178149891649</v>
      </c>
      <c r="AN21" s="353">
        <v>858.3</v>
      </c>
      <c r="AO21" s="353">
        <v>835.6</v>
      </c>
      <c r="AP21" s="353">
        <v>659.7</v>
      </c>
      <c r="AQ21" s="353">
        <v>804.9</v>
      </c>
      <c r="AR21" s="353">
        <v>878.3</v>
      </c>
      <c r="AS21" s="353">
        <v>830.3</v>
      </c>
      <c r="AT21" s="367">
        <v>832.9</v>
      </c>
      <c r="AU21" s="367">
        <v>802.2</v>
      </c>
      <c r="AV21" s="420">
        <v>912.5</v>
      </c>
      <c r="AW21" s="420">
        <v>865</v>
      </c>
    </row>
    <row r="22" spans="1:49">
      <c r="A22" s="130" t="s">
        <v>31</v>
      </c>
      <c r="B22" s="412">
        <v>434.8</v>
      </c>
      <c r="C22" s="232">
        <v>405.4</v>
      </c>
      <c r="D22" s="232">
        <v>436.6</v>
      </c>
      <c r="E22" s="232">
        <v>426.3</v>
      </c>
      <c r="F22" s="232">
        <v>402.6</v>
      </c>
      <c r="G22" s="232">
        <v>345.6</v>
      </c>
      <c r="H22" s="232">
        <v>455.8</v>
      </c>
      <c r="I22" s="232">
        <v>489.5</v>
      </c>
      <c r="J22" s="356">
        <v>438.5</v>
      </c>
      <c r="K22" s="356">
        <v>453.8</v>
      </c>
      <c r="L22" s="356">
        <v>418.7</v>
      </c>
      <c r="M22" s="356">
        <v>460.1</v>
      </c>
      <c r="N22" s="356">
        <v>491.3</v>
      </c>
      <c r="O22" s="232">
        <v>484.4</v>
      </c>
      <c r="P22" s="453">
        <v>464.9</v>
      </c>
      <c r="Q22" s="453">
        <v>523.6</v>
      </c>
      <c r="R22" s="481">
        <v>496</v>
      </c>
      <c r="S22" s="482">
        <v>458.8</v>
      </c>
      <c r="T22" s="446">
        <v>482</v>
      </c>
      <c r="U22" s="447">
        <v>500.2</v>
      </c>
      <c r="V22" s="447">
        <v>523.6</v>
      </c>
      <c r="W22" s="409">
        <v>524.29999999999995</v>
      </c>
      <c r="X22" s="409">
        <v>574.1</v>
      </c>
      <c r="Y22" s="366">
        <v>531.13246615762375</v>
      </c>
      <c r="Z22" s="366">
        <v>513.11193820402934</v>
      </c>
      <c r="AA22" s="366">
        <v>509.31913550644413</v>
      </c>
      <c r="AB22" s="366">
        <v>598.01987675051726</v>
      </c>
      <c r="AC22" s="353">
        <v>598.01987675051726</v>
      </c>
      <c r="AD22" s="353">
        <v>581.41091768430908</v>
      </c>
      <c r="AE22" s="353">
        <v>637.61955618467027</v>
      </c>
      <c r="AF22" s="353">
        <v>635.98481461354595</v>
      </c>
      <c r="AG22" s="353">
        <v>685.98413533204359</v>
      </c>
      <c r="AH22" s="353">
        <v>630.92384715506387</v>
      </c>
      <c r="AI22" s="353">
        <v>745.45942680791359</v>
      </c>
      <c r="AJ22" s="353">
        <v>723.56910902632615</v>
      </c>
      <c r="AK22" s="353">
        <v>724.13195243005168</v>
      </c>
      <c r="AL22" s="353">
        <v>854.8981030194484</v>
      </c>
      <c r="AM22" s="353">
        <v>770.78453021750431</v>
      </c>
      <c r="AN22" s="353">
        <v>790.2</v>
      </c>
      <c r="AO22" s="353">
        <v>872.4</v>
      </c>
      <c r="AP22" s="353">
        <v>697.1</v>
      </c>
      <c r="AQ22" s="353">
        <v>719.5</v>
      </c>
      <c r="AR22" s="353">
        <v>773.7</v>
      </c>
      <c r="AS22" s="353">
        <v>838.9</v>
      </c>
      <c r="AT22" s="367">
        <v>743.9</v>
      </c>
      <c r="AU22" s="367">
        <v>875.4</v>
      </c>
      <c r="AV22" s="420">
        <v>866.4</v>
      </c>
      <c r="AW22" s="420">
        <v>858.2</v>
      </c>
    </row>
    <row r="23" spans="1:49">
      <c r="A23" s="130" t="s">
        <v>32</v>
      </c>
      <c r="B23" s="412">
        <v>390.8</v>
      </c>
      <c r="C23" s="232">
        <v>408.7</v>
      </c>
      <c r="D23" s="232">
        <v>425.8</v>
      </c>
      <c r="E23" s="232">
        <v>430.8</v>
      </c>
      <c r="F23" s="232">
        <v>481.4</v>
      </c>
      <c r="G23" s="232">
        <v>380.6</v>
      </c>
      <c r="H23" s="232">
        <v>435.5</v>
      </c>
      <c r="I23" s="232">
        <v>465</v>
      </c>
      <c r="J23" s="356">
        <v>480.5</v>
      </c>
      <c r="K23" s="356">
        <v>441.5</v>
      </c>
      <c r="L23" s="356">
        <v>454.6</v>
      </c>
      <c r="M23" s="356">
        <v>502</v>
      </c>
      <c r="N23" s="356">
        <v>543.29999999999995</v>
      </c>
      <c r="O23" s="232">
        <v>518.5</v>
      </c>
      <c r="P23" s="453">
        <v>533.4</v>
      </c>
      <c r="Q23" s="453">
        <v>543.1</v>
      </c>
      <c r="R23" s="481">
        <v>523</v>
      </c>
      <c r="S23" s="482">
        <v>522.70000000000005</v>
      </c>
      <c r="T23" s="446">
        <v>516.1</v>
      </c>
      <c r="U23" s="447">
        <v>526.6</v>
      </c>
      <c r="V23" s="447">
        <v>550.4</v>
      </c>
      <c r="W23" s="409">
        <v>616.9</v>
      </c>
      <c r="X23" s="409">
        <v>611.4</v>
      </c>
      <c r="Y23" s="366">
        <v>583.63966118880501</v>
      </c>
      <c r="Z23" s="366">
        <v>576.86262081008192</v>
      </c>
      <c r="AA23" s="366">
        <v>645.71860636073802</v>
      </c>
      <c r="AB23" s="366">
        <v>678.82701346604688</v>
      </c>
      <c r="AC23" s="353">
        <v>678.82701346604688</v>
      </c>
      <c r="AD23" s="353">
        <v>642.16080035487755</v>
      </c>
      <c r="AE23" s="353">
        <v>684.4616458528551</v>
      </c>
      <c r="AF23" s="353">
        <v>722.14849565290001</v>
      </c>
      <c r="AG23" s="353">
        <v>728.92962185135957</v>
      </c>
      <c r="AH23" s="353">
        <v>665.88993835592044</v>
      </c>
      <c r="AI23" s="353">
        <v>783.12366605281954</v>
      </c>
      <c r="AJ23" s="353">
        <v>739.66719666377423</v>
      </c>
      <c r="AK23" s="353">
        <v>682.52377013158184</v>
      </c>
      <c r="AL23" s="353">
        <v>842.2006744278774</v>
      </c>
      <c r="AM23" s="353">
        <v>798.45950225622778</v>
      </c>
      <c r="AN23" s="353">
        <v>758.6</v>
      </c>
      <c r="AO23" s="353">
        <v>852.2</v>
      </c>
      <c r="AP23" s="353">
        <v>722.2</v>
      </c>
      <c r="AQ23" s="353">
        <v>756.2</v>
      </c>
      <c r="AR23" s="353">
        <v>852.5</v>
      </c>
      <c r="AS23" s="353">
        <v>837.7</v>
      </c>
      <c r="AT23" s="367">
        <v>820.7</v>
      </c>
      <c r="AU23" s="367">
        <v>983.1</v>
      </c>
      <c r="AV23" s="420">
        <v>893</v>
      </c>
      <c r="AW23" s="420">
        <v>977.3</v>
      </c>
    </row>
    <row r="24" spans="1:49">
      <c r="A24" s="130" t="s">
        <v>33</v>
      </c>
      <c r="B24" s="412">
        <v>407.4</v>
      </c>
      <c r="C24" s="232">
        <v>398.8</v>
      </c>
      <c r="D24" s="232">
        <v>396.9</v>
      </c>
      <c r="E24" s="232">
        <v>441.5</v>
      </c>
      <c r="F24" s="232">
        <v>449.4</v>
      </c>
      <c r="G24" s="232">
        <v>362.8</v>
      </c>
      <c r="H24" s="232">
        <v>397.9</v>
      </c>
      <c r="I24" s="232">
        <v>463.2</v>
      </c>
      <c r="J24" s="356">
        <v>456.8</v>
      </c>
      <c r="K24" s="356">
        <v>453.6</v>
      </c>
      <c r="L24" s="356">
        <v>430.1</v>
      </c>
      <c r="M24" s="356">
        <v>457.1</v>
      </c>
      <c r="N24" s="356">
        <v>471.3</v>
      </c>
      <c r="O24" s="232">
        <v>458.1</v>
      </c>
      <c r="P24" s="453">
        <v>456</v>
      </c>
      <c r="Q24" s="453">
        <v>502.6</v>
      </c>
      <c r="R24" s="481">
        <v>463.9</v>
      </c>
      <c r="S24" s="482">
        <v>489.3</v>
      </c>
      <c r="T24" s="446">
        <v>500.2</v>
      </c>
      <c r="U24" s="447">
        <v>494.5</v>
      </c>
      <c r="V24" s="447">
        <v>496.4</v>
      </c>
      <c r="W24" s="409">
        <v>535.29999999999995</v>
      </c>
      <c r="X24" s="409">
        <v>542.1</v>
      </c>
      <c r="Y24" s="366">
        <v>524.02722044169479</v>
      </c>
      <c r="Z24" s="366">
        <v>494.17795139783914</v>
      </c>
      <c r="AA24" s="366">
        <v>565.91838820388455</v>
      </c>
      <c r="AB24" s="366">
        <v>573.70811464421524</v>
      </c>
      <c r="AC24" s="353">
        <v>573.70811464421524</v>
      </c>
      <c r="AD24" s="353">
        <v>549.5592148680704</v>
      </c>
      <c r="AE24" s="353">
        <v>622.12036246399737</v>
      </c>
      <c r="AF24" s="353">
        <v>609.41554949509407</v>
      </c>
      <c r="AG24" s="353">
        <v>702.94428375741825</v>
      </c>
      <c r="AH24" s="353">
        <v>614.18062267424148</v>
      </c>
      <c r="AI24" s="353">
        <v>745.50539213331604</v>
      </c>
      <c r="AJ24" s="353">
        <v>706.76578446262613</v>
      </c>
      <c r="AK24" s="353">
        <v>631.90005106346518</v>
      </c>
      <c r="AL24" s="353">
        <v>862.16382804649766</v>
      </c>
      <c r="AM24" s="353">
        <v>756.69129411283961</v>
      </c>
      <c r="AN24" s="353">
        <v>811.7</v>
      </c>
      <c r="AO24" s="353">
        <v>810.7</v>
      </c>
      <c r="AP24" s="353">
        <v>690.4</v>
      </c>
      <c r="AQ24" s="353">
        <v>656.7</v>
      </c>
      <c r="AR24" s="353">
        <v>744.3</v>
      </c>
      <c r="AS24" s="353">
        <v>778.6</v>
      </c>
      <c r="AT24" s="367">
        <v>693.1</v>
      </c>
      <c r="AU24" s="367">
        <v>811</v>
      </c>
      <c r="AV24" s="420">
        <v>804.4</v>
      </c>
      <c r="AW24" s="420">
        <v>825.8</v>
      </c>
    </row>
    <row r="25" spans="1:49">
      <c r="A25" s="130" t="s">
        <v>34</v>
      </c>
      <c r="B25" s="412">
        <v>407.8</v>
      </c>
      <c r="C25" s="232">
        <v>397.4</v>
      </c>
      <c r="D25" s="232">
        <v>367.4</v>
      </c>
      <c r="E25" s="232">
        <v>400.2</v>
      </c>
      <c r="F25" s="232">
        <v>401</v>
      </c>
      <c r="G25" s="232">
        <v>314.7</v>
      </c>
      <c r="H25" s="232">
        <v>397.7</v>
      </c>
      <c r="I25" s="232">
        <v>425.1</v>
      </c>
      <c r="J25" s="356">
        <v>409.1</v>
      </c>
      <c r="K25" s="356">
        <v>400.4</v>
      </c>
      <c r="L25" s="356">
        <v>411.1</v>
      </c>
      <c r="M25" s="356">
        <v>390.1</v>
      </c>
      <c r="N25" s="356">
        <v>396.5</v>
      </c>
      <c r="O25" s="232">
        <v>383</v>
      </c>
      <c r="P25" s="453">
        <v>396.3</v>
      </c>
      <c r="Q25" s="453">
        <v>448.5</v>
      </c>
      <c r="R25" s="481">
        <v>425.4</v>
      </c>
      <c r="S25" s="482">
        <v>419.2</v>
      </c>
      <c r="T25" s="446">
        <v>450.3</v>
      </c>
      <c r="U25" s="447">
        <v>462.8</v>
      </c>
      <c r="V25" s="447" t="s">
        <v>125</v>
      </c>
      <c r="W25" s="409" t="s">
        <v>125</v>
      </c>
      <c r="X25" s="409" t="s">
        <v>125</v>
      </c>
      <c r="Y25" s="366">
        <v>513.91490871358781</v>
      </c>
      <c r="Z25" s="366">
        <v>484.43276177107094</v>
      </c>
      <c r="AA25" s="366" t="s">
        <v>15</v>
      </c>
      <c r="AB25" s="366" t="s">
        <v>15</v>
      </c>
      <c r="AC25" s="353" t="s">
        <v>15</v>
      </c>
      <c r="AD25" s="353" t="s">
        <v>15</v>
      </c>
      <c r="AE25" s="353" t="s">
        <v>15</v>
      </c>
      <c r="AF25" s="353" t="s">
        <v>15</v>
      </c>
      <c r="AG25" s="353" t="s">
        <v>15</v>
      </c>
      <c r="AH25" s="353">
        <v>612.55172761646577</v>
      </c>
      <c r="AI25" s="353">
        <v>735.98089644992046</v>
      </c>
      <c r="AJ25" s="353">
        <v>713.1251132230135</v>
      </c>
      <c r="AK25" s="353">
        <v>645.29456010053343</v>
      </c>
      <c r="AL25" s="353">
        <v>851.63100521624256</v>
      </c>
      <c r="AM25" s="353">
        <v>767.02166554827545</v>
      </c>
      <c r="AN25" s="353" t="s">
        <v>15</v>
      </c>
      <c r="AO25" s="353" t="s">
        <v>15</v>
      </c>
      <c r="AP25" s="353" t="s">
        <v>160</v>
      </c>
      <c r="AQ25" s="353" t="s">
        <v>160</v>
      </c>
      <c r="AR25" s="353" t="s">
        <v>160</v>
      </c>
      <c r="AS25" s="353" t="s">
        <v>160</v>
      </c>
      <c r="AT25" s="367" t="s">
        <v>160</v>
      </c>
      <c r="AU25" s="367" t="s">
        <v>160</v>
      </c>
      <c r="AV25" s="367" t="s">
        <v>160</v>
      </c>
      <c r="AW25" s="367" t="s">
        <v>160</v>
      </c>
    </row>
    <row r="26" spans="1:49">
      <c r="A26" s="130" t="s">
        <v>35</v>
      </c>
      <c r="B26" s="412">
        <v>394.9</v>
      </c>
      <c r="C26" s="232">
        <v>384.3</v>
      </c>
      <c r="D26" s="232">
        <v>387.7</v>
      </c>
      <c r="E26" s="232">
        <v>437.6</v>
      </c>
      <c r="F26" s="232">
        <v>388.1</v>
      </c>
      <c r="G26" s="232">
        <v>306.60000000000002</v>
      </c>
      <c r="H26" s="232">
        <v>416.8</v>
      </c>
      <c r="I26" s="232">
        <v>426.1</v>
      </c>
      <c r="J26" s="356">
        <v>434</v>
      </c>
      <c r="K26" s="356">
        <v>391.4</v>
      </c>
      <c r="L26" s="356">
        <v>411.4</v>
      </c>
      <c r="M26" s="356">
        <v>422.7</v>
      </c>
      <c r="N26" s="356">
        <v>468.8</v>
      </c>
      <c r="O26" s="232">
        <v>427.9</v>
      </c>
      <c r="P26" s="453">
        <v>408.5</v>
      </c>
      <c r="Q26" s="453">
        <v>523.70000000000005</v>
      </c>
      <c r="R26" s="481">
        <v>449.5</v>
      </c>
      <c r="S26" s="482">
        <v>448.4</v>
      </c>
      <c r="T26" s="446">
        <v>458.4</v>
      </c>
      <c r="U26" s="447">
        <v>488</v>
      </c>
      <c r="V26" s="447">
        <v>495.9</v>
      </c>
      <c r="W26" s="409">
        <v>505.3</v>
      </c>
      <c r="X26" s="409">
        <v>524.4</v>
      </c>
      <c r="Y26" s="366">
        <v>518.94871346466175</v>
      </c>
      <c r="Z26" s="366">
        <v>494.21211047005141</v>
      </c>
      <c r="AA26" s="366">
        <v>519.19303594994346</v>
      </c>
      <c r="AB26" s="366">
        <v>571.64693912777909</v>
      </c>
      <c r="AC26" s="353">
        <v>571.64693912777909</v>
      </c>
      <c r="AD26" s="353">
        <v>543.3996523865568</v>
      </c>
      <c r="AE26" s="353">
        <v>616.02762281193986</v>
      </c>
      <c r="AF26" s="353">
        <v>621.69502452584311</v>
      </c>
      <c r="AG26" s="353">
        <v>682.16241372729951</v>
      </c>
      <c r="AH26" s="353">
        <v>608.52523633902013</v>
      </c>
      <c r="AI26" s="353">
        <v>730.21776562565276</v>
      </c>
      <c r="AJ26" s="353">
        <v>710.24695905002864</v>
      </c>
      <c r="AK26" s="353">
        <v>646.0205095367495</v>
      </c>
      <c r="AL26" s="353">
        <v>849.7197787483168</v>
      </c>
      <c r="AM26" s="353">
        <v>755.22296485381401</v>
      </c>
      <c r="AN26" s="353">
        <v>827.7</v>
      </c>
      <c r="AO26" s="353">
        <v>775.9</v>
      </c>
      <c r="AP26" s="353">
        <v>657.7</v>
      </c>
      <c r="AQ26" s="353">
        <v>688.7</v>
      </c>
      <c r="AR26" s="353">
        <v>769</v>
      </c>
      <c r="AS26" s="353">
        <v>680.8</v>
      </c>
      <c r="AT26" s="367">
        <v>765.6</v>
      </c>
      <c r="AU26" s="367">
        <v>769.2</v>
      </c>
      <c r="AV26" s="420">
        <v>780.6</v>
      </c>
      <c r="AW26" s="420">
        <v>858.6</v>
      </c>
    </row>
    <row r="27" spans="1:49">
      <c r="A27" s="130" t="s">
        <v>213</v>
      </c>
      <c r="B27" s="412">
        <v>436</v>
      </c>
      <c r="C27" s="232">
        <v>403.2</v>
      </c>
      <c r="D27" s="232">
        <v>426.3</v>
      </c>
      <c r="E27" s="232">
        <v>444.8</v>
      </c>
      <c r="F27" s="232">
        <v>438.4</v>
      </c>
      <c r="G27" s="232">
        <v>358.7</v>
      </c>
      <c r="H27" s="232">
        <v>429.8</v>
      </c>
      <c r="I27" s="232">
        <v>458</v>
      </c>
      <c r="J27" s="356">
        <v>440.6</v>
      </c>
      <c r="K27" s="356">
        <v>428.6</v>
      </c>
      <c r="L27" s="356">
        <v>398.3</v>
      </c>
      <c r="M27" s="356">
        <v>415.8</v>
      </c>
      <c r="N27" s="356">
        <v>462.8</v>
      </c>
      <c r="O27" s="232">
        <v>457.1</v>
      </c>
      <c r="P27" s="453">
        <v>470.8</v>
      </c>
      <c r="Q27" s="453">
        <v>518.1</v>
      </c>
      <c r="R27" s="481">
        <v>450.5</v>
      </c>
      <c r="S27" s="482">
        <v>465.6</v>
      </c>
      <c r="T27" s="446">
        <v>482</v>
      </c>
      <c r="U27" s="447">
        <v>492.6</v>
      </c>
      <c r="V27" s="447">
        <v>503.1</v>
      </c>
      <c r="W27" s="409">
        <v>494.6</v>
      </c>
      <c r="X27" s="409">
        <v>537.20000000000005</v>
      </c>
      <c r="Y27" s="366">
        <v>528.01038437007605</v>
      </c>
      <c r="Z27" s="366">
        <v>492.2476147791636</v>
      </c>
      <c r="AA27" s="366">
        <v>528.69849705654133</v>
      </c>
      <c r="AB27" s="366">
        <v>558.07897469764714</v>
      </c>
      <c r="AC27" s="353">
        <v>558.07897469764714</v>
      </c>
      <c r="AD27" s="353">
        <v>525.34081666813734</v>
      </c>
      <c r="AE27" s="353">
        <v>603.52779065928337</v>
      </c>
      <c r="AF27" s="353">
        <v>595.76680641756946</v>
      </c>
      <c r="AG27" s="353">
        <v>664.42958844853092</v>
      </c>
      <c r="AH27" s="353">
        <v>610.97366895166806</v>
      </c>
      <c r="AI27" s="353">
        <v>722.63330692086925</v>
      </c>
      <c r="AJ27" s="353">
        <v>693.41071015110799</v>
      </c>
      <c r="AK27" s="353">
        <v>657.11939917915743</v>
      </c>
      <c r="AL27" s="353">
        <v>854.66120809874712</v>
      </c>
      <c r="AM27" s="353">
        <v>747.66010687579285</v>
      </c>
      <c r="AN27" s="353">
        <v>747.4</v>
      </c>
      <c r="AO27" s="353">
        <v>855.3</v>
      </c>
      <c r="AP27" s="353">
        <v>674.2</v>
      </c>
      <c r="AQ27" s="353">
        <v>736.4</v>
      </c>
      <c r="AR27" s="353">
        <v>760.4</v>
      </c>
      <c r="AS27" s="353">
        <v>791.6</v>
      </c>
      <c r="AT27" s="367">
        <v>771.4</v>
      </c>
      <c r="AU27" s="367">
        <v>787.4</v>
      </c>
      <c r="AV27" s="420">
        <v>787.9</v>
      </c>
      <c r="AW27" s="420">
        <v>737.7</v>
      </c>
    </row>
    <row r="28" spans="1:49">
      <c r="A28" s="130" t="s">
        <v>36</v>
      </c>
      <c r="B28" s="412">
        <v>403.3</v>
      </c>
      <c r="C28" s="232">
        <v>418.8</v>
      </c>
      <c r="D28" s="232">
        <v>419.5</v>
      </c>
      <c r="E28" s="232">
        <v>432.2</v>
      </c>
      <c r="F28" s="232">
        <v>432.5</v>
      </c>
      <c r="G28" s="232">
        <v>373.7</v>
      </c>
      <c r="H28" s="232">
        <v>442.1</v>
      </c>
      <c r="I28" s="232">
        <v>483.5</v>
      </c>
      <c r="J28" s="356">
        <v>470.9</v>
      </c>
      <c r="K28" s="356">
        <v>432.6</v>
      </c>
      <c r="L28" s="356">
        <v>413.8</v>
      </c>
      <c r="M28" s="356">
        <v>440.5</v>
      </c>
      <c r="N28" s="356">
        <v>485.8</v>
      </c>
      <c r="O28" s="232">
        <v>446.8</v>
      </c>
      <c r="P28" s="453">
        <v>457.7</v>
      </c>
      <c r="Q28" s="453">
        <v>524.20000000000005</v>
      </c>
      <c r="R28" s="481">
        <v>455.1</v>
      </c>
      <c r="S28" s="482">
        <v>454.6</v>
      </c>
      <c r="T28" s="446">
        <v>467.6</v>
      </c>
      <c r="U28" s="447">
        <v>506.9</v>
      </c>
      <c r="V28" s="447">
        <v>495.9</v>
      </c>
      <c r="W28" s="409">
        <v>513.79999999999995</v>
      </c>
      <c r="X28" s="409">
        <v>543.4</v>
      </c>
      <c r="Y28" s="366">
        <v>509.82393059144835</v>
      </c>
      <c r="Z28" s="366">
        <v>495.9254644466111</v>
      </c>
      <c r="AA28" s="366">
        <v>539.06611852022388</v>
      </c>
      <c r="AB28" s="366">
        <v>570.4661488621656</v>
      </c>
      <c r="AC28" s="353">
        <v>570.4661488621656</v>
      </c>
      <c r="AD28" s="353">
        <v>534.0277611609348</v>
      </c>
      <c r="AE28" s="353">
        <v>611.71359289318457</v>
      </c>
      <c r="AF28" s="353">
        <v>599.36609009097651</v>
      </c>
      <c r="AG28" s="353">
        <v>682.29358257415481</v>
      </c>
      <c r="AH28" s="353">
        <v>589.4116048503214</v>
      </c>
      <c r="AI28" s="353">
        <v>723.98874280621931</v>
      </c>
      <c r="AJ28" s="353">
        <v>689.44970651220672</v>
      </c>
      <c r="AK28" s="353">
        <v>638.33690951467577</v>
      </c>
      <c r="AL28" s="353">
        <v>840.77650497107265</v>
      </c>
      <c r="AM28" s="353">
        <v>748.44803456975706</v>
      </c>
      <c r="AN28" s="353">
        <v>798.4</v>
      </c>
      <c r="AO28" s="353">
        <v>755.8</v>
      </c>
      <c r="AP28" s="353">
        <v>681.1</v>
      </c>
      <c r="AQ28" s="353">
        <v>763.8</v>
      </c>
      <c r="AR28" s="353">
        <v>754.5</v>
      </c>
      <c r="AS28" s="353">
        <v>778.9</v>
      </c>
      <c r="AT28" s="367">
        <v>725.1</v>
      </c>
      <c r="AU28" s="367">
        <v>797.3</v>
      </c>
      <c r="AV28" s="420">
        <v>822.2</v>
      </c>
      <c r="AW28" s="420">
        <v>790.7</v>
      </c>
    </row>
    <row r="29" spans="1:49">
      <c r="A29" s="130" t="s">
        <v>37</v>
      </c>
      <c r="B29" s="412">
        <v>205</v>
      </c>
      <c r="C29" s="232" t="s">
        <v>125</v>
      </c>
      <c r="D29" s="232" t="s">
        <v>125</v>
      </c>
      <c r="E29" s="232" t="s">
        <v>125</v>
      </c>
      <c r="F29" s="232">
        <v>283.3</v>
      </c>
      <c r="G29" s="232">
        <v>265.5</v>
      </c>
      <c r="H29" s="232">
        <v>344.7</v>
      </c>
      <c r="I29" s="232" t="s">
        <v>125</v>
      </c>
      <c r="J29" s="356">
        <v>382.7</v>
      </c>
      <c r="K29" s="356">
        <v>324.60000000000002</v>
      </c>
      <c r="L29" s="356">
        <v>383.3</v>
      </c>
      <c r="M29" s="356" t="s">
        <v>125</v>
      </c>
      <c r="N29" s="356">
        <v>411.5</v>
      </c>
      <c r="O29" s="232" t="s">
        <v>125</v>
      </c>
      <c r="P29" s="453" t="s">
        <v>69</v>
      </c>
      <c r="Q29" s="453" t="s">
        <v>125</v>
      </c>
      <c r="R29" s="481" t="s">
        <v>15</v>
      </c>
      <c r="S29" s="482">
        <v>432.4</v>
      </c>
      <c r="T29" s="446" t="s">
        <v>69</v>
      </c>
      <c r="U29" s="447" t="s">
        <v>125</v>
      </c>
      <c r="V29" s="447" t="s">
        <v>125</v>
      </c>
      <c r="W29" s="409" t="s">
        <v>125</v>
      </c>
      <c r="X29" s="409" t="s">
        <v>125</v>
      </c>
      <c r="Y29" s="366" t="s">
        <v>124</v>
      </c>
      <c r="Z29" s="366" t="s">
        <v>124</v>
      </c>
      <c r="AA29" s="366" t="s">
        <v>15</v>
      </c>
      <c r="AB29" s="366" t="s">
        <v>15</v>
      </c>
      <c r="AC29" s="353" t="s">
        <v>15</v>
      </c>
      <c r="AD29" s="353" t="s">
        <v>15</v>
      </c>
      <c r="AE29" s="353" t="s">
        <v>15</v>
      </c>
      <c r="AF29" s="353" t="s">
        <v>15</v>
      </c>
      <c r="AG29" s="353" t="s">
        <v>15</v>
      </c>
      <c r="AH29" s="353">
        <v>612.55172761646611</v>
      </c>
      <c r="AI29" s="353">
        <v>735.98089644992012</v>
      </c>
      <c r="AJ29" s="353">
        <v>713.1251132230135</v>
      </c>
      <c r="AK29" s="353">
        <v>645.29456010053343</v>
      </c>
      <c r="AL29" s="353" t="s">
        <v>16</v>
      </c>
      <c r="AM29" s="353">
        <v>767.02166554827465</v>
      </c>
      <c r="AN29" s="353" t="s">
        <v>15</v>
      </c>
      <c r="AO29" s="353" t="s">
        <v>15</v>
      </c>
      <c r="AP29" s="353" t="s">
        <v>68</v>
      </c>
      <c r="AQ29" s="353" t="s">
        <v>68</v>
      </c>
      <c r="AR29" s="353" t="s">
        <v>160</v>
      </c>
      <c r="AS29" s="353" t="s">
        <v>68</v>
      </c>
      <c r="AT29" s="367" t="s">
        <v>68</v>
      </c>
      <c r="AU29" s="367" t="s">
        <v>68</v>
      </c>
      <c r="AV29" s="367" t="s">
        <v>68</v>
      </c>
      <c r="AW29" s="367" t="s">
        <v>68</v>
      </c>
    </row>
    <row r="30" spans="1:49">
      <c r="A30" s="130" t="s">
        <v>38</v>
      </c>
      <c r="B30" s="412">
        <v>417.4</v>
      </c>
      <c r="C30" s="232">
        <v>402.9</v>
      </c>
      <c r="D30" s="232">
        <v>385.6</v>
      </c>
      <c r="E30" s="232">
        <v>420.1</v>
      </c>
      <c r="F30" s="232">
        <v>369</v>
      </c>
      <c r="G30" s="232">
        <v>283.10000000000002</v>
      </c>
      <c r="H30" s="232">
        <v>430.7</v>
      </c>
      <c r="I30" s="232">
        <v>454.8</v>
      </c>
      <c r="J30" s="356">
        <v>415.4</v>
      </c>
      <c r="K30" s="356">
        <v>419.9</v>
      </c>
      <c r="L30" s="356">
        <v>406.5</v>
      </c>
      <c r="M30" s="356">
        <v>418.2</v>
      </c>
      <c r="N30" s="356">
        <v>409.2</v>
      </c>
      <c r="O30" s="232">
        <v>402.1</v>
      </c>
      <c r="P30" s="453">
        <v>386.4</v>
      </c>
      <c r="Q30" s="453">
        <v>476.9</v>
      </c>
      <c r="R30" s="481">
        <v>403.4</v>
      </c>
      <c r="S30" s="482">
        <v>401.2</v>
      </c>
      <c r="T30" s="446">
        <v>417.4</v>
      </c>
      <c r="U30" s="447">
        <v>457.5</v>
      </c>
      <c r="V30" s="447">
        <v>495.4</v>
      </c>
      <c r="W30" s="409">
        <v>461.9</v>
      </c>
      <c r="X30" s="409">
        <v>537.6</v>
      </c>
      <c r="Y30" s="366">
        <v>542.16526397770429</v>
      </c>
      <c r="Z30" s="366">
        <v>489.3227983704013</v>
      </c>
      <c r="AA30" s="366">
        <v>470.89396802986482</v>
      </c>
      <c r="AB30" s="366">
        <v>583.58835264407537</v>
      </c>
      <c r="AC30" s="353">
        <v>583.58835264407537</v>
      </c>
      <c r="AD30" s="353">
        <v>525.73890316889492</v>
      </c>
      <c r="AE30" s="353">
        <v>620.33354774769748</v>
      </c>
      <c r="AF30" s="353">
        <v>621.95684621265798</v>
      </c>
      <c r="AG30" s="353">
        <v>691.31631136716794</v>
      </c>
      <c r="AH30" s="353">
        <v>602.97101479806986</v>
      </c>
      <c r="AI30" s="353">
        <v>730.40712283345977</v>
      </c>
      <c r="AJ30" s="353">
        <v>720.43980578501055</v>
      </c>
      <c r="AK30" s="353">
        <v>641.16762719892176</v>
      </c>
      <c r="AL30" s="353">
        <v>844.67686618730374</v>
      </c>
      <c r="AM30" s="353">
        <v>768.94980286896373</v>
      </c>
      <c r="AN30" s="353">
        <v>751.4</v>
      </c>
      <c r="AO30" s="353">
        <v>885.3</v>
      </c>
      <c r="AP30" s="353">
        <v>505.2</v>
      </c>
      <c r="AQ30" s="353">
        <v>716.6</v>
      </c>
      <c r="AR30" s="353">
        <v>688.8</v>
      </c>
      <c r="AS30" s="353">
        <v>863.3</v>
      </c>
      <c r="AT30" s="367">
        <v>665.8</v>
      </c>
      <c r="AU30" s="367">
        <v>890.1</v>
      </c>
      <c r="AV30" s="420">
        <v>933.6</v>
      </c>
      <c r="AW30" s="420">
        <v>865.6</v>
      </c>
    </row>
    <row r="31" spans="1:49">
      <c r="A31" s="130" t="s">
        <v>208</v>
      </c>
      <c r="B31" s="412">
        <v>377.7</v>
      </c>
      <c r="C31" s="232">
        <v>365</v>
      </c>
      <c r="D31" s="232">
        <v>353.6</v>
      </c>
      <c r="E31" s="232">
        <v>390</v>
      </c>
      <c r="F31" s="232">
        <v>409</v>
      </c>
      <c r="G31" s="232">
        <v>297.3</v>
      </c>
      <c r="H31" s="232">
        <v>384.6</v>
      </c>
      <c r="I31" s="232">
        <v>428.3</v>
      </c>
      <c r="J31" s="356">
        <v>419.7</v>
      </c>
      <c r="K31" s="356">
        <v>392.5</v>
      </c>
      <c r="L31" s="356">
        <v>374.2</v>
      </c>
      <c r="M31" s="356">
        <v>386.3</v>
      </c>
      <c r="N31" s="356">
        <v>423.7</v>
      </c>
      <c r="O31" s="232">
        <v>435.2</v>
      </c>
      <c r="P31" s="453">
        <v>412.4</v>
      </c>
      <c r="Q31" s="453">
        <v>490.8</v>
      </c>
      <c r="R31" s="481">
        <v>436.3</v>
      </c>
      <c r="S31" s="482">
        <v>415</v>
      </c>
      <c r="T31" s="446">
        <v>427.3</v>
      </c>
      <c r="U31" s="447">
        <v>467</v>
      </c>
      <c r="V31" s="447">
        <v>488.8</v>
      </c>
      <c r="W31" s="409">
        <v>497.4</v>
      </c>
      <c r="X31" s="409">
        <v>538</v>
      </c>
      <c r="Y31" s="366">
        <v>505.93016202742666</v>
      </c>
      <c r="Z31" s="366">
        <v>479.51940580354375</v>
      </c>
      <c r="AA31" s="366">
        <v>478.17602429426171</v>
      </c>
      <c r="AB31" s="366">
        <v>565.86312148221248</v>
      </c>
      <c r="AC31" s="353">
        <v>565.86312148221248</v>
      </c>
      <c r="AD31" s="353">
        <v>517.98267528456211</v>
      </c>
      <c r="AE31" s="353">
        <v>603.06760136456182</v>
      </c>
      <c r="AF31" s="353">
        <v>590.34459737242923</v>
      </c>
      <c r="AG31" s="353">
        <v>681.71154885562669</v>
      </c>
      <c r="AH31" s="353">
        <v>603.1585692443474</v>
      </c>
      <c r="AI31" s="353">
        <v>728.26651067797536</v>
      </c>
      <c r="AJ31" s="353">
        <v>694.62816435791513</v>
      </c>
      <c r="AK31" s="353">
        <v>644.02262773413531</v>
      </c>
      <c r="AL31" s="353">
        <v>847.67067179157527</v>
      </c>
      <c r="AM31" s="353">
        <v>762.65661657554301</v>
      </c>
      <c r="AN31" s="353">
        <v>740</v>
      </c>
      <c r="AO31" s="353">
        <v>848.9</v>
      </c>
      <c r="AP31" s="353">
        <v>652.9</v>
      </c>
      <c r="AQ31" s="353">
        <v>684.4</v>
      </c>
      <c r="AR31" s="353">
        <v>799.4</v>
      </c>
      <c r="AS31" s="353">
        <v>763</v>
      </c>
      <c r="AT31" s="367">
        <v>739.3</v>
      </c>
      <c r="AU31" s="367">
        <v>837.9</v>
      </c>
      <c r="AV31" s="420">
        <v>874.5</v>
      </c>
      <c r="AW31" s="420">
        <v>837.9</v>
      </c>
    </row>
    <row r="32" spans="1:49">
      <c r="A32" s="130" t="s">
        <v>39</v>
      </c>
      <c r="B32" s="412">
        <v>420.4</v>
      </c>
      <c r="C32" s="232">
        <v>379.8</v>
      </c>
      <c r="D32" s="232">
        <v>369.3</v>
      </c>
      <c r="E32" s="232">
        <v>455.7</v>
      </c>
      <c r="F32" s="232">
        <v>400.4</v>
      </c>
      <c r="G32" s="232">
        <v>302.8</v>
      </c>
      <c r="H32" s="232">
        <v>437.8</v>
      </c>
      <c r="I32" s="232">
        <v>467.8</v>
      </c>
      <c r="J32" s="356">
        <v>451.1</v>
      </c>
      <c r="K32" s="356">
        <v>418.6</v>
      </c>
      <c r="L32" s="356">
        <v>444.1</v>
      </c>
      <c r="M32" s="356">
        <v>433.7</v>
      </c>
      <c r="N32" s="356">
        <v>488.6</v>
      </c>
      <c r="O32" s="232">
        <v>453.9</v>
      </c>
      <c r="P32" s="453">
        <v>434.5</v>
      </c>
      <c r="Q32" s="453">
        <v>511.1</v>
      </c>
      <c r="R32" s="481">
        <v>425.6</v>
      </c>
      <c r="S32" s="482">
        <v>484.6</v>
      </c>
      <c r="T32" s="446">
        <v>452</v>
      </c>
      <c r="U32" s="447">
        <v>521.4</v>
      </c>
      <c r="V32" s="447">
        <v>501.5</v>
      </c>
      <c r="W32" s="409">
        <v>495.3</v>
      </c>
      <c r="X32" s="409">
        <v>549.79999999999995</v>
      </c>
      <c r="Y32" s="366">
        <v>506.03923967702184</v>
      </c>
      <c r="Z32" s="366">
        <v>485.5481746309369</v>
      </c>
      <c r="AA32" s="366">
        <v>492.18606357672201</v>
      </c>
      <c r="AB32" s="366">
        <v>596.03640000164683</v>
      </c>
      <c r="AC32" s="353">
        <v>596.03640000164683</v>
      </c>
      <c r="AD32" s="353">
        <v>553.68618153292846</v>
      </c>
      <c r="AE32" s="353">
        <v>637.26179645388152</v>
      </c>
      <c r="AF32" s="353">
        <v>625.74243345598336</v>
      </c>
      <c r="AG32" s="353">
        <v>701.46261452102885</v>
      </c>
      <c r="AH32" s="353">
        <v>605.84525956814423</v>
      </c>
      <c r="AI32" s="353">
        <v>723.040750052519</v>
      </c>
      <c r="AJ32" s="353">
        <v>706.24519358744749</v>
      </c>
      <c r="AK32" s="353">
        <v>642.2246203011789</v>
      </c>
      <c r="AL32" s="353">
        <v>840.15964297173673</v>
      </c>
      <c r="AM32" s="353">
        <v>768.54848629738092</v>
      </c>
      <c r="AN32" s="353">
        <v>719.2</v>
      </c>
      <c r="AO32" s="353">
        <v>729.9</v>
      </c>
      <c r="AP32" s="353">
        <v>705.5</v>
      </c>
      <c r="AQ32" s="353" t="s">
        <v>160</v>
      </c>
      <c r="AR32" s="353">
        <v>725.2</v>
      </c>
      <c r="AS32" s="353">
        <v>707.1</v>
      </c>
      <c r="AT32" s="367">
        <v>644.79999999999995</v>
      </c>
      <c r="AU32" s="367">
        <v>907.9</v>
      </c>
      <c r="AV32" s="420">
        <v>968.7</v>
      </c>
      <c r="AW32" s="420">
        <v>922.5</v>
      </c>
    </row>
    <row r="33" spans="1:49">
      <c r="A33" s="130" t="s">
        <v>40</v>
      </c>
      <c r="B33" s="412">
        <v>439.9</v>
      </c>
      <c r="C33" s="232">
        <v>412.7</v>
      </c>
      <c r="D33" s="232">
        <v>421.4</v>
      </c>
      <c r="E33" s="232">
        <v>453.6</v>
      </c>
      <c r="F33" s="232">
        <v>474</v>
      </c>
      <c r="G33" s="232">
        <v>401</v>
      </c>
      <c r="H33" s="232">
        <v>455.2</v>
      </c>
      <c r="I33" s="232">
        <v>477.1</v>
      </c>
      <c r="J33" s="356">
        <v>493.3</v>
      </c>
      <c r="K33" s="356">
        <v>454.9</v>
      </c>
      <c r="L33" s="356">
        <v>428</v>
      </c>
      <c r="M33" s="356">
        <v>460.8</v>
      </c>
      <c r="N33" s="356">
        <v>526.5</v>
      </c>
      <c r="O33" s="232">
        <v>488.5</v>
      </c>
      <c r="P33" s="453">
        <v>486.8</v>
      </c>
      <c r="Q33" s="453">
        <v>535.9</v>
      </c>
      <c r="R33" s="481">
        <v>476.3</v>
      </c>
      <c r="S33" s="482">
        <v>484.4</v>
      </c>
      <c r="T33" s="446">
        <v>491.4</v>
      </c>
      <c r="U33" s="447">
        <v>515</v>
      </c>
      <c r="V33" s="447">
        <v>513</v>
      </c>
      <c r="W33" s="409">
        <v>553.20000000000005</v>
      </c>
      <c r="X33" s="409">
        <v>567.79999999999995</v>
      </c>
      <c r="Y33" s="366">
        <v>544.00509637134098</v>
      </c>
      <c r="Z33" s="366">
        <v>527.99290490158353</v>
      </c>
      <c r="AA33" s="366">
        <v>601.16959377623618</v>
      </c>
      <c r="AB33" s="366">
        <v>596.329827906692</v>
      </c>
      <c r="AC33" s="353">
        <v>596.329827906692</v>
      </c>
      <c r="AD33" s="353">
        <v>565.51812108322451</v>
      </c>
      <c r="AE33" s="353">
        <v>632.16811686158985</v>
      </c>
      <c r="AF33" s="353">
        <v>631.14332190885636</v>
      </c>
      <c r="AG33" s="353">
        <v>708.3413041059614</v>
      </c>
      <c r="AH33" s="353">
        <v>613.10312294126675</v>
      </c>
      <c r="AI33" s="353">
        <v>716.04206026629038</v>
      </c>
      <c r="AJ33" s="353">
        <v>697.94067960164375</v>
      </c>
      <c r="AK33" s="353">
        <v>637.58547035820175</v>
      </c>
      <c r="AL33" s="353">
        <v>842.41713777691791</v>
      </c>
      <c r="AM33" s="353">
        <v>744.64078462780981</v>
      </c>
      <c r="AN33" s="353">
        <v>768.1</v>
      </c>
      <c r="AO33" s="353">
        <v>700.9</v>
      </c>
      <c r="AP33" s="353">
        <v>749.5</v>
      </c>
      <c r="AQ33" s="353">
        <v>689.7</v>
      </c>
      <c r="AR33" s="353">
        <v>737.1</v>
      </c>
      <c r="AS33" s="353">
        <v>741.8</v>
      </c>
      <c r="AT33" s="367">
        <v>737</v>
      </c>
      <c r="AU33" s="367">
        <v>792.6</v>
      </c>
      <c r="AV33" s="420">
        <v>797.7</v>
      </c>
      <c r="AW33" s="420">
        <v>826.6</v>
      </c>
    </row>
    <row r="34" spans="1:49">
      <c r="A34" s="130" t="s">
        <v>41</v>
      </c>
      <c r="B34" s="412">
        <v>416.4</v>
      </c>
      <c r="C34" s="232">
        <v>393.1</v>
      </c>
      <c r="D34" s="232">
        <v>419.9</v>
      </c>
      <c r="E34" s="232">
        <v>429.7</v>
      </c>
      <c r="F34" s="232">
        <v>391.2</v>
      </c>
      <c r="G34" s="232">
        <v>304.3</v>
      </c>
      <c r="H34" s="232">
        <v>424.7</v>
      </c>
      <c r="I34" s="232">
        <v>455.4</v>
      </c>
      <c r="J34" s="356">
        <v>412.9</v>
      </c>
      <c r="K34" s="356">
        <v>428.3</v>
      </c>
      <c r="L34" s="356">
        <v>407.8</v>
      </c>
      <c r="M34" s="356">
        <v>473.5</v>
      </c>
      <c r="N34" s="356">
        <v>439.6</v>
      </c>
      <c r="O34" s="232">
        <v>427.9</v>
      </c>
      <c r="P34" s="453">
        <v>408.5</v>
      </c>
      <c r="Q34" s="453">
        <v>500.1</v>
      </c>
      <c r="R34" s="481">
        <v>426.5</v>
      </c>
      <c r="S34" s="482">
        <v>425.6</v>
      </c>
      <c r="T34" s="446">
        <v>454.1</v>
      </c>
      <c r="U34" s="447">
        <v>494.5</v>
      </c>
      <c r="V34" s="447">
        <v>517.70000000000005</v>
      </c>
      <c r="W34" s="409">
        <v>509.4</v>
      </c>
      <c r="X34" s="409">
        <v>569.79999999999995</v>
      </c>
      <c r="Y34" s="366">
        <v>527.69809393346259</v>
      </c>
      <c r="Z34" s="366">
        <v>526.12735326660959</v>
      </c>
      <c r="AA34" s="366">
        <v>531.77923943999872</v>
      </c>
      <c r="AB34" s="366">
        <v>609.92463558344173</v>
      </c>
      <c r="AC34" s="353">
        <v>609.92463558344173</v>
      </c>
      <c r="AD34" s="353">
        <v>557.80500168931155</v>
      </c>
      <c r="AE34" s="353">
        <v>608.29078987438311</v>
      </c>
      <c r="AF34" s="353">
        <v>600.21374024501745</v>
      </c>
      <c r="AG34" s="353">
        <v>686.9542418293945</v>
      </c>
      <c r="AH34" s="353">
        <v>628.20324515745415</v>
      </c>
      <c r="AI34" s="353">
        <v>761.28527895603168</v>
      </c>
      <c r="AJ34" s="353">
        <v>724.45890225335461</v>
      </c>
      <c r="AK34" s="353">
        <v>650.3862046591629</v>
      </c>
      <c r="AL34" s="353">
        <v>843.97884930314149</v>
      </c>
      <c r="AM34" s="353">
        <v>755.07834293101109</v>
      </c>
      <c r="AN34" s="353">
        <v>708.1</v>
      </c>
      <c r="AO34" s="353">
        <v>811.1</v>
      </c>
      <c r="AP34" s="353">
        <v>629.29999999999995</v>
      </c>
      <c r="AQ34" s="353">
        <v>664.8</v>
      </c>
      <c r="AR34" s="353">
        <v>831.7</v>
      </c>
      <c r="AS34" s="353">
        <v>872.9</v>
      </c>
      <c r="AT34" s="367">
        <v>692.2</v>
      </c>
      <c r="AU34" s="367">
        <v>886.4</v>
      </c>
      <c r="AV34" s="367" t="s">
        <v>160</v>
      </c>
      <c r="AW34" s="367" t="s">
        <v>160</v>
      </c>
    </row>
    <row r="35" spans="1:49">
      <c r="A35" s="130" t="s">
        <v>42</v>
      </c>
      <c r="B35" s="412">
        <v>447</v>
      </c>
      <c r="C35" s="232">
        <v>456.3</v>
      </c>
      <c r="D35" s="232">
        <v>475.6</v>
      </c>
      <c r="E35" s="232">
        <v>470.7</v>
      </c>
      <c r="F35" s="232">
        <v>421.9</v>
      </c>
      <c r="G35" s="232">
        <v>362.2</v>
      </c>
      <c r="H35" s="232">
        <v>434.8</v>
      </c>
      <c r="I35" s="232">
        <v>506.2</v>
      </c>
      <c r="J35" s="356">
        <v>425.4</v>
      </c>
      <c r="K35" s="356" t="s">
        <v>125</v>
      </c>
      <c r="L35" s="356" t="s">
        <v>125</v>
      </c>
      <c r="M35" s="356" t="s">
        <v>125</v>
      </c>
      <c r="N35" s="356" t="s">
        <v>125</v>
      </c>
      <c r="O35" s="232" t="s">
        <v>125</v>
      </c>
      <c r="P35" s="453" t="s">
        <v>69</v>
      </c>
      <c r="Q35" s="453" t="s">
        <v>69</v>
      </c>
      <c r="R35" s="481" t="s">
        <v>125</v>
      </c>
      <c r="S35" s="482">
        <v>430.7</v>
      </c>
      <c r="T35" s="446" t="s">
        <v>15</v>
      </c>
      <c r="U35" s="447" t="s">
        <v>125</v>
      </c>
      <c r="V35" s="447" t="s">
        <v>125</v>
      </c>
      <c r="W35" s="409" t="s">
        <v>69</v>
      </c>
      <c r="X35" s="409" t="s">
        <v>69</v>
      </c>
      <c r="Y35" s="366" t="s">
        <v>16</v>
      </c>
      <c r="Z35" s="366" t="s">
        <v>16</v>
      </c>
      <c r="AA35" s="366" t="s">
        <v>15</v>
      </c>
      <c r="AB35" s="366" t="s">
        <v>15</v>
      </c>
      <c r="AC35" s="353" t="s">
        <v>15</v>
      </c>
      <c r="AD35" s="353" t="s">
        <v>15</v>
      </c>
      <c r="AE35" s="353" t="s">
        <v>16</v>
      </c>
      <c r="AF35" s="353" t="s">
        <v>16</v>
      </c>
      <c r="AG35" s="353" t="s">
        <v>16</v>
      </c>
      <c r="AH35" s="353" t="s">
        <v>16</v>
      </c>
      <c r="AI35" s="353" t="s">
        <v>16</v>
      </c>
      <c r="AJ35" s="353" t="s">
        <v>16</v>
      </c>
      <c r="AK35" s="353" t="s">
        <v>16</v>
      </c>
      <c r="AL35" s="353" t="s">
        <v>16</v>
      </c>
      <c r="AM35" s="353" t="s">
        <v>16</v>
      </c>
      <c r="AN35" s="353" t="s">
        <v>16</v>
      </c>
      <c r="AO35" s="353" t="s">
        <v>16</v>
      </c>
      <c r="AP35" s="353" t="s">
        <v>68</v>
      </c>
      <c r="AQ35" s="353" t="s">
        <v>68</v>
      </c>
      <c r="AR35" s="353" t="s">
        <v>68</v>
      </c>
      <c r="AS35" s="353" t="s">
        <v>68</v>
      </c>
      <c r="AT35" s="367" t="s">
        <v>68</v>
      </c>
      <c r="AU35" s="367" t="s">
        <v>68</v>
      </c>
      <c r="AV35" s="367" t="s">
        <v>68</v>
      </c>
      <c r="AW35" s="367" t="s">
        <v>68</v>
      </c>
    </row>
    <row r="36" spans="1:49">
      <c r="A36" s="130" t="s">
        <v>43</v>
      </c>
      <c r="B36" s="412">
        <v>408.5</v>
      </c>
      <c r="C36" s="232" t="s">
        <v>125</v>
      </c>
      <c r="D36" s="232" t="s">
        <v>125</v>
      </c>
      <c r="E36" s="232" t="s">
        <v>125</v>
      </c>
      <c r="F36" s="232" t="s">
        <v>125</v>
      </c>
      <c r="G36" s="232" t="s">
        <v>125</v>
      </c>
      <c r="H36" s="232" t="s">
        <v>125</v>
      </c>
      <c r="I36" s="232" t="s">
        <v>125</v>
      </c>
      <c r="J36" s="356" t="s">
        <v>125</v>
      </c>
      <c r="K36" s="356">
        <v>389.6</v>
      </c>
      <c r="L36" s="356" t="s">
        <v>125</v>
      </c>
      <c r="M36" s="356" t="s">
        <v>125</v>
      </c>
      <c r="N36" s="356" t="s">
        <v>125</v>
      </c>
      <c r="O36" s="232" t="s">
        <v>69</v>
      </c>
      <c r="P36" s="453" t="s">
        <v>69</v>
      </c>
      <c r="Q36" s="453" t="s">
        <v>69</v>
      </c>
      <c r="R36" s="481" t="s">
        <v>69</v>
      </c>
      <c r="S36" s="482" t="s">
        <v>69</v>
      </c>
      <c r="T36" s="446" t="s">
        <v>69</v>
      </c>
      <c r="U36" s="447" t="s">
        <v>69</v>
      </c>
      <c r="V36" s="447" t="s">
        <v>69</v>
      </c>
      <c r="W36" s="409" t="s">
        <v>69</v>
      </c>
      <c r="X36" s="409" t="s">
        <v>69</v>
      </c>
      <c r="Y36" s="366" t="s">
        <v>16</v>
      </c>
      <c r="Z36" s="366" t="s">
        <v>16</v>
      </c>
      <c r="AA36" s="366" t="s">
        <v>16</v>
      </c>
      <c r="AB36" s="366" t="s">
        <v>16</v>
      </c>
      <c r="AC36" s="353" t="s">
        <v>16</v>
      </c>
      <c r="AD36" s="353" t="s">
        <v>16</v>
      </c>
      <c r="AE36" s="353" t="s">
        <v>16</v>
      </c>
      <c r="AF36" s="353" t="s">
        <v>16</v>
      </c>
      <c r="AG36" s="353" t="s">
        <v>16</v>
      </c>
      <c r="AH36" s="353" t="s">
        <v>16</v>
      </c>
      <c r="AI36" s="353" t="s">
        <v>16</v>
      </c>
      <c r="AJ36" s="353">
        <v>732.0157891689505</v>
      </c>
      <c r="AK36" s="353" t="s">
        <v>15</v>
      </c>
      <c r="AL36" s="353" t="s">
        <v>16</v>
      </c>
      <c r="AM36" s="353">
        <v>761.40874145455234</v>
      </c>
      <c r="AN36" s="353" t="s">
        <v>16</v>
      </c>
      <c r="AO36" s="353" t="s">
        <v>16</v>
      </c>
      <c r="AP36" s="353" t="s">
        <v>68</v>
      </c>
      <c r="AQ36" s="353" t="s">
        <v>68</v>
      </c>
      <c r="AR36" s="353" t="s">
        <v>160</v>
      </c>
      <c r="AS36" s="353" t="s">
        <v>68</v>
      </c>
      <c r="AT36" s="367" t="s">
        <v>68</v>
      </c>
      <c r="AU36" s="367" t="s">
        <v>68</v>
      </c>
      <c r="AV36" s="367" t="s">
        <v>160</v>
      </c>
      <c r="AW36" s="367" t="s">
        <v>68</v>
      </c>
    </row>
    <row r="37" spans="1:49">
      <c r="A37" s="130" t="s">
        <v>44</v>
      </c>
      <c r="B37" s="412">
        <v>447</v>
      </c>
      <c r="C37" s="232" t="s">
        <v>69</v>
      </c>
      <c r="D37" s="232" t="s">
        <v>69</v>
      </c>
      <c r="E37" s="232" t="s">
        <v>69</v>
      </c>
      <c r="F37" s="232" t="s">
        <v>69</v>
      </c>
      <c r="G37" s="232" t="s">
        <v>69</v>
      </c>
      <c r="H37" s="232" t="s">
        <v>69</v>
      </c>
      <c r="I37" s="232" t="s">
        <v>69</v>
      </c>
      <c r="J37" s="356" t="s">
        <v>69</v>
      </c>
      <c r="K37" s="356" t="s">
        <v>69</v>
      </c>
      <c r="L37" s="356" t="s">
        <v>69</v>
      </c>
      <c r="M37" s="356" t="s">
        <v>69</v>
      </c>
      <c r="N37" s="356" t="s">
        <v>69</v>
      </c>
      <c r="O37" s="232" t="s">
        <v>69</v>
      </c>
      <c r="P37" s="453" t="s">
        <v>69</v>
      </c>
      <c r="Q37" s="453" t="s">
        <v>69</v>
      </c>
      <c r="R37" s="481" t="s">
        <v>69</v>
      </c>
      <c r="S37" s="482">
        <v>495.7</v>
      </c>
      <c r="T37" s="446" t="s">
        <v>15</v>
      </c>
      <c r="U37" s="447" t="s">
        <v>125</v>
      </c>
      <c r="V37" s="447" t="s">
        <v>125</v>
      </c>
      <c r="W37" s="409" t="s">
        <v>69</v>
      </c>
      <c r="X37" s="409" t="s">
        <v>69</v>
      </c>
      <c r="Y37" s="366" t="s">
        <v>16</v>
      </c>
      <c r="Z37" s="366" t="s">
        <v>16</v>
      </c>
      <c r="AA37" s="366" t="s">
        <v>16</v>
      </c>
      <c r="AB37" s="366" t="s">
        <v>16</v>
      </c>
      <c r="AC37" s="353" t="s">
        <v>16</v>
      </c>
      <c r="AD37" s="353" t="s">
        <v>16</v>
      </c>
      <c r="AE37" s="353" t="s">
        <v>16</v>
      </c>
      <c r="AF37" s="353" t="s">
        <v>16</v>
      </c>
      <c r="AG37" s="353" t="s">
        <v>16</v>
      </c>
      <c r="AH37" s="353" t="s">
        <v>16</v>
      </c>
      <c r="AI37" s="353" t="s">
        <v>16</v>
      </c>
      <c r="AJ37" s="353" t="s">
        <v>15</v>
      </c>
      <c r="AK37" s="353" t="s">
        <v>15</v>
      </c>
      <c r="AL37" s="353" t="s">
        <v>16</v>
      </c>
      <c r="AM37" s="353" t="s">
        <v>15</v>
      </c>
      <c r="AN37" s="353" t="s">
        <v>16</v>
      </c>
      <c r="AO37" s="353" t="s">
        <v>16</v>
      </c>
      <c r="AP37" s="353" t="s">
        <v>160</v>
      </c>
      <c r="AQ37" s="353" t="s">
        <v>68</v>
      </c>
      <c r="AR37" s="353" t="s">
        <v>68</v>
      </c>
      <c r="AS37" s="353" t="s">
        <v>68</v>
      </c>
      <c r="AT37" s="367" t="s">
        <v>68</v>
      </c>
      <c r="AU37" s="367" t="s">
        <v>68</v>
      </c>
      <c r="AV37" s="367" t="s">
        <v>68</v>
      </c>
      <c r="AW37" s="367" t="s">
        <v>160</v>
      </c>
    </row>
    <row r="38" spans="1:49">
      <c r="A38" s="130" t="s">
        <v>45</v>
      </c>
      <c r="B38" s="412">
        <v>421.8</v>
      </c>
      <c r="C38" s="232" t="s">
        <v>125</v>
      </c>
      <c r="D38" s="232" t="s">
        <v>125</v>
      </c>
      <c r="E38" s="232">
        <v>507.2</v>
      </c>
      <c r="F38" s="232" t="s">
        <v>125</v>
      </c>
      <c r="G38" s="232" t="s">
        <v>125</v>
      </c>
      <c r="H38" s="232" t="s">
        <v>125</v>
      </c>
      <c r="I38" s="232" t="s">
        <v>125</v>
      </c>
      <c r="J38" s="356">
        <v>520</v>
      </c>
      <c r="K38" s="356" t="s">
        <v>125</v>
      </c>
      <c r="L38" s="356" t="s">
        <v>125</v>
      </c>
      <c r="M38" s="356" t="s">
        <v>125</v>
      </c>
      <c r="N38" s="356" t="s">
        <v>125</v>
      </c>
      <c r="O38" s="232" t="s">
        <v>125</v>
      </c>
      <c r="P38" s="453" t="s">
        <v>69</v>
      </c>
      <c r="Q38" s="453" t="s">
        <v>15</v>
      </c>
      <c r="R38" s="481" t="s">
        <v>125</v>
      </c>
      <c r="S38" s="482">
        <v>488.8</v>
      </c>
      <c r="T38" s="446" t="s">
        <v>125</v>
      </c>
      <c r="U38" s="447" t="s">
        <v>125</v>
      </c>
      <c r="V38" s="447" t="s">
        <v>125</v>
      </c>
      <c r="W38" s="409" t="s">
        <v>125</v>
      </c>
      <c r="X38" s="409" t="s">
        <v>125</v>
      </c>
      <c r="Y38" s="366" t="s">
        <v>124</v>
      </c>
      <c r="Z38" s="366" t="s">
        <v>124</v>
      </c>
      <c r="AA38" s="366" t="s">
        <v>15</v>
      </c>
      <c r="AB38" s="366" t="s">
        <v>15</v>
      </c>
      <c r="AC38" s="353" t="s">
        <v>15</v>
      </c>
      <c r="AD38" s="353" t="s">
        <v>15</v>
      </c>
      <c r="AE38" s="353" t="s">
        <v>15</v>
      </c>
      <c r="AF38" s="353" t="s">
        <v>15</v>
      </c>
      <c r="AG38" s="353" t="s">
        <v>15</v>
      </c>
      <c r="AH38" s="353">
        <v>622.11114716991472</v>
      </c>
      <c r="AI38" s="353">
        <v>729.40281030444953</v>
      </c>
      <c r="AJ38" s="353">
        <v>711.85272278515458</v>
      </c>
      <c r="AK38" s="353" t="s">
        <v>16</v>
      </c>
      <c r="AL38" s="353" t="s">
        <v>16</v>
      </c>
      <c r="AM38" s="353" t="s">
        <v>16</v>
      </c>
      <c r="AN38" s="353" t="s">
        <v>16</v>
      </c>
      <c r="AO38" s="353" t="s">
        <v>16</v>
      </c>
      <c r="AP38" s="353" t="s">
        <v>68</v>
      </c>
      <c r="AQ38" s="353" t="s">
        <v>68</v>
      </c>
      <c r="AR38" s="353" t="s">
        <v>160</v>
      </c>
      <c r="AS38" s="353" t="s">
        <v>160</v>
      </c>
      <c r="AT38" s="367" t="s">
        <v>68</v>
      </c>
      <c r="AU38" s="367" t="s">
        <v>68</v>
      </c>
      <c r="AV38" s="367" t="s">
        <v>68</v>
      </c>
      <c r="AW38" s="367" t="s">
        <v>68</v>
      </c>
    </row>
    <row r="39" spans="1:49">
      <c r="A39" s="130" t="s">
        <v>46</v>
      </c>
      <c r="B39" s="412" t="s">
        <v>15</v>
      </c>
      <c r="C39" s="232" t="s">
        <v>69</v>
      </c>
      <c r="D39" s="232" t="s">
        <v>69</v>
      </c>
      <c r="E39" s="232" t="s">
        <v>69</v>
      </c>
      <c r="F39" s="232" t="s">
        <v>69</v>
      </c>
      <c r="G39" s="232" t="s">
        <v>69</v>
      </c>
      <c r="H39" s="232" t="s">
        <v>69</v>
      </c>
      <c r="I39" s="232" t="s">
        <v>69</v>
      </c>
      <c r="J39" s="356" t="s">
        <v>69</v>
      </c>
      <c r="K39" s="356" t="s">
        <v>69</v>
      </c>
      <c r="L39" s="356" t="s">
        <v>69</v>
      </c>
      <c r="M39" s="356" t="s">
        <v>69</v>
      </c>
      <c r="N39" s="356" t="s">
        <v>69</v>
      </c>
      <c r="O39" s="232" t="s">
        <v>69</v>
      </c>
      <c r="P39" s="453" t="s">
        <v>69</v>
      </c>
      <c r="Q39" s="453" t="s">
        <v>69</v>
      </c>
      <c r="R39" s="481" t="s">
        <v>69</v>
      </c>
      <c r="S39" s="482" t="s">
        <v>69</v>
      </c>
      <c r="T39" s="446" t="s">
        <v>69</v>
      </c>
      <c r="U39" s="447" t="s">
        <v>69</v>
      </c>
      <c r="V39" s="447" t="s">
        <v>69</v>
      </c>
      <c r="W39" s="409" t="s">
        <v>69</v>
      </c>
      <c r="X39" s="409" t="s">
        <v>69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353" t="s">
        <v>16</v>
      </c>
      <c r="AD39" s="353" t="s">
        <v>16</v>
      </c>
      <c r="AE39" s="353" t="s">
        <v>16</v>
      </c>
      <c r="AF39" s="353" t="s">
        <v>16</v>
      </c>
      <c r="AG39" s="353" t="s">
        <v>16</v>
      </c>
      <c r="AH39" s="353" t="s">
        <v>16</v>
      </c>
      <c r="AI39" s="353" t="s">
        <v>16</v>
      </c>
      <c r="AJ39" s="353" t="s">
        <v>16</v>
      </c>
      <c r="AK39" s="353" t="s">
        <v>16</v>
      </c>
      <c r="AL39" s="353" t="s">
        <v>16</v>
      </c>
      <c r="AM39" s="353" t="s">
        <v>16</v>
      </c>
      <c r="AN39" s="353" t="s">
        <v>16</v>
      </c>
      <c r="AO39" s="353" t="s">
        <v>16</v>
      </c>
      <c r="AP39" s="353" t="s">
        <v>68</v>
      </c>
      <c r="AQ39" s="353" t="s">
        <v>68</v>
      </c>
      <c r="AR39" s="353" t="s">
        <v>68</v>
      </c>
      <c r="AS39" s="353" t="s">
        <v>68</v>
      </c>
      <c r="AT39" s="367" t="s">
        <v>68</v>
      </c>
      <c r="AU39" s="367" t="s">
        <v>68</v>
      </c>
      <c r="AV39" s="367" t="s">
        <v>68</v>
      </c>
      <c r="AW39" s="367" t="s">
        <v>68</v>
      </c>
    </row>
    <row r="40" spans="1:49">
      <c r="A40" s="130" t="s">
        <v>47</v>
      </c>
      <c r="B40" s="412">
        <v>475</v>
      </c>
      <c r="C40" s="232" t="s">
        <v>125</v>
      </c>
      <c r="D40" s="232" t="s">
        <v>125</v>
      </c>
      <c r="E40" s="232" t="s">
        <v>125</v>
      </c>
      <c r="F40" s="232" t="s">
        <v>125</v>
      </c>
      <c r="G40" s="232" t="s">
        <v>125</v>
      </c>
      <c r="H40" s="232" t="s">
        <v>125</v>
      </c>
      <c r="I40" s="232" t="s">
        <v>125</v>
      </c>
      <c r="J40" s="356" t="s">
        <v>125</v>
      </c>
      <c r="K40" s="356" t="s">
        <v>125</v>
      </c>
      <c r="L40" s="356" t="s">
        <v>125</v>
      </c>
      <c r="M40" s="356" t="s">
        <v>125</v>
      </c>
      <c r="N40" s="356" t="s">
        <v>125</v>
      </c>
      <c r="O40" s="232" t="s">
        <v>125</v>
      </c>
      <c r="P40" s="453" t="s">
        <v>69</v>
      </c>
      <c r="Q40" s="453" t="s">
        <v>15</v>
      </c>
      <c r="R40" s="481" t="s">
        <v>125</v>
      </c>
      <c r="S40" s="482">
        <v>430.7</v>
      </c>
      <c r="T40" s="446" t="s">
        <v>15</v>
      </c>
      <c r="U40" s="447" t="s">
        <v>125</v>
      </c>
      <c r="V40" s="447" t="s">
        <v>125</v>
      </c>
      <c r="W40" s="409" t="s">
        <v>125</v>
      </c>
      <c r="X40" s="409" t="s">
        <v>125</v>
      </c>
      <c r="Y40" s="366" t="s">
        <v>124</v>
      </c>
      <c r="Z40" s="366" t="s">
        <v>124</v>
      </c>
      <c r="AA40" s="366" t="s">
        <v>15</v>
      </c>
      <c r="AB40" s="366" t="s">
        <v>15</v>
      </c>
      <c r="AC40" s="353" t="s">
        <v>15</v>
      </c>
      <c r="AD40" s="353" t="s">
        <v>15</v>
      </c>
      <c r="AE40" s="353" t="s">
        <v>15</v>
      </c>
      <c r="AF40" s="353" t="s">
        <v>15</v>
      </c>
      <c r="AG40" s="353" t="s">
        <v>15</v>
      </c>
      <c r="AH40" s="353" t="s">
        <v>16</v>
      </c>
      <c r="AI40" s="353" t="s">
        <v>16</v>
      </c>
      <c r="AJ40" s="353">
        <v>757.59092231597231</v>
      </c>
      <c r="AK40" s="353">
        <v>752.08266563744542</v>
      </c>
      <c r="AL40" s="353" t="s">
        <v>16</v>
      </c>
      <c r="AM40" s="353">
        <v>842.41992665036764</v>
      </c>
      <c r="AN40" s="353" t="s">
        <v>15</v>
      </c>
      <c r="AO40" s="353" t="s">
        <v>15</v>
      </c>
      <c r="AP40" s="353" t="s">
        <v>68</v>
      </c>
      <c r="AQ40" s="353" t="s">
        <v>68</v>
      </c>
      <c r="AR40" s="353" t="s">
        <v>68</v>
      </c>
      <c r="AS40" s="353" t="s">
        <v>68</v>
      </c>
      <c r="AT40" s="367" t="s">
        <v>68</v>
      </c>
      <c r="AU40" s="367" t="s">
        <v>160</v>
      </c>
      <c r="AV40" s="367" t="s">
        <v>160</v>
      </c>
      <c r="AW40" s="367" t="s">
        <v>160</v>
      </c>
    </row>
    <row r="41" spans="1:49">
      <c r="A41" s="130" t="s">
        <v>48</v>
      </c>
      <c r="B41" s="412">
        <v>408.5</v>
      </c>
      <c r="C41" s="232">
        <v>440</v>
      </c>
      <c r="D41" s="232">
        <v>378.8</v>
      </c>
      <c r="E41" s="232">
        <v>369.8</v>
      </c>
      <c r="F41" s="232">
        <v>385.6</v>
      </c>
      <c r="G41" s="232">
        <v>291.10000000000002</v>
      </c>
      <c r="H41" s="232">
        <v>345.3</v>
      </c>
      <c r="I41" s="232">
        <v>367.1</v>
      </c>
      <c r="J41" s="356">
        <v>510.3</v>
      </c>
      <c r="K41" s="356">
        <v>320.3</v>
      </c>
      <c r="L41" s="356" t="s">
        <v>125</v>
      </c>
      <c r="M41" s="356" t="s">
        <v>125</v>
      </c>
      <c r="N41" s="356" t="s">
        <v>125</v>
      </c>
      <c r="O41" s="232" t="s">
        <v>125</v>
      </c>
      <c r="P41" s="453" t="s">
        <v>69</v>
      </c>
      <c r="Q41" s="453" t="s">
        <v>15</v>
      </c>
      <c r="R41" s="481" t="s">
        <v>125</v>
      </c>
      <c r="S41" s="482">
        <v>693.7</v>
      </c>
      <c r="T41" s="446" t="s">
        <v>15</v>
      </c>
      <c r="U41" s="447" t="s">
        <v>125</v>
      </c>
      <c r="V41" s="447" t="s">
        <v>125</v>
      </c>
      <c r="W41" s="409" t="s">
        <v>125</v>
      </c>
      <c r="X41" s="409" t="s">
        <v>125</v>
      </c>
      <c r="Y41" s="366" t="s">
        <v>124</v>
      </c>
      <c r="Z41" s="366" t="s">
        <v>124</v>
      </c>
      <c r="AA41" s="366" t="s">
        <v>15</v>
      </c>
      <c r="AB41" s="366" t="s">
        <v>15</v>
      </c>
      <c r="AC41" s="353" t="s">
        <v>15</v>
      </c>
      <c r="AD41" s="353" t="s">
        <v>15</v>
      </c>
      <c r="AE41" s="353" t="s">
        <v>16</v>
      </c>
      <c r="AF41" s="353" t="s">
        <v>16</v>
      </c>
      <c r="AG41" s="353" t="s">
        <v>16</v>
      </c>
      <c r="AH41" s="353" t="s">
        <v>16</v>
      </c>
      <c r="AI41" s="353" t="s">
        <v>16</v>
      </c>
      <c r="AJ41" s="353">
        <v>745.24227301496524</v>
      </c>
      <c r="AK41" s="353">
        <v>764.13776058588701</v>
      </c>
      <c r="AL41" s="353">
        <v>853.53467774173077</v>
      </c>
      <c r="AM41" s="353">
        <v>796.45011833337583</v>
      </c>
      <c r="AN41" s="353" t="s">
        <v>15</v>
      </c>
      <c r="AO41" s="353" t="s">
        <v>15</v>
      </c>
      <c r="AP41" s="353" t="s">
        <v>160</v>
      </c>
      <c r="AQ41" s="353" t="s">
        <v>160</v>
      </c>
      <c r="AR41" s="353" t="s">
        <v>160</v>
      </c>
      <c r="AS41" s="353" t="s">
        <v>160</v>
      </c>
      <c r="AT41" s="367" t="s">
        <v>160</v>
      </c>
      <c r="AU41" s="367" t="s">
        <v>160</v>
      </c>
      <c r="AV41" s="367" t="s">
        <v>160</v>
      </c>
      <c r="AW41" s="367" t="s">
        <v>160</v>
      </c>
    </row>
    <row r="42" spans="1:49">
      <c r="A42" s="130" t="s">
        <v>49</v>
      </c>
      <c r="B42" s="412">
        <v>388.2</v>
      </c>
      <c r="C42" s="232">
        <v>361.5</v>
      </c>
      <c r="D42" s="232">
        <v>360.1</v>
      </c>
      <c r="E42" s="232">
        <v>492.2</v>
      </c>
      <c r="F42" s="232">
        <v>401.6</v>
      </c>
      <c r="G42" s="232">
        <v>334.3</v>
      </c>
      <c r="H42" s="232">
        <v>386.7</v>
      </c>
      <c r="I42" s="232">
        <v>434.5</v>
      </c>
      <c r="J42" s="356">
        <v>457.2</v>
      </c>
      <c r="K42" s="356">
        <v>441.8</v>
      </c>
      <c r="L42" s="356">
        <v>422.5</v>
      </c>
      <c r="M42" s="356">
        <v>471.8</v>
      </c>
      <c r="N42" s="356">
        <v>468.8</v>
      </c>
      <c r="O42" s="232">
        <v>486.4</v>
      </c>
      <c r="P42" s="453">
        <v>524.4</v>
      </c>
      <c r="Q42" s="453">
        <v>481.5</v>
      </c>
      <c r="R42" s="481">
        <v>467</v>
      </c>
      <c r="S42" s="482">
        <v>429.6</v>
      </c>
      <c r="T42" s="446">
        <v>549.29999999999995</v>
      </c>
      <c r="U42" s="447">
        <v>588.4</v>
      </c>
      <c r="V42" s="447">
        <v>564.5</v>
      </c>
      <c r="W42" s="409">
        <v>649.29999999999995</v>
      </c>
      <c r="X42" s="409">
        <v>599.20000000000005</v>
      </c>
      <c r="Y42" s="366">
        <v>563.04279544562246</v>
      </c>
      <c r="Z42" s="366">
        <v>625.33701326308005</v>
      </c>
      <c r="AA42" s="366">
        <v>596.11861363292701</v>
      </c>
      <c r="AB42" s="366" t="s">
        <v>15</v>
      </c>
      <c r="AC42" s="353" t="s">
        <v>15</v>
      </c>
      <c r="AD42" s="353" t="s">
        <v>15</v>
      </c>
      <c r="AE42" s="353" t="s">
        <v>15</v>
      </c>
      <c r="AF42" s="353" t="s">
        <v>15</v>
      </c>
      <c r="AG42" s="353" t="s">
        <v>15</v>
      </c>
      <c r="AH42" s="353">
        <v>619.38704408818046</v>
      </c>
      <c r="AI42" s="353">
        <v>730.03783725543633</v>
      </c>
      <c r="AJ42" s="353">
        <v>757.5909223159731</v>
      </c>
      <c r="AK42" s="353">
        <v>755.47038892134753</v>
      </c>
      <c r="AL42" s="353">
        <v>849.61530381012085</v>
      </c>
      <c r="AM42" s="353">
        <v>844.05762177919837</v>
      </c>
      <c r="AN42" s="353" t="s">
        <v>15</v>
      </c>
      <c r="AO42" s="353">
        <v>854.4</v>
      </c>
      <c r="AP42" s="353" t="s">
        <v>160</v>
      </c>
      <c r="AQ42" s="353" t="s">
        <v>160</v>
      </c>
      <c r="AR42" s="353" t="s">
        <v>160</v>
      </c>
      <c r="AS42" s="353">
        <v>764.1</v>
      </c>
      <c r="AT42" s="367">
        <v>570</v>
      </c>
      <c r="AU42" s="367" t="s">
        <v>160</v>
      </c>
      <c r="AV42" s="420">
        <v>711.8</v>
      </c>
      <c r="AW42" s="420">
        <v>786.6</v>
      </c>
    </row>
    <row r="43" spans="1:49">
      <c r="A43" s="130" t="s">
        <v>50</v>
      </c>
      <c r="B43" s="412">
        <v>416.7</v>
      </c>
      <c r="C43" s="232">
        <v>444.3</v>
      </c>
      <c r="D43" s="232">
        <v>403.7</v>
      </c>
      <c r="E43" s="232">
        <v>432.2</v>
      </c>
      <c r="F43" s="232">
        <v>376.3</v>
      </c>
      <c r="G43" s="232">
        <v>303.5</v>
      </c>
      <c r="H43" s="232">
        <v>444</v>
      </c>
      <c r="I43" s="232">
        <v>446.5</v>
      </c>
      <c r="J43" s="356">
        <v>389.9</v>
      </c>
      <c r="K43" s="356">
        <v>470.9</v>
      </c>
      <c r="L43" s="356">
        <v>441.2</v>
      </c>
      <c r="M43" s="356">
        <v>545.5</v>
      </c>
      <c r="N43" s="356">
        <v>538.9</v>
      </c>
      <c r="O43" s="232">
        <v>399.4</v>
      </c>
      <c r="P43" s="453">
        <v>422.2</v>
      </c>
      <c r="Q43" s="453">
        <v>486.6</v>
      </c>
      <c r="R43" s="481">
        <v>391.7</v>
      </c>
      <c r="S43" s="482">
        <v>426.1</v>
      </c>
      <c r="T43" s="446">
        <v>448</v>
      </c>
      <c r="U43" s="447">
        <v>472.6</v>
      </c>
      <c r="V43" s="447">
        <v>458.3</v>
      </c>
      <c r="W43" s="409">
        <v>494.6</v>
      </c>
      <c r="X43" s="409">
        <v>535.9</v>
      </c>
      <c r="Y43" s="366">
        <v>519.4504543908248</v>
      </c>
      <c r="Z43" s="366">
        <v>509.47499074769826</v>
      </c>
      <c r="AA43" s="366">
        <v>467.03257758715444</v>
      </c>
      <c r="AB43" s="366">
        <v>534.41018399446853</v>
      </c>
      <c r="AC43" s="353">
        <v>534.41018399446853</v>
      </c>
      <c r="AD43" s="353">
        <v>471.87311106351586</v>
      </c>
      <c r="AE43" s="353" t="s">
        <v>15</v>
      </c>
      <c r="AF43" s="353">
        <v>603.34902825085157</v>
      </c>
      <c r="AG43" s="353" t="s">
        <v>15</v>
      </c>
      <c r="AH43" s="353">
        <v>611.57848050785265</v>
      </c>
      <c r="AI43" s="353">
        <v>729.31431810546383</v>
      </c>
      <c r="AJ43" s="353">
        <v>761.77605150365673</v>
      </c>
      <c r="AK43" s="353">
        <v>752.47701225834646</v>
      </c>
      <c r="AL43" s="353">
        <v>847.38272474285793</v>
      </c>
      <c r="AM43" s="353">
        <v>843.25398491801832</v>
      </c>
      <c r="AN43" s="353">
        <v>860.7</v>
      </c>
      <c r="AO43" s="353" t="s">
        <v>15</v>
      </c>
      <c r="AP43" s="353">
        <v>611.70000000000005</v>
      </c>
      <c r="AQ43" s="353">
        <v>606.79999999999995</v>
      </c>
      <c r="AR43" s="353">
        <v>680.8</v>
      </c>
      <c r="AS43" s="353">
        <v>742.7</v>
      </c>
      <c r="AT43" s="367">
        <v>727.1</v>
      </c>
      <c r="AU43" s="367">
        <v>910.9</v>
      </c>
      <c r="AV43" s="420">
        <v>856</v>
      </c>
      <c r="AW43" s="420">
        <v>860</v>
      </c>
    </row>
    <row r="44" spans="1:49">
      <c r="A44" s="130" t="s">
        <v>122</v>
      </c>
      <c r="B44" s="412" t="s">
        <v>15</v>
      </c>
      <c r="C44" s="232" t="s">
        <v>125</v>
      </c>
      <c r="D44" s="232" t="s">
        <v>125</v>
      </c>
      <c r="E44" s="232" t="s">
        <v>125</v>
      </c>
      <c r="F44" s="232" t="s">
        <v>125</v>
      </c>
      <c r="G44" s="232" t="s">
        <v>125</v>
      </c>
      <c r="H44" s="232" t="s">
        <v>125</v>
      </c>
      <c r="I44" s="232" t="s">
        <v>125</v>
      </c>
      <c r="J44" s="356" t="s">
        <v>125</v>
      </c>
      <c r="K44" s="356" t="s">
        <v>125</v>
      </c>
      <c r="L44" s="356" t="s">
        <v>125</v>
      </c>
      <c r="M44" s="356" t="s">
        <v>125</v>
      </c>
      <c r="N44" s="356" t="s">
        <v>125</v>
      </c>
      <c r="O44" s="232" t="s">
        <v>125</v>
      </c>
      <c r="P44" s="453" t="s">
        <v>69</v>
      </c>
      <c r="Q44" s="453" t="s">
        <v>15</v>
      </c>
      <c r="R44" s="481" t="s">
        <v>125</v>
      </c>
      <c r="S44" s="482">
        <v>464.8</v>
      </c>
      <c r="T44" s="446" t="s">
        <v>15</v>
      </c>
      <c r="U44" s="447" t="s">
        <v>125</v>
      </c>
      <c r="V44" s="447" t="s">
        <v>125</v>
      </c>
      <c r="W44" s="409" t="s">
        <v>69</v>
      </c>
      <c r="X44" s="409" t="s">
        <v>69</v>
      </c>
      <c r="Y44" s="366" t="s">
        <v>16</v>
      </c>
      <c r="Z44" s="366" t="s">
        <v>16</v>
      </c>
      <c r="AA44" s="366" t="s">
        <v>16</v>
      </c>
      <c r="AB44" s="366" t="s">
        <v>16</v>
      </c>
      <c r="AC44" s="353" t="s">
        <v>16</v>
      </c>
      <c r="AD44" s="353" t="s">
        <v>16</v>
      </c>
      <c r="AE44" s="353" t="s">
        <v>16</v>
      </c>
      <c r="AF44" s="353" t="s">
        <v>16</v>
      </c>
      <c r="AG44" s="353" t="s">
        <v>16</v>
      </c>
      <c r="AH44" s="353" t="s">
        <v>16</v>
      </c>
      <c r="AI44" s="353" t="s">
        <v>16</v>
      </c>
      <c r="AJ44" s="353" t="s">
        <v>16</v>
      </c>
      <c r="AK44" s="353" t="s">
        <v>16</v>
      </c>
      <c r="AL44" s="353" t="s">
        <v>16</v>
      </c>
      <c r="AM44" s="353" t="s">
        <v>16</v>
      </c>
      <c r="AN44" s="353" t="s">
        <v>16</v>
      </c>
      <c r="AO44" s="353" t="s">
        <v>16</v>
      </c>
      <c r="AP44" s="353" t="s">
        <v>68</v>
      </c>
      <c r="AQ44" s="353" t="s">
        <v>68</v>
      </c>
      <c r="AR44" s="353" t="s">
        <v>68</v>
      </c>
      <c r="AS44" s="353" t="s">
        <v>180</v>
      </c>
      <c r="AT44" s="367" t="s">
        <v>160</v>
      </c>
      <c r="AU44" s="367" t="s">
        <v>160</v>
      </c>
      <c r="AV44" s="367" t="s">
        <v>160</v>
      </c>
      <c r="AW44" s="367" t="s">
        <v>160</v>
      </c>
    </row>
    <row r="45" spans="1:49">
      <c r="A45" s="130" t="s">
        <v>51</v>
      </c>
      <c r="B45" s="412">
        <v>480.6</v>
      </c>
      <c r="C45" s="232">
        <v>386.8</v>
      </c>
      <c r="D45" s="232" t="s">
        <v>125</v>
      </c>
      <c r="E45" s="232">
        <v>420.5</v>
      </c>
      <c r="F45" s="232">
        <v>279.7</v>
      </c>
      <c r="G45" s="232" t="s">
        <v>125</v>
      </c>
      <c r="H45" s="232">
        <v>390.8</v>
      </c>
      <c r="I45" s="232">
        <v>446.2</v>
      </c>
      <c r="J45" s="356">
        <v>446.2</v>
      </c>
      <c r="K45" s="356">
        <v>475.9</v>
      </c>
      <c r="L45" s="356" t="s">
        <v>125</v>
      </c>
      <c r="M45" s="356" t="s">
        <v>125</v>
      </c>
      <c r="N45" s="356">
        <v>566.70000000000005</v>
      </c>
      <c r="O45" s="232" t="s">
        <v>125</v>
      </c>
      <c r="P45" s="453" t="s">
        <v>69</v>
      </c>
      <c r="Q45" s="453" t="s">
        <v>15</v>
      </c>
      <c r="R45" s="481">
        <v>420.8</v>
      </c>
      <c r="S45" s="482">
        <v>430.7</v>
      </c>
      <c r="T45" s="446" t="s">
        <v>15</v>
      </c>
      <c r="U45" s="447" t="s">
        <v>125</v>
      </c>
      <c r="V45" s="447" t="s">
        <v>125</v>
      </c>
      <c r="W45" s="409" t="s">
        <v>125</v>
      </c>
      <c r="X45" s="409" t="s">
        <v>125</v>
      </c>
      <c r="Y45" s="366" t="s">
        <v>124</v>
      </c>
      <c r="Z45" s="366" t="s">
        <v>124</v>
      </c>
      <c r="AA45" s="366" t="s">
        <v>15</v>
      </c>
      <c r="AB45" s="366" t="s">
        <v>15</v>
      </c>
      <c r="AC45" s="353" t="s">
        <v>15</v>
      </c>
      <c r="AD45" s="353">
        <v>482.66666666666669</v>
      </c>
      <c r="AE45" s="353" t="s">
        <v>15</v>
      </c>
      <c r="AF45" s="353" t="s">
        <v>15</v>
      </c>
      <c r="AG45" s="353" t="s">
        <v>15</v>
      </c>
      <c r="AH45" s="353">
        <v>612.55172761646588</v>
      </c>
      <c r="AI45" s="353">
        <v>728.40988677112193</v>
      </c>
      <c r="AJ45" s="353">
        <v>757.69104478523445</v>
      </c>
      <c r="AK45" s="353">
        <v>745.61159396997084</v>
      </c>
      <c r="AL45" s="353">
        <v>847.86913684708907</v>
      </c>
      <c r="AM45" s="353">
        <v>835.63059766061178</v>
      </c>
      <c r="AN45" s="353" t="s">
        <v>15</v>
      </c>
      <c r="AO45" s="353" t="s">
        <v>15</v>
      </c>
      <c r="AP45" s="353" t="s">
        <v>160</v>
      </c>
      <c r="AQ45" s="353" t="s">
        <v>160</v>
      </c>
      <c r="AR45" s="353" t="s">
        <v>160</v>
      </c>
      <c r="AS45" s="353" t="s">
        <v>160</v>
      </c>
      <c r="AT45" s="367" t="s">
        <v>160</v>
      </c>
      <c r="AU45" s="367" t="s">
        <v>160</v>
      </c>
      <c r="AV45" s="367" t="s">
        <v>160</v>
      </c>
      <c r="AW45" s="367" t="s">
        <v>160</v>
      </c>
    </row>
    <row r="46" spans="1:49">
      <c r="A46" s="130" t="s">
        <v>52</v>
      </c>
      <c r="B46" s="412">
        <v>421.8</v>
      </c>
      <c r="C46" s="232">
        <v>399.7</v>
      </c>
      <c r="D46" s="232">
        <v>382.6</v>
      </c>
      <c r="E46" s="232">
        <v>455.2</v>
      </c>
      <c r="F46" s="232">
        <v>509.5</v>
      </c>
      <c r="G46" s="232">
        <v>498.2</v>
      </c>
      <c r="H46" s="232">
        <v>480.9</v>
      </c>
      <c r="I46" s="232">
        <v>472.4</v>
      </c>
      <c r="J46" s="356">
        <v>493.7</v>
      </c>
      <c r="K46" s="356">
        <v>458.6</v>
      </c>
      <c r="L46" s="356">
        <v>463.8</v>
      </c>
      <c r="M46" s="356">
        <v>525</v>
      </c>
      <c r="N46" s="356">
        <v>530.29999999999995</v>
      </c>
      <c r="O46" s="232">
        <v>477.4</v>
      </c>
      <c r="P46" s="453">
        <v>486.4</v>
      </c>
      <c r="Q46" s="453">
        <v>567.79999999999995</v>
      </c>
      <c r="R46" s="481">
        <v>528.6</v>
      </c>
      <c r="S46" s="482">
        <v>603.70000000000005</v>
      </c>
      <c r="T46" s="446">
        <v>526.70000000000005</v>
      </c>
      <c r="U46" s="447">
        <v>547.70000000000005</v>
      </c>
      <c r="V46" s="447">
        <v>486.9</v>
      </c>
      <c r="W46" s="409">
        <v>631</v>
      </c>
      <c r="X46" s="409">
        <v>673.9</v>
      </c>
      <c r="Y46" s="366">
        <v>566.73323721401857</v>
      </c>
      <c r="Z46" s="366">
        <v>554.13112364535118</v>
      </c>
      <c r="AA46" s="366">
        <v>647.27049562765217</v>
      </c>
      <c r="AB46" s="366">
        <v>599.39738150692392</v>
      </c>
      <c r="AC46" s="353">
        <v>599.39738150692392</v>
      </c>
      <c r="AD46" s="353">
        <v>648.40321129295307</v>
      </c>
      <c r="AE46" s="353" t="s">
        <v>15</v>
      </c>
      <c r="AF46" s="353">
        <v>632.02964750495551</v>
      </c>
      <c r="AG46" s="353" t="s">
        <v>15</v>
      </c>
      <c r="AH46" s="353">
        <v>715.00710523634734</v>
      </c>
      <c r="AI46" s="353">
        <v>737.90901977215333</v>
      </c>
      <c r="AJ46" s="353">
        <v>750.62207743710292</v>
      </c>
      <c r="AK46" s="353">
        <v>796.27709529910089</v>
      </c>
      <c r="AL46" s="353">
        <v>863.57528010056353</v>
      </c>
      <c r="AM46" s="353">
        <v>731.46609207767324</v>
      </c>
      <c r="AN46" s="353" t="s">
        <v>15</v>
      </c>
      <c r="AO46" s="353" t="s">
        <v>15</v>
      </c>
      <c r="AP46" s="353" t="s">
        <v>160</v>
      </c>
      <c r="AQ46" s="353" t="s">
        <v>160</v>
      </c>
      <c r="AR46" s="353">
        <v>812.2</v>
      </c>
      <c r="AS46" s="353" t="s">
        <v>180</v>
      </c>
      <c r="AT46" s="367" t="s">
        <v>160</v>
      </c>
      <c r="AU46" s="367" t="s">
        <v>160</v>
      </c>
      <c r="AV46" s="367" t="s">
        <v>160</v>
      </c>
      <c r="AW46" s="367" t="s">
        <v>160</v>
      </c>
    </row>
    <row r="47" spans="1:49">
      <c r="A47" s="130" t="s">
        <v>53</v>
      </c>
      <c r="B47" s="412">
        <v>447</v>
      </c>
      <c r="C47" s="232">
        <v>456.3</v>
      </c>
      <c r="D47" s="232">
        <v>475.6</v>
      </c>
      <c r="E47" s="232">
        <v>470.7</v>
      </c>
      <c r="F47" s="232">
        <v>421.9</v>
      </c>
      <c r="G47" s="232">
        <v>362.2</v>
      </c>
      <c r="H47" s="232">
        <v>434.8</v>
      </c>
      <c r="I47" s="232">
        <v>506.2</v>
      </c>
      <c r="J47" s="356">
        <v>425.4</v>
      </c>
      <c r="K47" s="356">
        <v>439</v>
      </c>
      <c r="L47" s="356">
        <v>447.6</v>
      </c>
      <c r="M47" s="356">
        <v>474.7</v>
      </c>
      <c r="N47" s="356">
        <v>503.3</v>
      </c>
      <c r="O47" s="232">
        <v>457.6</v>
      </c>
      <c r="P47" s="453">
        <v>476</v>
      </c>
      <c r="Q47" s="453">
        <v>521.9</v>
      </c>
      <c r="R47" s="481">
        <v>475.3</v>
      </c>
      <c r="S47" s="482">
        <v>468.9</v>
      </c>
      <c r="T47" s="446">
        <v>480.6</v>
      </c>
      <c r="U47" s="447">
        <v>488.5</v>
      </c>
      <c r="V47" s="447">
        <v>478.2</v>
      </c>
      <c r="W47" s="409">
        <v>489.7</v>
      </c>
      <c r="X47" s="409">
        <v>546.9</v>
      </c>
      <c r="Y47" s="366">
        <v>519.93834816212814</v>
      </c>
      <c r="Z47" s="366">
        <v>534.27215913411658</v>
      </c>
      <c r="AA47" s="366">
        <v>492.4092622115233</v>
      </c>
      <c r="AB47" s="366">
        <v>554.96355220858231</v>
      </c>
      <c r="AC47" s="353">
        <v>554.96355220858231</v>
      </c>
      <c r="AD47" s="353">
        <v>496.19348115077423</v>
      </c>
      <c r="AE47" s="353">
        <v>596.24823678958774</v>
      </c>
      <c r="AF47" s="353">
        <v>620.8394329668381</v>
      </c>
      <c r="AG47" s="353" t="s">
        <v>15</v>
      </c>
      <c r="AH47" s="353">
        <v>613.0707931379776</v>
      </c>
      <c r="AI47" s="353">
        <v>724.20153926958994</v>
      </c>
      <c r="AJ47" s="353">
        <v>736.85902139061807</v>
      </c>
      <c r="AK47" s="353">
        <v>741.60974973698944</v>
      </c>
      <c r="AL47" s="353">
        <v>835.50755298825766</v>
      </c>
      <c r="AM47" s="353">
        <v>830.64141113932101</v>
      </c>
      <c r="AN47" s="353">
        <v>688.5</v>
      </c>
      <c r="AO47" s="353" t="s">
        <v>15</v>
      </c>
      <c r="AP47" s="353" t="s">
        <v>160</v>
      </c>
      <c r="AQ47" s="353" t="s">
        <v>160</v>
      </c>
      <c r="AR47" s="353" t="s">
        <v>160</v>
      </c>
      <c r="AS47" s="353" t="s">
        <v>160</v>
      </c>
      <c r="AT47" s="367" t="s">
        <v>160</v>
      </c>
      <c r="AU47" s="367" t="s">
        <v>160</v>
      </c>
      <c r="AV47" s="367" t="s">
        <v>160</v>
      </c>
      <c r="AW47" s="367" t="s">
        <v>160</v>
      </c>
    </row>
    <row r="48" spans="1:49">
      <c r="A48" s="130" t="s">
        <v>54</v>
      </c>
      <c r="B48" s="412">
        <v>421.8</v>
      </c>
      <c r="C48" s="232">
        <v>418.5</v>
      </c>
      <c r="D48" s="232">
        <v>442.9</v>
      </c>
      <c r="E48" s="232">
        <v>493.7</v>
      </c>
      <c r="F48" s="232">
        <v>524.5</v>
      </c>
      <c r="G48" s="232">
        <v>410.8</v>
      </c>
      <c r="H48" s="232">
        <v>462.9</v>
      </c>
      <c r="I48" s="232">
        <v>499.9</v>
      </c>
      <c r="J48" s="356">
        <v>521.70000000000005</v>
      </c>
      <c r="K48" s="356">
        <v>458.7</v>
      </c>
      <c r="L48" s="356">
        <v>465.7</v>
      </c>
      <c r="M48" s="356">
        <v>497.3</v>
      </c>
      <c r="N48" s="356">
        <v>538.79999999999995</v>
      </c>
      <c r="O48" s="232">
        <v>523.9</v>
      </c>
      <c r="P48" s="453">
        <v>462.9</v>
      </c>
      <c r="Q48" s="453">
        <v>509.9</v>
      </c>
      <c r="R48" s="481">
        <v>522.79999999999995</v>
      </c>
      <c r="S48" s="482">
        <v>504.1</v>
      </c>
      <c r="T48" s="446">
        <v>515.6</v>
      </c>
      <c r="U48" s="447">
        <v>520.9</v>
      </c>
      <c r="V48" s="447">
        <v>478.5</v>
      </c>
      <c r="W48" s="409">
        <v>548.4</v>
      </c>
      <c r="X48" s="409">
        <v>558.70000000000005</v>
      </c>
      <c r="Y48" s="366">
        <v>544.80844494971666</v>
      </c>
      <c r="Z48" s="366">
        <v>539.92557659204579</v>
      </c>
      <c r="AA48" s="366">
        <v>566.05711393739398</v>
      </c>
      <c r="AB48" s="366">
        <v>591.0429862846571</v>
      </c>
      <c r="AC48" s="353">
        <v>591.0429862846571</v>
      </c>
      <c r="AD48" s="353">
        <v>588.35512667991566</v>
      </c>
      <c r="AE48" s="353">
        <v>629.74491369136626</v>
      </c>
      <c r="AF48" s="353">
        <v>595.11880899252787</v>
      </c>
      <c r="AG48" s="353">
        <v>709.64174882949317</v>
      </c>
      <c r="AH48" s="353">
        <v>641.62388040700966</v>
      </c>
      <c r="AI48" s="353">
        <v>783.45533932629473</v>
      </c>
      <c r="AJ48" s="353">
        <v>729.52297995145909</v>
      </c>
      <c r="AK48" s="353">
        <v>743.78416237633201</v>
      </c>
      <c r="AL48" s="353">
        <v>858.44060789860862</v>
      </c>
      <c r="AM48" s="353">
        <v>806.15425838590693</v>
      </c>
      <c r="AN48" s="353" t="s">
        <v>15</v>
      </c>
      <c r="AO48" s="353">
        <v>866.1</v>
      </c>
      <c r="AP48" s="353">
        <v>748.7</v>
      </c>
      <c r="AQ48" s="353">
        <v>872.5</v>
      </c>
      <c r="AR48" s="353">
        <v>835</v>
      </c>
      <c r="AS48" s="353">
        <v>790.8</v>
      </c>
      <c r="AT48" s="367">
        <v>734.2</v>
      </c>
      <c r="AU48" s="367">
        <v>844.5</v>
      </c>
      <c r="AV48" s="420">
        <v>864.7</v>
      </c>
      <c r="AW48" s="420">
        <v>934.2</v>
      </c>
    </row>
    <row r="49" spans="1:49">
      <c r="A49" s="130" t="s">
        <v>55</v>
      </c>
      <c r="B49" s="412">
        <v>424</v>
      </c>
      <c r="C49" s="232">
        <v>427.7</v>
      </c>
      <c r="D49" s="232">
        <v>509.7</v>
      </c>
      <c r="E49" s="232">
        <v>556.9</v>
      </c>
      <c r="F49" s="232">
        <v>433.7</v>
      </c>
      <c r="G49" s="232">
        <v>368.5</v>
      </c>
      <c r="H49" s="232">
        <v>458.1</v>
      </c>
      <c r="I49" s="232">
        <v>493.1</v>
      </c>
      <c r="J49" s="356">
        <v>450</v>
      </c>
      <c r="K49" s="356">
        <v>432.3</v>
      </c>
      <c r="L49" s="356">
        <v>461.7</v>
      </c>
      <c r="M49" s="356">
        <v>448.1</v>
      </c>
      <c r="N49" s="356">
        <v>458.8</v>
      </c>
      <c r="O49" s="232">
        <v>421.5</v>
      </c>
      <c r="P49" s="453">
        <v>457.1</v>
      </c>
      <c r="Q49" s="453">
        <v>504.1</v>
      </c>
      <c r="R49" s="481">
        <v>459.3</v>
      </c>
      <c r="S49" s="482">
        <v>458.6</v>
      </c>
      <c r="T49" s="446">
        <v>484.2</v>
      </c>
      <c r="U49" s="447">
        <v>496.7</v>
      </c>
      <c r="V49" s="447" t="s">
        <v>125</v>
      </c>
      <c r="W49" s="409">
        <v>533.6</v>
      </c>
      <c r="X49" s="409">
        <v>552.6</v>
      </c>
      <c r="Y49" s="366">
        <v>542.17979468483156</v>
      </c>
      <c r="Z49" s="366" t="s">
        <v>124</v>
      </c>
      <c r="AA49" s="366">
        <v>488.37126305699474</v>
      </c>
      <c r="AB49" s="366">
        <v>570.95625882526258</v>
      </c>
      <c r="AC49" s="353">
        <v>570.95625882526258</v>
      </c>
      <c r="AD49" s="353" t="s">
        <v>15</v>
      </c>
      <c r="AE49" s="353" t="s">
        <v>15</v>
      </c>
      <c r="AF49" s="353">
        <v>647.6648219814241</v>
      </c>
      <c r="AG49" s="353" t="s">
        <v>15</v>
      </c>
      <c r="AH49" s="353">
        <v>605.35778004369354</v>
      </c>
      <c r="AI49" s="353">
        <v>729.40281030444942</v>
      </c>
      <c r="AJ49" s="353">
        <v>711.85272278515481</v>
      </c>
      <c r="AK49" s="353">
        <v>698.37157907150083</v>
      </c>
      <c r="AL49" s="353">
        <v>846.10324229637695</v>
      </c>
      <c r="AM49" s="353">
        <v>755.79452054794524</v>
      </c>
      <c r="AN49" s="353" t="s">
        <v>15</v>
      </c>
      <c r="AO49" s="353" t="s">
        <v>15</v>
      </c>
      <c r="AP49" s="353" t="s">
        <v>160</v>
      </c>
      <c r="AQ49" s="353" t="s">
        <v>160</v>
      </c>
      <c r="AR49" s="353" t="s">
        <v>160</v>
      </c>
      <c r="AS49" s="353" t="s">
        <v>160</v>
      </c>
      <c r="AT49" s="367" t="s">
        <v>160</v>
      </c>
      <c r="AU49" s="367" t="s">
        <v>160</v>
      </c>
      <c r="AV49" s="367" t="s">
        <v>160</v>
      </c>
      <c r="AW49" s="367" t="s">
        <v>160</v>
      </c>
    </row>
    <row r="50" spans="1:49">
      <c r="A50" s="130" t="s">
        <v>56</v>
      </c>
      <c r="B50" s="412">
        <v>340</v>
      </c>
      <c r="C50" s="232" t="s">
        <v>125</v>
      </c>
      <c r="D50" s="232" t="s">
        <v>69</v>
      </c>
      <c r="E50" s="232" t="s">
        <v>69</v>
      </c>
      <c r="F50" s="232" t="s">
        <v>69</v>
      </c>
      <c r="G50" s="232" t="s">
        <v>125</v>
      </c>
      <c r="H50" s="232" t="s">
        <v>125</v>
      </c>
      <c r="I50" s="232" t="s">
        <v>125</v>
      </c>
      <c r="J50" s="356" t="s">
        <v>125</v>
      </c>
      <c r="K50" s="356" t="s">
        <v>69</v>
      </c>
      <c r="L50" s="356" t="s">
        <v>69</v>
      </c>
      <c r="M50" s="356" t="s">
        <v>69</v>
      </c>
      <c r="N50" s="356" t="s">
        <v>69</v>
      </c>
      <c r="O50" s="232" t="s">
        <v>69</v>
      </c>
      <c r="P50" s="453" t="s">
        <v>69</v>
      </c>
      <c r="Q50" s="453" t="s">
        <v>69</v>
      </c>
      <c r="R50" s="481" t="s">
        <v>69</v>
      </c>
      <c r="S50" s="482" t="s">
        <v>69</v>
      </c>
      <c r="T50" s="446" t="s">
        <v>69</v>
      </c>
      <c r="U50" s="447" t="s">
        <v>69</v>
      </c>
      <c r="V50" s="447" t="s">
        <v>69</v>
      </c>
      <c r="W50" s="409" t="s">
        <v>69</v>
      </c>
      <c r="X50" s="409" t="s">
        <v>69</v>
      </c>
      <c r="Y50" s="366" t="s">
        <v>16</v>
      </c>
      <c r="Z50" s="366" t="s">
        <v>16</v>
      </c>
      <c r="AA50" s="366" t="s">
        <v>16</v>
      </c>
      <c r="AB50" s="366" t="s">
        <v>16</v>
      </c>
      <c r="AC50" s="353" t="s">
        <v>16</v>
      </c>
      <c r="AD50" s="353" t="s">
        <v>16</v>
      </c>
      <c r="AE50" s="353" t="s">
        <v>16</v>
      </c>
      <c r="AF50" s="353" t="s">
        <v>16</v>
      </c>
      <c r="AG50" s="353" t="s">
        <v>16</v>
      </c>
      <c r="AH50" s="353" t="s">
        <v>16</v>
      </c>
      <c r="AI50" s="353" t="s">
        <v>16</v>
      </c>
      <c r="AJ50" s="353">
        <v>734.27539552776682</v>
      </c>
      <c r="AK50" s="353">
        <v>773.60502871499307</v>
      </c>
      <c r="AL50" s="353" t="s">
        <v>16</v>
      </c>
      <c r="AM50" s="353">
        <v>783.38648831355954</v>
      </c>
      <c r="AN50" s="353" t="s">
        <v>16</v>
      </c>
      <c r="AO50" s="353" t="s">
        <v>16</v>
      </c>
      <c r="AP50" s="353" t="s">
        <v>68</v>
      </c>
      <c r="AQ50" s="353" t="s">
        <v>160</v>
      </c>
      <c r="AR50" s="353" t="s">
        <v>68</v>
      </c>
      <c r="AS50" s="353" t="s">
        <v>68</v>
      </c>
      <c r="AT50" s="367" t="s">
        <v>68</v>
      </c>
      <c r="AU50" s="367" t="s">
        <v>68</v>
      </c>
      <c r="AV50" s="367" t="s">
        <v>68</v>
      </c>
      <c r="AW50" s="367" t="s">
        <v>68</v>
      </c>
    </row>
    <row r="51" spans="1:49">
      <c r="A51" s="130" t="s">
        <v>123</v>
      </c>
      <c r="B51" s="412" t="s">
        <v>15</v>
      </c>
      <c r="C51" s="232" t="s">
        <v>125</v>
      </c>
      <c r="D51" s="232" t="s">
        <v>125</v>
      </c>
      <c r="E51" s="232" t="s">
        <v>125</v>
      </c>
      <c r="F51" s="232" t="s">
        <v>125</v>
      </c>
      <c r="G51" s="232" t="s">
        <v>125</v>
      </c>
      <c r="H51" s="232" t="s">
        <v>125</v>
      </c>
      <c r="I51" s="232" t="s">
        <v>125</v>
      </c>
      <c r="J51" s="356" t="s">
        <v>125</v>
      </c>
      <c r="K51" s="356" t="s">
        <v>125</v>
      </c>
      <c r="L51" s="356" t="s">
        <v>125</v>
      </c>
      <c r="M51" s="356" t="s">
        <v>125</v>
      </c>
      <c r="N51" s="356" t="s">
        <v>125</v>
      </c>
      <c r="O51" s="232" t="s">
        <v>69</v>
      </c>
      <c r="P51" s="453" t="s">
        <v>69</v>
      </c>
      <c r="Q51" s="453" t="s">
        <v>69</v>
      </c>
      <c r="R51" s="481" t="s">
        <v>69</v>
      </c>
      <c r="S51" s="482" t="s">
        <v>69</v>
      </c>
      <c r="T51" s="446" t="s">
        <v>69</v>
      </c>
      <c r="U51" s="447" t="s">
        <v>69</v>
      </c>
      <c r="V51" s="447" t="s">
        <v>69</v>
      </c>
      <c r="W51" s="409" t="s">
        <v>69</v>
      </c>
      <c r="X51" s="409" t="s">
        <v>69</v>
      </c>
      <c r="Y51" s="366" t="s">
        <v>16</v>
      </c>
      <c r="Z51" s="366" t="s">
        <v>16</v>
      </c>
      <c r="AA51" s="366" t="s">
        <v>16</v>
      </c>
      <c r="AB51" s="366" t="s">
        <v>16</v>
      </c>
      <c r="AC51" s="353" t="s">
        <v>16</v>
      </c>
      <c r="AD51" s="353" t="s">
        <v>16</v>
      </c>
      <c r="AE51" s="353" t="s">
        <v>16</v>
      </c>
      <c r="AF51" s="353" t="s">
        <v>16</v>
      </c>
      <c r="AG51" s="353" t="s">
        <v>16</v>
      </c>
      <c r="AH51" s="353" t="s">
        <v>16</v>
      </c>
      <c r="AI51" s="353" t="s">
        <v>16</v>
      </c>
      <c r="AJ51" s="353" t="s">
        <v>16</v>
      </c>
      <c r="AK51" s="353" t="s">
        <v>16</v>
      </c>
      <c r="AL51" s="353" t="s">
        <v>16</v>
      </c>
      <c r="AM51" s="353">
        <v>798.51184022632151</v>
      </c>
      <c r="AN51" s="353" t="s">
        <v>15</v>
      </c>
      <c r="AO51" s="353" t="s">
        <v>15</v>
      </c>
      <c r="AP51" s="353" t="s">
        <v>160</v>
      </c>
      <c r="AQ51" s="353" t="s">
        <v>160</v>
      </c>
      <c r="AR51" s="353" t="s">
        <v>160</v>
      </c>
      <c r="AS51" s="353" t="s">
        <v>160</v>
      </c>
      <c r="AT51" s="367" t="s">
        <v>160</v>
      </c>
      <c r="AU51" s="367" t="s">
        <v>160</v>
      </c>
      <c r="AV51" s="367" t="s">
        <v>160</v>
      </c>
      <c r="AW51" s="367" t="s">
        <v>160</v>
      </c>
    </row>
    <row r="52" spans="1:49">
      <c r="A52" s="130"/>
      <c r="B52" s="421"/>
      <c r="C52" s="232"/>
      <c r="D52" s="232"/>
      <c r="E52" s="232"/>
      <c r="F52" s="232"/>
      <c r="G52" s="232"/>
      <c r="H52" s="232"/>
      <c r="I52" s="232"/>
      <c r="J52" s="356"/>
      <c r="K52" s="356"/>
      <c r="L52" s="356"/>
      <c r="M52" s="356"/>
      <c r="N52" s="356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362"/>
      <c r="Z52" s="362"/>
      <c r="AA52" s="362"/>
      <c r="AB52" s="362"/>
      <c r="AC52" s="362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353"/>
      <c r="AO52" s="353"/>
      <c r="AP52" s="353"/>
      <c r="AQ52" s="353"/>
      <c r="AR52" s="353"/>
      <c r="AS52" s="353"/>
      <c r="AT52" s="367"/>
      <c r="AU52" s="367"/>
      <c r="AV52" s="367"/>
      <c r="AW52" s="367"/>
    </row>
    <row r="53" spans="1:49">
      <c r="A53" s="163" t="s">
        <v>209</v>
      </c>
      <c r="B53" s="422">
        <v>426.8</v>
      </c>
      <c r="C53" s="386">
        <v>407</v>
      </c>
      <c r="D53" s="386">
        <v>428.7</v>
      </c>
      <c r="E53" s="386">
        <v>438.3</v>
      </c>
      <c r="F53" s="386">
        <v>487</v>
      </c>
      <c r="G53" s="386">
        <v>329</v>
      </c>
      <c r="H53" s="386">
        <v>440.4</v>
      </c>
      <c r="I53" s="386">
        <v>476.7</v>
      </c>
      <c r="J53" s="468">
        <v>483.4</v>
      </c>
      <c r="K53" s="468">
        <v>454.3</v>
      </c>
      <c r="L53" s="468">
        <v>400.3</v>
      </c>
      <c r="M53" s="468">
        <v>457.1</v>
      </c>
      <c r="N53" s="468">
        <v>524.29999999999995</v>
      </c>
      <c r="O53" s="386">
        <v>484.5</v>
      </c>
      <c r="P53" s="459">
        <v>488.6</v>
      </c>
      <c r="Q53" s="459">
        <v>547.1</v>
      </c>
      <c r="R53" s="490">
        <v>480.7</v>
      </c>
      <c r="S53" s="491">
        <v>496.3</v>
      </c>
      <c r="T53" s="450">
        <v>482.5</v>
      </c>
      <c r="U53" s="451">
        <v>497.8</v>
      </c>
      <c r="V53" s="451">
        <v>529.9</v>
      </c>
      <c r="W53" s="448">
        <v>552.29999999999995</v>
      </c>
      <c r="X53" s="448">
        <v>575.6</v>
      </c>
      <c r="Y53" s="391">
        <v>543.85629521697911</v>
      </c>
      <c r="Z53" s="391">
        <v>545.89813374491871</v>
      </c>
      <c r="AA53" s="391">
        <v>583.58940770699883</v>
      </c>
      <c r="AB53" s="391">
        <v>593.11381621054772</v>
      </c>
      <c r="AC53" s="478">
        <v>593.11381621054772</v>
      </c>
      <c r="AD53" s="478">
        <v>535.38042359512747</v>
      </c>
      <c r="AE53" s="478">
        <v>625.50232839573846</v>
      </c>
      <c r="AF53" s="478">
        <v>645.21406768927204</v>
      </c>
      <c r="AG53" s="478">
        <v>691.9359563149012</v>
      </c>
      <c r="AH53" s="478">
        <v>628.0040073316834</v>
      </c>
      <c r="AI53" s="478">
        <v>734.94782977464001</v>
      </c>
      <c r="AJ53" s="478">
        <v>709.66857375691905</v>
      </c>
      <c r="AK53" s="478">
        <v>626.43825607101689</v>
      </c>
      <c r="AL53" s="478">
        <v>821.86768399842094</v>
      </c>
      <c r="AM53" s="478">
        <v>770.44520252164102</v>
      </c>
      <c r="AN53" s="478">
        <v>808.2</v>
      </c>
      <c r="AO53" s="478">
        <v>830.5</v>
      </c>
      <c r="AP53" s="478">
        <v>676.2</v>
      </c>
      <c r="AQ53" s="478">
        <v>746.6</v>
      </c>
      <c r="AR53" s="478">
        <v>785.3</v>
      </c>
      <c r="AS53" s="478">
        <v>822.3</v>
      </c>
      <c r="AT53" s="392">
        <v>729.5</v>
      </c>
      <c r="AU53" s="392">
        <v>865.2</v>
      </c>
      <c r="AV53" s="492">
        <v>898.3</v>
      </c>
      <c r="AW53" s="492">
        <v>849.1</v>
      </c>
    </row>
    <row r="54" spans="1:49">
      <c r="A54" s="163" t="s">
        <v>210</v>
      </c>
      <c r="B54" s="422">
        <v>436.3</v>
      </c>
      <c r="C54" s="386">
        <v>433</v>
      </c>
      <c r="D54" s="386">
        <v>439.2</v>
      </c>
      <c r="E54" s="386">
        <v>449.4</v>
      </c>
      <c r="F54" s="386">
        <v>499.8</v>
      </c>
      <c r="G54" s="386">
        <v>366.7</v>
      </c>
      <c r="H54" s="386">
        <v>447.7</v>
      </c>
      <c r="I54" s="386">
        <v>480.9</v>
      </c>
      <c r="J54" s="468">
        <v>477.8</v>
      </c>
      <c r="K54" s="468">
        <v>454.6</v>
      </c>
      <c r="L54" s="468">
        <v>454.7</v>
      </c>
      <c r="M54" s="468">
        <v>502.8</v>
      </c>
      <c r="N54" s="468">
        <v>540.29999999999995</v>
      </c>
      <c r="O54" s="386">
        <v>505.6</v>
      </c>
      <c r="P54" s="459">
        <v>508.2</v>
      </c>
      <c r="Q54" s="459">
        <v>548.1</v>
      </c>
      <c r="R54" s="490">
        <v>498.5</v>
      </c>
      <c r="S54" s="491">
        <v>513.70000000000005</v>
      </c>
      <c r="T54" s="450">
        <v>511.2</v>
      </c>
      <c r="U54" s="451">
        <v>521.5</v>
      </c>
      <c r="V54" s="451">
        <v>546.5</v>
      </c>
      <c r="W54" s="448">
        <v>591.70000000000005</v>
      </c>
      <c r="X54" s="448">
        <v>594</v>
      </c>
      <c r="Y54" s="391">
        <v>562.08054870312526</v>
      </c>
      <c r="Z54" s="391">
        <v>564.71856836815061</v>
      </c>
      <c r="AA54" s="391">
        <v>603.30305621841728</v>
      </c>
      <c r="AB54" s="391">
        <v>618.99257951469247</v>
      </c>
      <c r="AC54" s="478">
        <v>618.99257951469247</v>
      </c>
      <c r="AD54" s="478">
        <v>577.89536991638249</v>
      </c>
      <c r="AE54" s="478">
        <v>652.69009533159783</v>
      </c>
      <c r="AF54" s="478">
        <v>665.29604005892361</v>
      </c>
      <c r="AG54" s="478">
        <v>714.85783490345284</v>
      </c>
      <c r="AH54" s="478">
        <v>645.60348982230744</v>
      </c>
      <c r="AI54" s="478">
        <v>771.39508601487694</v>
      </c>
      <c r="AJ54" s="478">
        <v>733.09059117300069</v>
      </c>
      <c r="AK54" s="478">
        <v>676.79081516571728</v>
      </c>
      <c r="AL54" s="478">
        <v>832.97900444352717</v>
      </c>
      <c r="AM54" s="478">
        <v>796.51195055356129</v>
      </c>
      <c r="AN54" s="478">
        <v>817.6</v>
      </c>
      <c r="AO54" s="478">
        <v>854.5</v>
      </c>
      <c r="AP54" s="478">
        <v>719.2</v>
      </c>
      <c r="AQ54" s="478">
        <v>763.2</v>
      </c>
      <c r="AR54" s="478">
        <v>834.7</v>
      </c>
      <c r="AS54" s="478">
        <v>850.8</v>
      </c>
      <c r="AT54" s="392">
        <v>782.3</v>
      </c>
      <c r="AU54" s="392">
        <v>910.5</v>
      </c>
      <c r="AV54" s="492">
        <v>948.7</v>
      </c>
      <c r="AW54" s="492">
        <v>894.3</v>
      </c>
    </row>
    <row r="55" spans="1:49">
      <c r="A55" s="163" t="s">
        <v>211</v>
      </c>
      <c r="B55" s="422">
        <v>421.8</v>
      </c>
      <c r="C55" s="386">
        <v>402.8</v>
      </c>
      <c r="D55" s="386">
        <v>407.6</v>
      </c>
      <c r="E55" s="386">
        <v>441.4</v>
      </c>
      <c r="F55" s="386">
        <v>442</v>
      </c>
      <c r="G55" s="386">
        <v>362.4</v>
      </c>
      <c r="H55" s="386">
        <v>433</v>
      </c>
      <c r="I55" s="386">
        <v>465.2</v>
      </c>
      <c r="J55" s="468">
        <v>463.3</v>
      </c>
      <c r="K55" s="468">
        <v>437.4</v>
      </c>
      <c r="L55" s="468">
        <v>417.9</v>
      </c>
      <c r="M55" s="468">
        <v>442.6</v>
      </c>
      <c r="N55" s="468">
        <v>488.2</v>
      </c>
      <c r="O55" s="386">
        <v>462.3</v>
      </c>
      <c r="P55" s="459">
        <v>459.3</v>
      </c>
      <c r="Q55" s="459">
        <v>519.5</v>
      </c>
      <c r="R55" s="490">
        <v>457.9</v>
      </c>
      <c r="S55" s="491">
        <v>467.6</v>
      </c>
      <c r="T55" s="450">
        <v>476.4</v>
      </c>
      <c r="U55" s="451">
        <v>501.3</v>
      </c>
      <c r="V55" s="451">
        <v>503.9</v>
      </c>
      <c r="W55" s="448">
        <v>525.5</v>
      </c>
      <c r="X55" s="448">
        <v>551.79999999999995</v>
      </c>
      <c r="Y55" s="391">
        <v>529.13773435164615</v>
      </c>
      <c r="Z55" s="391">
        <v>506.85251680625964</v>
      </c>
      <c r="AA55" s="391">
        <v>556.7390815533272</v>
      </c>
      <c r="AB55" s="391">
        <v>582.47179939702767</v>
      </c>
      <c r="AC55" s="478">
        <v>582.47179939702767</v>
      </c>
      <c r="AD55" s="478">
        <v>548.54713493754662</v>
      </c>
      <c r="AE55" s="478">
        <v>622.06615637350444</v>
      </c>
      <c r="AF55" s="478">
        <v>616.65157810191192</v>
      </c>
      <c r="AG55" s="478">
        <v>695.5124724302882</v>
      </c>
      <c r="AH55" s="478">
        <v>609.3927078568048</v>
      </c>
      <c r="AI55" s="478">
        <v>724.00806589862043</v>
      </c>
      <c r="AJ55" s="478">
        <v>699.28105201457458</v>
      </c>
      <c r="AK55" s="478">
        <v>640.72046358245495</v>
      </c>
      <c r="AL55" s="478">
        <v>846.72715437365628</v>
      </c>
      <c r="AM55" s="478">
        <v>751.39535305462948</v>
      </c>
      <c r="AN55" s="478">
        <v>771.9</v>
      </c>
      <c r="AO55" s="478">
        <v>765.5</v>
      </c>
      <c r="AP55" s="478">
        <v>700.6</v>
      </c>
      <c r="AQ55" s="478">
        <v>704.9</v>
      </c>
      <c r="AR55" s="478">
        <v>748</v>
      </c>
      <c r="AS55" s="478">
        <v>762.4</v>
      </c>
      <c r="AT55" s="392">
        <v>726.8</v>
      </c>
      <c r="AU55" s="392">
        <v>810.2</v>
      </c>
      <c r="AV55" s="492">
        <v>817.6</v>
      </c>
      <c r="AW55" s="492">
        <v>818.3</v>
      </c>
    </row>
    <row r="56" spans="1:49">
      <c r="A56" s="163" t="s">
        <v>212</v>
      </c>
      <c r="B56" s="422">
        <v>427.9</v>
      </c>
      <c r="C56" s="386">
        <v>426.1</v>
      </c>
      <c r="D56" s="386">
        <v>442.7</v>
      </c>
      <c r="E56" s="386">
        <v>482.1</v>
      </c>
      <c r="F56" s="386">
        <v>458.2</v>
      </c>
      <c r="G56" s="386">
        <v>376.9</v>
      </c>
      <c r="H56" s="386">
        <v>443.7</v>
      </c>
      <c r="I56" s="386">
        <v>483.1</v>
      </c>
      <c r="J56" s="468">
        <v>463.7</v>
      </c>
      <c r="K56" s="468">
        <v>444</v>
      </c>
      <c r="L56" s="468">
        <v>452.5</v>
      </c>
      <c r="M56" s="468">
        <v>487.8</v>
      </c>
      <c r="N56" s="468">
        <v>516.79999999999995</v>
      </c>
      <c r="O56" s="386">
        <v>477.4</v>
      </c>
      <c r="P56" s="459">
        <v>472.1</v>
      </c>
      <c r="Q56" s="459">
        <v>517.6</v>
      </c>
      <c r="R56" s="490">
        <v>492.4</v>
      </c>
      <c r="S56" s="491">
        <v>486.7</v>
      </c>
      <c r="T56" s="450">
        <v>499.4</v>
      </c>
      <c r="U56" s="451">
        <v>511.1</v>
      </c>
      <c r="V56" s="451">
        <v>483.9</v>
      </c>
      <c r="W56" s="448">
        <v>537</v>
      </c>
      <c r="X56" s="448">
        <v>566.4</v>
      </c>
      <c r="Y56" s="391">
        <v>537.05675696277115</v>
      </c>
      <c r="Z56" s="391">
        <v>542.24389681307116</v>
      </c>
      <c r="AA56" s="391">
        <v>533.05655142283797</v>
      </c>
      <c r="AB56" s="391">
        <v>567.78527952190188</v>
      </c>
      <c r="AC56" s="478">
        <v>567.78527952190188</v>
      </c>
      <c r="AD56" s="478">
        <v>546.90815903475811</v>
      </c>
      <c r="AE56" s="478">
        <v>609.73093702820199</v>
      </c>
      <c r="AF56" s="478">
        <v>616.27082279114859</v>
      </c>
      <c r="AG56" s="478">
        <v>707.71485861118174</v>
      </c>
      <c r="AH56" s="478">
        <v>626.91091995154864</v>
      </c>
      <c r="AI56" s="478">
        <v>740.0907747273526</v>
      </c>
      <c r="AJ56" s="478">
        <v>746.87790690327915</v>
      </c>
      <c r="AK56" s="478">
        <v>749.55105569146588</v>
      </c>
      <c r="AL56" s="478">
        <v>848.69715249389742</v>
      </c>
      <c r="AM56" s="478">
        <v>824.31791514465351</v>
      </c>
      <c r="AN56" s="478">
        <v>819.2</v>
      </c>
      <c r="AO56" s="478">
        <v>905.7</v>
      </c>
      <c r="AP56" s="478">
        <v>678.9</v>
      </c>
      <c r="AQ56" s="478">
        <v>727.2</v>
      </c>
      <c r="AR56" s="478">
        <v>750.9</v>
      </c>
      <c r="AS56" s="478">
        <v>768</v>
      </c>
      <c r="AT56" s="392">
        <v>725.4</v>
      </c>
      <c r="AU56" s="392">
        <v>867.5</v>
      </c>
      <c r="AV56" s="492">
        <v>837.6</v>
      </c>
      <c r="AW56" s="492">
        <v>864.9</v>
      </c>
    </row>
    <row r="57" spans="1:49">
      <c r="A57" s="130"/>
      <c r="B57" s="421"/>
      <c r="C57" s="232"/>
      <c r="D57" s="232"/>
      <c r="E57" s="232"/>
      <c r="F57" s="232"/>
      <c r="G57" s="232"/>
      <c r="H57" s="232"/>
      <c r="I57" s="232"/>
      <c r="J57" s="356"/>
      <c r="K57" s="356"/>
      <c r="L57" s="356"/>
      <c r="M57" s="356"/>
      <c r="N57" s="356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362"/>
      <c r="Z57" s="362"/>
      <c r="AA57" s="362"/>
      <c r="AB57" s="362"/>
      <c r="AC57" s="362"/>
      <c r="AD57" s="353"/>
      <c r="AE57" s="353"/>
      <c r="AF57" s="353"/>
      <c r="AG57" s="353"/>
      <c r="AH57" s="353"/>
      <c r="AI57" s="353"/>
      <c r="AJ57" s="353"/>
      <c r="AK57" s="353"/>
      <c r="AL57" s="353"/>
      <c r="AM57" s="353"/>
      <c r="AN57" s="353"/>
      <c r="AO57" s="353"/>
      <c r="AP57" s="310"/>
      <c r="AQ57" s="310"/>
      <c r="AR57" s="310"/>
      <c r="AS57" s="310"/>
      <c r="AT57" s="368"/>
      <c r="AU57" s="368"/>
      <c r="AV57" s="368"/>
      <c r="AW57" s="368"/>
    </row>
    <row r="58" spans="1:49">
      <c r="A58" s="163" t="s">
        <v>59</v>
      </c>
      <c r="B58" s="424">
        <v>428.8</v>
      </c>
      <c r="C58" s="386">
        <v>415.1</v>
      </c>
      <c r="D58" s="386">
        <v>427.8</v>
      </c>
      <c r="E58" s="386">
        <v>443.6</v>
      </c>
      <c r="F58" s="386">
        <v>480.9</v>
      </c>
      <c r="G58" s="386">
        <v>350.1</v>
      </c>
      <c r="H58" s="386">
        <v>441.2</v>
      </c>
      <c r="I58" s="386">
        <v>475.6</v>
      </c>
      <c r="J58" s="468">
        <v>476.7</v>
      </c>
      <c r="K58" s="468">
        <v>450.7</v>
      </c>
      <c r="L58" s="468">
        <v>423</v>
      </c>
      <c r="M58" s="468">
        <v>469.7</v>
      </c>
      <c r="N58" s="468">
        <v>521.9</v>
      </c>
      <c r="O58" s="386">
        <v>486.6</v>
      </c>
      <c r="P58" s="386">
        <v>488.5</v>
      </c>
      <c r="Q58" s="386">
        <v>541.1</v>
      </c>
      <c r="R58" s="386">
        <v>481.8</v>
      </c>
      <c r="S58" s="386">
        <v>495.9</v>
      </c>
      <c r="T58" s="386">
        <v>491</v>
      </c>
      <c r="U58" s="451">
        <v>506.7</v>
      </c>
      <c r="V58" s="386">
        <v>529.4</v>
      </c>
      <c r="W58" s="386">
        <v>559.6</v>
      </c>
      <c r="X58" s="386">
        <v>576.6</v>
      </c>
      <c r="Y58" s="385">
        <v>546.74341306402255</v>
      </c>
      <c r="Z58" s="385">
        <v>543.83787728111224</v>
      </c>
      <c r="AA58" s="385">
        <v>583.74163571459985</v>
      </c>
      <c r="AB58" s="385">
        <v>599.2130385523335</v>
      </c>
      <c r="AC58" s="478">
        <v>599.2130385523335</v>
      </c>
      <c r="AD58" s="478">
        <v>552.51952741785874</v>
      </c>
      <c r="AE58" s="478">
        <v>633.8935132641916</v>
      </c>
      <c r="AF58" s="478">
        <v>645.74330889377848</v>
      </c>
      <c r="AG58" s="478">
        <v>700.74286393469367</v>
      </c>
      <c r="AH58" s="478">
        <v>630.07323318219926</v>
      </c>
      <c r="AI58" s="478">
        <v>745.05265279533262</v>
      </c>
      <c r="AJ58" s="478">
        <v>715.98256729315688</v>
      </c>
      <c r="AK58" s="478">
        <v>649.37187608528279</v>
      </c>
      <c r="AL58" s="478">
        <v>831.56817765522931</v>
      </c>
      <c r="AM58" s="478">
        <v>777.06838840396006</v>
      </c>
      <c r="AN58" s="478">
        <v>803.7</v>
      </c>
      <c r="AO58" s="478">
        <v>826.2</v>
      </c>
      <c r="AP58" s="478">
        <v>696.3</v>
      </c>
      <c r="AQ58" s="478">
        <v>741.7</v>
      </c>
      <c r="AR58" s="478">
        <v>791.6</v>
      </c>
      <c r="AS58" s="478">
        <v>816.2</v>
      </c>
      <c r="AT58" s="392">
        <v>745.5</v>
      </c>
      <c r="AU58" s="392">
        <v>868.4</v>
      </c>
      <c r="AV58" s="492">
        <v>894.3</v>
      </c>
      <c r="AW58" s="492">
        <v>858</v>
      </c>
    </row>
    <row r="59" spans="1:49">
      <c r="A59" s="169" t="s">
        <v>131</v>
      </c>
      <c r="B59" s="509"/>
      <c r="C59" s="515"/>
      <c r="D59" s="515"/>
      <c r="E59" s="515"/>
      <c r="F59" s="515"/>
      <c r="G59" s="515"/>
      <c r="H59" s="515"/>
      <c r="I59" s="515"/>
      <c r="J59" s="515"/>
      <c r="K59" s="515"/>
      <c r="L59" s="515"/>
      <c r="M59" s="515"/>
      <c r="N59" s="515"/>
      <c r="O59" s="515"/>
      <c r="P59" s="515"/>
      <c r="Q59" s="515"/>
      <c r="R59" s="515"/>
      <c r="S59" s="362"/>
      <c r="T59" s="362"/>
      <c r="U59" s="362"/>
      <c r="V59" s="362"/>
      <c r="W59" s="362"/>
      <c r="X59" s="362"/>
      <c r="Y59" s="362"/>
      <c r="Z59" s="362"/>
      <c r="AA59" s="362"/>
      <c r="AB59" s="362"/>
      <c r="AC59" s="362"/>
      <c r="AD59" s="362"/>
      <c r="AE59" s="362"/>
      <c r="AF59" s="362"/>
      <c r="AG59" s="362"/>
      <c r="AH59" s="362"/>
      <c r="AI59" s="362"/>
      <c r="AJ59" s="362"/>
      <c r="AK59" s="362"/>
      <c r="AL59" s="362"/>
      <c r="AM59" s="362"/>
      <c r="AN59" s="353"/>
      <c r="AO59" s="310"/>
      <c r="AP59" s="310"/>
      <c r="AQ59" s="310"/>
      <c r="AR59" s="310"/>
      <c r="AS59" s="310"/>
      <c r="AT59" s="310"/>
      <c r="AU59" s="310"/>
      <c r="AV59" s="310"/>
      <c r="AW59" s="310"/>
    </row>
    <row r="60" spans="1:49">
      <c r="A60" s="130" t="s">
        <v>70</v>
      </c>
      <c r="B60" s="232">
        <v>426.4</v>
      </c>
      <c r="C60" s="232">
        <v>410.1</v>
      </c>
      <c r="D60" s="232">
        <v>425</v>
      </c>
      <c r="E60" s="232">
        <v>478</v>
      </c>
      <c r="F60" s="232">
        <v>346.2</v>
      </c>
      <c r="G60" s="232">
        <v>444.3</v>
      </c>
      <c r="H60" s="232">
        <v>457.8</v>
      </c>
      <c r="I60" s="356">
        <v>499.4</v>
      </c>
      <c r="J60" s="356">
        <v>446</v>
      </c>
      <c r="K60" s="356">
        <v>418.1</v>
      </c>
      <c r="L60" s="356">
        <v>479.8</v>
      </c>
      <c r="M60" s="356">
        <v>476.4</v>
      </c>
      <c r="N60" s="232">
        <v>459.7</v>
      </c>
      <c r="O60" s="453">
        <v>442</v>
      </c>
      <c r="P60" s="453">
        <v>551.5</v>
      </c>
      <c r="Q60" s="481">
        <v>464.8</v>
      </c>
      <c r="R60" s="482">
        <v>476.7</v>
      </c>
      <c r="S60" s="446">
        <v>481.8</v>
      </c>
      <c r="T60" s="447">
        <v>465.2</v>
      </c>
      <c r="U60" s="447">
        <v>492.3</v>
      </c>
      <c r="V60" s="409">
        <v>561.4</v>
      </c>
      <c r="W60" s="409">
        <v>555.20000000000005</v>
      </c>
      <c r="X60" s="366">
        <v>540.88099519823254</v>
      </c>
      <c r="Y60" s="366">
        <v>509.11061854575848</v>
      </c>
      <c r="Z60" s="366">
        <v>614.49504664903554</v>
      </c>
      <c r="AA60" s="366" t="s">
        <v>68</v>
      </c>
      <c r="AB60" s="366" t="s">
        <v>68</v>
      </c>
      <c r="AC60" s="366" t="s">
        <v>68</v>
      </c>
      <c r="AD60" s="366" t="s">
        <v>68</v>
      </c>
      <c r="AE60" s="366" t="s">
        <v>68</v>
      </c>
      <c r="AF60" s="366" t="s">
        <v>68</v>
      </c>
      <c r="AG60" s="366" t="s">
        <v>68</v>
      </c>
      <c r="AH60" s="366" t="s">
        <v>68</v>
      </c>
      <c r="AI60" s="366" t="s">
        <v>68</v>
      </c>
      <c r="AJ60" s="366" t="s">
        <v>68</v>
      </c>
      <c r="AK60" s="366" t="s">
        <v>68</v>
      </c>
      <c r="AL60" s="366" t="s">
        <v>68</v>
      </c>
      <c r="AM60" s="366" t="s">
        <v>68</v>
      </c>
      <c r="AN60" s="353" t="s">
        <v>68</v>
      </c>
      <c r="AO60" s="310" t="s">
        <v>68</v>
      </c>
      <c r="AP60" s="310" t="s">
        <v>68</v>
      </c>
      <c r="AQ60" s="310" t="s">
        <v>68</v>
      </c>
      <c r="AR60" s="310" t="s">
        <v>68</v>
      </c>
      <c r="AS60" s="310" t="s">
        <v>68</v>
      </c>
      <c r="AT60" s="310" t="s">
        <v>68</v>
      </c>
      <c r="AU60" s="310" t="s">
        <v>68</v>
      </c>
      <c r="AV60" s="310" t="s">
        <v>68</v>
      </c>
      <c r="AW60" s="310" t="s">
        <v>68</v>
      </c>
    </row>
    <row r="61" spans="1:49">
      <c r="A61" s="120"/>
      <c r="B61" s="161"/>
      <c r="C61" s="206"/>
      <c r="D61" s="206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133"/>
      <c r="T61" s="133"/>
      <c r="U61" s="133"/>
      <c r="V61" s="133"/>
      <c r="W61" s="133"/>
      <c r="X61" s="133"/>
      <c r="Y61" s="133"/>
      <c r="Z61" s="133"/>
      <c r="AA61" s="133"/>
      <c r="AB61" s="133"/>
      <c r="AC61" s="133"/>
      <c r="AD61" s="133"/>
      <c r="AE61" s="133"/>
      <c r="AF61" s="133"/>
      <c r="AG61" s="133"/>
      <c r="AH61" s="133"/>
      <c r="AI61" s="133"/>
      <c r="AJ61" s="133"/>
      <c r="AK61" s="133"/>
      <c r="AL61" s="133"/>
      <c r="AM61" s="203"/>
      <c r="AN61" s="203"/>
      <c r="AO61" s="149"/>
      <c r="AP61" s="149"/>
      <c r="AQ61" s="149"/>
      <c r="AR61" s="149"/>
      <c r="AS61" s="149"/>
      <c r="AT61" s="149"/>
      <c r="AU61" s="149"/>
      <c r="AV61" s="220"/>
      <c r="AW61" s="220"/>
    </row>
    <row r="62" spans="1:49">
      <c r="A62" s="171"/>
      <c r="B62" s="220"/>
      <c r="C62" s="220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20"/>
      <c r="AH62" s="220"/>
      <c r="AI62" s="220"/>
      <c r="AJ62" s="220"/>
      <c r="AK62" s="220"/>
      <c r="AL62" s="220"/>
      <c r="AM62" s="203"/>
      <c r="AN62" s="203"/>
      <c r="AO62" s="149"/>
      <c r="AP62" s="220"/>
      <c r="AQ62" s="220"/>
      <c r="AR62" s="220"/>
      <c r="AS62" s="220"/>
      <c r="AT62" s="220"/>
      <c r="AU62" s="220"/>
      <c r="AV62" s="220"/>
      <c r="AW62" s="220"/>
    </row>
    <row r="63" spans="1:49">
      <c r="A63" s="177" t="s">
        <v>206</v>
      </c>
      <c r="B63" s="220"/>
      <c r="C63" s="220"/>
      <c r="D63" s="220"/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20"/>
      <c r="AH63" s="220"/>
      <c r="AI63" s="220"/>
      <c r="AJ63" s="220"/>
      <c r="AK63" s="220"/>
      <c r="AL63" s="220"/>
      <c r="AM63" s="203"/>
      <c r="AN63" s="203"/>
      <c r="AO63" s="149"/>
      <c r="AP63" s="220"/>
      <c r="AQ63" s="220"/>
      <c r="AR63" s="220"/>
      <c r="AS63" s="220"/>
      <c r="AT63" s="220"/>
      <c r="AU63" s="220"/>
      <c r="AV63" s="220"/>
      <c r="AW63" s="220"/>
    </row>
    <row r="64" spans="1:49">
      <c r="A64" s="178" t="s">
        <v>132</v>
      </c>
      <c r="B64" s="149"/>
      <c r="C64" s="149"/>
      <c r="D64" s="149"/>
      <c r="E64" s="149"/>
      <c r="F64" s="149"/>
      <c r="G64" s="149"/>
      <c r="H64" s="149"/>
      <c r="I64" s="149"/>
      <c r="J64" s="144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  <c r="AK64" s="149"/>
      <c r="AL64" s="149"/>
      <c r="AM64" s="203"/>
      <c r="AN64" s="203"/>
      <c r="AO64" s="149"/>
      <c r="AP64" s="149"/>
      <c r="AQ64" s="149"/>
      <c r="AR64" s="149"/>
      <c r="AS64" s="149"/>
      <c r="AT64" s="149"/>
      <c r="AU64" s="149"/>
      <c r="AV64" s="149"/>
      <c r="AW64" s="149"/>
    </row>
    <row r="65" spans="1:49">
      <c r="A65" s="131" t="s">
        <v>204</v>
      </c>
      <c r="B65" s="149"/>
      <c r="C65" s="149"/>
      <c r="D65" s="149"/>
      <c r="E65" s="149"/>
      <c r="F65" s="149"/>
      <c r="G65" s="149"/>
      <c r="H65" s="149"/>
      <c r="I65" s="149"/>
      <c r="J65" s="144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221"/>
      <c r="AN65" s="221"/>
      <c r="AO65" s="149"/>
      <c r="AP65" s="149"/>
      <c r="AQ65" s="149"/>
      <c r="AR65" s="149"/>
      <c r="AS65" s="149"/>
      <c r="AT65" s="149"/>
      <c r="AU65" s="149"/>
      <c r="AV65" s="149"/>
      <c r="AW65" s="149"/>
    </row>
    <row r="66" spans="1:49">
      <c r="A66" s="131" t="s">
        <v>130</v>
      </c>
      <c r="B66" s="148"/>
      <c r="C66" s="148"/>
      <c r="D66" s="148"/>
      <c r="E66" s="148"/>
      <c r="F66" s="148"/>
      <c r="G66" s="148"/>
      <c r="H66" s="148"/>
      <c r="I66" s="148"/>
      <c r="J66" s="144"/>
      <c r="K66" s="148"/>
      <c r="L66" s="148"/>
      <c r="M66" s="148"/>
      <c r="N66" s="148"/>
      <c r="O66" s="149"/>
      <c r="P66" s="148"/>
      <c r="Q66" s="149"/>
      <c r="R66" s="149"/>
      <c r="S66" s="149"/>
      <c r="T66" s="149"/>
      <c r="U66" s="149"/>
      <c r="V66" s="149"/>
      <c r="W66" s="149"/>
      <c r="X66" s="148"/>
      <c r="Y66" s="148"/>
      <c r="Z66" s="148"/>
      <c r="AA66" s="148"/>
      <c r="AB66" s="148"/>
      <c r="AC66" s="148"/>
      <c r="AD66" s="148"/>
      <c r="AE66" s="148"/>
      <c r="AF66" s="148"/>
      <c r="AG66" s="148"/>
      <c r="AH66" s="148"/>
      <c r="AI66" s="148"/>
      <c r="AJ66" s="148"/>
      <c r="AK66" s="148"/>
      <c r="AL66" s="148"/>
      <c r="AM66" s="148"/>
      <c r="AN66" s="148"/>
      <c r="AO66" s="148"/>
      <c r="AP66" s="148"/>
      <c r="AQ66" s="148"/>
      <c r="AR66" s="148"/>
      <c r="AS66" s="148"/>
      <c r="AT66" s="148"/>
      <c r="AU66" s="148"/>
      <c r="AV66" s="148"/>
      <c r="AW66" s="148"/>
    </row>
    <row r="67" spans="1:49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4D3A4-8ED7-4782-8B17-1EAF3859D906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" max="11" width="8.28515625" style="100"/>
    <col min="12" max="20" width="8.28515625" style="102"/>
    <col min="21" max="27" width="8.28515625" style="100"/>
    <col min="28" max="28" width="8.28515625" style="102"/>
    <col min="29" max="29" width="8.28515625" style="215"/>
    <col min="30" max="30" width="8.28515625" style="214"/>
    <col min="31" max="32" width="8.28515625" style="99"/>
    <col min="33" max="39" width="8.28515625" style="214"/>
    <col min="40" max="49" width="8.28515625" style="214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33.75">
      <c r="A3" s="301" t="s">
        <v>81</v>
      </c>
      <c r="B3" s="212" t="s">
        <v>234</v>
      </c>
      <c r="C3" s="202" t="s">
        <v>234</v>
      </c>
      <c r="D3" s="202" t="s">
        <v>234</v>
      </c>
      <c r="E3" s="202" t="s">
        <v>234</v>
      </c>
      <c r="F3" s="202" t="s">
        <v>234</v>
      </c>
      <c r="G3" s="202" t="s">
        <v>234</v>
      </c>
      <c r="H3" s="202" t="s">
        <v>234</v>
      </c>
      <c r="I3" s="202" t="s">
        <v>234</v>
      </c>
      <c r="J3" s="202" t="s">
        <v>234</v>
      </c>
      <c r="K3" s="202" t="s">
        <v>234</v>
      </c>
      <c r="L3" s="202" t="s">
        <v>234</v>
      </c>
      <c r="M3" s="202" t="s">
        <v>234</v>
      </c>
      <c r="N3" s="202" t="s">
        <v>234</v>
      </c>
      <c r="O3" s="202" t="s">
        <v>234</v>
      </c>
      <c r="P3" s="202" t="s">
        <v>234</v>
      </c>
      <c r="Q3" s="202" t="s">
        <v>234</v>
      </c>
      <c r="R3" s="202" t="s">
        <v>234</v>
      </c>
      <c r="S3" s="202" t="s">
        <v>234</v>
      </c>
      <c r="T3" s="202" t="s">
        <v>234</v>
      </c>
      <c r="U3" s="202" t="s">
        <v>234</v>
      </c>
      <c r="V3" s="202" t="s">
        <v>234</v>
      </c>
      <c r="W3" s="202" t="s">
        <v>234</v>
      </c>
      <c r="X3" s="202" t="s">
        <v>234</v>
      </c>
      <c r="Y3" s="202" t="s">
        <v>234</v>
      </c>
      <c r="Z3" s="202" t="s">
        <v>234</v>
      </c>
      <c r="AA3" s="202" t="s">
        <v>234</v>
      </c>
      <c r="AB3" s="202" t="s">
        <v>234</v>
      </c>
      <c r="AC3" s="202" t="s">
        <v>234</v>
      </c>
      <c r="AD3" s="202" t="s">
        <v>234</v>
      </c>
      <c r="AE3" s="202" t="s">
        <v>234</v>
      </c>
      <c r="AF3" s="202" t="s">
        <v>234</v>
      </c>
      <c r="AG3" s="202" t="s">
        <v>234</v>
      </c>
      <c r="AH3" s="202" t="s">
        <v>234</v>
      </c>
      <c r="AI3" s="202" t="s">
        <v>234</v>
      </c>
      <c r="AJ3" s="202" t="s">
        <v>234</v>
      </c>
      <c r="AK3" s="202" t="s">
        <v>234</v>
      </c>
      <c r="AL3" s="202" t="s">
        <v>234</v>
      </c>
      <c r="AM3" s="202" t="s">
        <v>234</v>
      </c>
      <c r="AN3" s="202" t="s">
        <v>234</v>
      </c>
      <c r="AO3" s="202" t="s">
        <v>234</v>
      </c>
      <c r="AP3" s="202" t="s">
        <v>234</v>
      </c>
      <c r="AQ3" s="202" t="s">
        <v>234</v>
      </c>
      <c r="AR3" s="202" t="s">
        <v>234</v>
      </c>
      <c r="AS3" s="202" t="s">
        <v>234</v>
      </c>
      <c r="AT3" s="202" t="s">
        <v>234</v>
      </c>
      <c r="AU3" s="202" t="s">
        <v>234</v>
      </c>
      <c r="AV3" s="202" t="s">
        <v>234</v>
      </c>
      <c r="AW3" s="202" t="s">
        <v>234</v>
      </c>
    </row>
    <row r="4" spans="1:49">
      <c r="A4" s="552" t="s">
        <v>205</v>
      </c>
      <c r="B4" s="211">
        <v>1978</v>
      </c>
      <c r="C4" s="200">
        <v>1979</v>
      </c>
      <c r="D4" s="200">
        <v>1980</v>
      </c>
      <c r="E4" s="200">
        <v>1981</v>
      </c>
      <c r="F4" s="200">
        <v>1982</v>
      </c>
      <c r="G4" s="200">
        <v>1983</v>
      </c>
      <c r="H4" s="200">
        <v>1984</v>
      </c>
      <c r="I4" s="200">
        <v>1985</v>
      </c>
      <c r="J4" s="200">
        <v>1986</v>
      </c>
      <c r="K4" s="200">
        <v>1987</v>
      </c>
      <c r="L4" s="200">
        <v>1988</v>
      </c>
      <c r="M4" s="200">
        <v>1989</v>
      </c>
      <c r="N4" s="200">
        <v>1990</v>
      </c>
      <c r="O4" s="200">
        <v>1991</v>
      </c>
      <c r="P4" s="200">
        <v>1992</v>
      </c>
      <c r="Q4" s="200">
        <v>1993</v>
      </c>
      <c r="R4" s="200">
        <v>1994</v>
      </c>
      <c r="S4" s="200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0">
        <v>2010</v>
      </c>
      <c r="AI4" s="200">
        <v>2011</v>
      </c>
      <c r="AJ4" s="200">
        <v>2012</v>
      </c>
      <c r="AK4" s="200">
        <v>2013</v>
      </c>
      <c r="AL4" s="200">
        <v>2014</v>
      </c>
      <c r="AM4" s="200">
        <v>2015</v>
      </c>
      <c r="AN4" s="200">
        <v>2016</v>
      </c>
      <c r="AO4" s="200">
        <v>2017</v>
      </c>
      <c r="AP4" s="200">
        <v>2018</v>
      </c>
      <c r="AQ4" s="200">
        <v>2019</v>
      </c>
      <c r="AR4" s="200">
        <v>2020</v>
      </c>
      <c r="AS4" s="200">
        <v>2021</v>
      </c>
      <c r="AT4" s="200">
        <v>2022</v>
      </c>
      <c r="AU4" s="200">
        <v>2023</v>
      </c>
      <c r="AV4" s="200">
        <v>2024</v>
      </c>
      <c r="AW4" s="200">
        <v>2025</v>
      </c>
    </row>
    <row r="5" spans="1:49" ht="12.75" thickBot="1">
      <c r="A5" s="553"/>
      <c r="B5" s="208" t="s">
        <v>77</v>
      </c>
      <c r="C5" s="201" t="s">
        <v>77</v>
      </c>
      <c r="D5" s="201" t="s">
        <v>77</v>
      </c>
      <c r="E5" s="201" t="s">
        <v>77</v>
      </c>
      <c r="F5" s="201" t="s">
        <v>77</v>
      </c>
      <c r="G5" s="201" t="s">
        <v>77</v>
      </c>
      <c r="H5" s="201" t="s">
        <v>77</v>
      </c>
      <c r="I5" s="201" t="s">
        <v>77</v>
      </c>
      <c r="J5" s="201" t="s">
        <v>77</v>
      </c>
      <c r="K5" s="201" t="s">
        <v>77</v>
      </c>
      <c r="L5" s="201" t="s">
        <v>77</v>
      </c>
      <c r="M5" s="201" t="s">
        <v>77</v>
      </c>
      <c r="N5" s="201" t="s">
        <v>77</v>
      </c>
      <c r="O5" s="201" t="s">
        <v>77</v>
      </c>
      <c r="P5" s="201" t="s">
        <v>77</v>
      </c>
      <c r="Q5" s="201" t="s">
        <v>77</v>
      </c>
      <c r="R5" s="201" t="s">
        <v>77</v>
      </c>
      <c r="S5" s="201" t="s">
        <v>77</v>
      </c>
      <c r="T5" s="201" t="s">
        <v>77</v>
      </c>
      <c r="U5" s="201" t="s">
        <v>77</v>
      </c>
      <c r="V5" s="201" t="s">
        <v>77</v>
      </c>
      <c r="W5" s="201" t="s">
        <v>77</v>
      </c>
      <c r="X5" s="201" t="s">
        <v>77</v>
      </c>
      <c r="Y5" s="201" t="s">
        <v>77</v>
      </c>
      <c r="Z5" s="201" t="s">
        <v>77</v>
      </c>
      <c r="AA5" s="201" t="s">
        <v>77</v>
      </c>
      <c r="AB5" s="201" t="s">
        <v>77</v>
      </c>
      <c r="AC5" s="201" t="s">
        <v>77</v>
      </c>
      <c r="AD5" s="201" t="s">
        <v>77</v>
      </c>
      <c r="AE5" s="201" t="s">
        <v>77</v>
      </c>
      <c r="AF5" s="201" t="s">
        <v>77</v>
      </c>
      <c r="AG5" s="201" t="s">
        <v>77</v>
      </c>
      <c r="AH5" s="201" t="s">
        <v>77</v>
      </c>
      <c r="AI5" s="201" t="s">
        <v>77</v>
      </c>
      <c r="AJ5" s="201" t="s">
        <v>77</v>
      </c>
      <c r="AK5" s="201" t="s">
        <v>77</v>
      </c>
      <c r="AL5" s="201" t="s">
        <v>77</v>
      </c>
      <c r="AM5" s="201" t="s">
        <v>77</v>
      </c>
      <c r="AN5" s="201" t="s">
        <v>77</v>
      </c>
      <c r="AO5" s="201" t="s">
        <v>77</v>
      </c>
      <c r="AP5" s="201" t="s">
        <v>77</v>
      </c>
      <c r="AQ5" s="201" t="s">
        <v>77</v>
      </c>
      <c r="AR5" s="201" t="s">
        <v>77</v>
      </c>
      <c r="AS5" s="201" t="s">
        <v>77</v>
      </c>
      <c r="AT5" s="201" t="s">
        <v>77</v>
      </c>
      <c r="AU5" s="201" t="s">
        <v>77</v>
      </c>
      <c r="AV5" s="201" t="s">
        <v>77</v>
      </c>
      <c r="AW5" s="201" t="s">
        <v>77</v>
      </c>
    </row>
    <row r="6" spans="1:49" ht="12.75" thickTop="1">
      <c r="A6" s="130" t="s">
        <v>14</v>
      </c>
      <c r="B6" s="412" t="s">
        <v>15</v>
      </c>
      <c r="C6" s="232" t="s">
        <v>125</v>
      </c>
      <c r="D6" s="362" t="s">
        <v>125</v>
      </c>
      <c r="E6" s="362" t="s">
        <v>125</v>
      </c>
      <c r="F6" s="362" t="s">
        <v>125</v>
      </c>
      <c r="G6" s="362" t="s">
        <v>125</v>
      </c>
      <c r="H6" s="362" t="s">
        <v>125</v>
      </c>
      <c r="I6" s="362" t="s">
        <v>125</v>
      </c>
      <c r="J6" s="362" t="s">
        <v>125</v>
      </c>
      <c r="K6" s="362" t="s">
        <v>125</v>
      </c>
      <c r="L6" s="362" t="s">
        <v>125</v>
      </c>
      <c r="M6" s="362" t="s">
        <v>125</v>
      </c>
      <c r="N6" s="362" t="s">
        <v>125</v>
      </c>
      <c r="O6" s="362">
        <v>375.9</v>
      </c>
      <c r="P6" s="362" t="s">
        <v>125</v>
      </c>
      <c r="Q6" s="362" t="s">
        <v>125</v>
      </c>
      <c r="R6" s="362" t="s">
        <v>125</v>
      </c>
      <c r="S6" s="362" t="s">
        <v>125</v>
      </c>
      <c r="T6" s="362" t="s">
        <v>125</v>
      </c>
      <c r="U6" s="362" t="s">
        <v>125</v>
      </c>
      <c r="V6" s="362" t="s">
        <v>125</v>
      </c>
      <c r="W6" s="362" t="s">
        <v>125</v>
      </c>
      <c r="X6" s="362" t="s">
        <v>125</v>
      </c>
      <c r="Y6" s="366" t="s">
        <v>124</v>
      </c>
      <c r="Z6" s="366" t="s">
        <v>124</v>
      </c>
      <c r="AA6" s="366" t="s">
        <v>15</v>
      </c>
      <c r="AB6" s="366" t="s">
        <v>15</v>
      </c>
      <c r="AC6" s="366" t="s">
        <v>15</v>
      </c>
      <c r="AD6" s="353" t="s">
        <v>15</v>
      </c>
      <c r="AE6" s="353" t="s">
        <v>15</v>
      </c>
      <c r="AF6" s="353" t="s">
        <v>15</v>
      </c>
      <c r="AG6" s="353" t="s">
        <v>15</v>
      </c>
      <c r="AH6" s="353">
        <v>445.37750565234103</v>
      </c>
      <c r="AI6" s="353">
        <v>599.66258056420713</v>
      </c>
      <c r="AJ6" s="353">
        <v>599.87915234826073</v>
      </c>
      <c r="AK6" s="353">
        <v>460.17202058434049</v>
      </c>
      <c r="AL6" s="353">
        <v>582.119654924163</v>
      </c>
      <c r="AM6" s="383">
        <v>569.42294374366998</v>
      </c>
      <c r="AN6" s="383" t="s">
        <v>15</v>
      </c>
      <c r="AO6" s="383" t="s">
        <v>15</v>
      </c>
      <c r="AP6" s="383" t="s">
        <v>160</v>
      </c>
      <c r="AQ6" s="383" t="s">
        <v>160</v>
      </c>
      <c r="AR6" s="383" t="s">
        <v>160</v>
      </c>
      <c r="AS6" s="383" t="s">
        <v>160</v>
      </c>
      <c r="AT6" s="383" t="s">
        <v>160</v>
      </c>
      <c r="AU6" s="383" t="s">
        <v>160</v>
      </c>
      <c r="AV6" s="383" t="s">
        <v>160</v>
      </c>
      <c r="AW6" s="383" t="s">
        <v>160</v>
      </c>
    </row>
    <row r="7" spans="1:49">
      <c r="A7" s="130" t="s">
        <v>17</v>
      </c>
      <c r="B7" s="412" t="s">
        <v>15</v>
      </c>
      <c r="C7" s="232" t="s">
        <v>69</v>
      </c>
      <c r="D7" s="362" t="s">
        <v>69</v>
      </c>
      <c r="E7" s="362" t="s">
        <v>69</v>
      </c>
      <c r="F7" s="362" t="s">
        <v>69</v>
      </c>
      <c r="G7" s="362" t="s">
        <v>69</v>
      </c>
      <c r="H7" s="362" t="s">
        <v>69</v>
      </c>
      <c r="I7" s="362" t="s">
        <v>69</v>
      </c>
      <c r="J7" s="362" t="s">
        <v>69</v>
      </c>
      <c r="K7" s="362" t="s">
        <v>69</v>
      </c>
      <c r="L7" s="362" t="s">
        <v>69</v>
      </c>
      <c r="M7" s="362" t="s">
        <v>69</v>
      </c>
      <c r="N7" s="362" t="s">
        <v>69</v>
      </c>
      <c r="O7" s="362" t="s">
        <v>69</v>
      </c>
      <c r="P7" s="362" t="s">
        <v>69</v>
      </c>
      <c r="Q7" s="362" t="s">
        <v>69</v>
      </c>
      <c r="R7" s="362" t="s">
        <v>69</v>
      </c>
      <c r="S7" s="362" t="s">
        <v>69</v>
      </c>
      <c r="T7" s="362" t="s">
        <v>69</v>
      </c>
      <c r="U7" s="362" t="s">
        <v>69</v>
      </c>
      <c r="V7" s="362" t="s">
        <v>69</v>
      </c>
      <c r="W7" s="362" t="s">
        <v>69</v>
      </c>
      <c r="X7" s="362" t="s">
        <v>69</v>
      </c>
      <c r="Y7" s="366" t="s">
        <v>16</v>
      </c>
      <c r="Z7" s="366" t="s">
        <v>16</v>
      </c>
      <c r="AA7" s="366" t="s">
        <v>16</v>
      </c>
      <c r="AB7" s="366" t="s">
        <v>16</v>
      </c>
      <c r="AC7" s="366" t="s">
        <v>16</v>
      </c>
      <c r="AD7" s="353" t="s">
        <v>16</v>
      </c>
      <c r="AE7" s="353" t="s">
        <v>15</v>
      </c>
      <c r="AF7" s="353" t="s">
        <v>15</v>
      </c>
      <c r="AG7" s="353" t="s">
        <v>15</v>
      </c>
      <c r="AH7" s="353">
        <v>483.98449145999393</v>
      </c>
      <c r="AI7" s="353">
        <v>559.21681314708053</v>
      </c>
      <c r="AJ7" s="353">
        <v>595.14231389207998</v>
      </c>
      <c r="AK7" s="353">
        <v>468.99447453957373</v>
      </c>
      <c r="AL7" s="353">
        <v>603.7247074146627</v>
      </c>
      <c r="AM7" s="383">
        <v>530.89435047414202</v>
      </c>
      <c r="AN7" s="383">
        <v>410.9</v>
      </c>
      <c r="AO7" s="383">
        <v>515</v>
      </c>
      <c r="AP7" s="383" t="s">
        <v>160</v>
      </c>
      <c r="AQ7" s="383">
        <v>533.79999999999995</v>
      </c>
      <c r="AR7" s="383" t="s">
        <v>160</v>
      </c>
      <c r="AS7" s="383" t="s">
        <v>160</v>
      </c>
      <c r="AT7" s="383">
        <v>502.4</v>
      </c>
      <c r="AU7" s="383" t="s">
        <v>160</v>
      </c>
      <c r="AV7" s="383">
        <v>608.79999999999995</v>
      </c>
      <c r="AW7" s="383">
        <v>581</v>
      </c>
    </row>
    <row r="8" spans="1:49">
      <c r="A8" s="130" t="s">
        <v>18</v>
      </c>
      <c r="B8" s="412">
        <v>433</v>
      </c>
      <c r="C8" s="232">
        <v>322</v>
      </c>
      <c r="D8" s="362">
        <v>637.5</v>
      </c>
      <c r="E8" s="362" t="s">
        <v>125</v>
      </c>
      <c r="F8" s="362">
        <v>510</v>
      </c>
      <c r="G8" s="362">
        <v>486</v>
      </c>
      <c r="H8" s="362">
        <v>540</v>
      </c>
      <c r="I8" s="362">
        <v>686</v>
      </c>
      <c r="J8" s="362" t="s">
        <v>125</v>
      </c>
      <c r="K8" s="362" t="s">
        <v>125</v>
      </c>
      <c r="L8" s="362">
        <v>626.70000000000005</v>
      </c>
      <c r="M8" s="362" t="s">
        <v>125</v>
      </c>
      <c r="N8" s="362">
        <v>416.7</v>
      </c>
      <c r="O8" s="362">
        <v>485.3</v>
      </c>
      <c r="P8" s="362" t="s">
        <v>125</v>
      </c>
      <c r="Q8" s="362" t="s">
        <v>125</v>
      </c>
      <c r="R8" s="362" t="s">
        <v>125</v>
      </c>
      <c r="S8" s="362">
        <v>397.3</v>
      </c>
      <c r="T8" s="362">
        <v>424.5</v>
      </c>
      <c r="U8" s="362">
        <v>455.6</v>
      </c>
      <c r="V8" s="362">
        <v>457.6</v>
      </c>
      <c r="W8" s="362">
        <v>461.9</v>
      </c>
      <c r="X8" s="362">
        <v>475.7</v>
      </c>
      <c r="Y8" s="366">
        <v>440.38578707882641</v>
      </c>
      <c r="Z8" s="366">
        <v>476.19235303161264</v>
      </c>
      <c r="AA8" s="366">
        <v>436.76354162642178</v>
      </c>
      <c r="AB8" s="366">
        <v>468.76665099104753</v>
      </c>
      <c r="AC8" s="366" t="s">
        <v>15</v>
      </c>
      <c r="AD8" s="353">
        <v>395.06935211984353</v>
      </c>
      <c r="AE8" s="353" t="s">
        <v>15</v>
      </c>
      <c r="AF8" s="353" t="s">
        <v>15</v>
      </c>
      <c r="AG8" s="353" t="s">
        <v>15</v>
      </c>
      <c r="AH8" s="353">
        <v>383.4652276578766</v>
      </c>
      <c r="AI8" s="353">
        <v>524.44214332967294</v>
      </c>
      <c r="AJ8" s="353">
        <v>511.25810919104987</v>
      </c>
      <c r="AK8" s="353">
        <v>392.76190123130834</v>
      </c>
      <c r="AL8" s="353">
        <v>497.62683247410911</v>
      </c>
      <c r="AM8" s="383">
        <v>470.60100896918567</v>
      </c>
      <c r="AN8" s="383" t="s">
        <v>15</v>
      </c>
      <c r="AO8" s="383">
        <v>590.20000000000005</v>
      </c>
      <c r="AP8" s="383">
        <v>377.5</v>
      </c>
      <c r="AQ8" s="383">
        <v>446.5</v>
      </c>
      <c r="AR8" s="383" t="s">
        <v>160</v>
      </c>
      <c r="AS8" s="383" t="s">
        <v>160</v>
      </c>
      <c r="AT8" s="383">
        <v>419.8</v>
      </c>
      <c r="AU8" s="383" t="s">
        <v>160</v>
      </c>
      <c r="AV8" s="383" t="s">
        <v>160</v>
      </c>
      <c r="AW8" s="383" t="s">
        <v>160</v>
      </c>
    </row>
    <row r="9" spans="1:49">
      <c r="A9" s="130" t="s">
        <v>19</v>
      </c>
      <c r="B9" s="412">
        <v>433</v>
      </c>
      <c r="C9" s="232">
        <v>396.9</v>
      </c>
      <c r="D9" s="362">
        <v>407.4</v>
      </c>
      <c r="E9" s="362">
        <v>480.2</v>
      </c>
      <c r="F9" s="362">
        <v>469.6</v>
      </c>
      <c r="G9" s="362">
        <v>347.1</v>
      </c>
      <c r="H9" s="362">
        <v>387.3</v>
      </c>
      <c r="I9" s="362">
        <v>458.6</v>
      </c>
      <c r="J9" s="362">
        <v>430.1</v>
      </c>
      <c r="K9" s="362">
        <v>428</v>
      </c>
      <c r="L9" s="362">
        <v>431.5</v>
      </c>
      <c r="M9" s="362">
        <v>446.9</v>
      </c>
      <c r="N9" s="362">
        <v>412.2</v>
      </c>
      <c r="O9" s="362">
        <v>437.5</v>
      </c>
      <c r="P9" s="362">
        <v>411</v>
      </c>
      <c r="Q9" s="362">
        <v>439.5</v>
      </c>
      <c r="R9" s="362">
        <v>415</v>
      </c>
      <c r="S9" s="362">
        <v>432.6</v>
      </c>
      <c r="T9" s="362">
        <v>449.9</v>
      </c>
      <c r="U9" s="362">
        <v>452.6</v>
      </c>
      <c r="V9" s="362">
        <v>460.8</v>
      </c>
      <c r="W9" s="362">
        <v>470</v>
      </c>
      <c r="X9" s="362">
        <v>480.5</v>
      </c>
      <c r="Y9" s="366">
        <v>475.95202489377908</v>
      </c>
      <c r="Z9" s="366">
        <v>456.89920891288625</v>
      </c>
      <c r="AA9" s="366">
        <v>450.78575532632601</v>
      </c>
      <c r="AB9" s="366">
        <v>466.391558362269</v>
      </c>
      <c r="AC9" s="366">
        <v>464.85177123894454</v>
      </c>
      <c r="AD9" s="353">
        <v>434.75552730428063</v>
      </c>
      <c r="AE9" s="353">
        <v>534.34874956351382</v>
      </c>
      <c r="AF9" s="353">
        <v>544.59584371346375</v>
      </c>
      <c r="AG9" s="353">
        <v>459.42583309832338</v>
      </c>
      <c r="AH9" s="353">
        <v>428.1253413672847</v>
      </c>
      <c r="AI9" s="353">
        <v>528.41686103211305</v>
      </c>
      <c r="AJ9" s="353">
        <v>511.34755714864093</v>
      </c>
      <c r="AK9" s="353">
        <v>422.49072462438579</v>
      </c>
      <c r="AL9" s="353">
        <v>523.28703030340523</v>
      </c>
      <c r="AM9" s="383">
        <v>481.39038332636829</v>
      </c>
      <c r="AN9" s="383">
        <v>501</v>
      </c>
      <c r="AO9" s="383">
        <v>501.3</v>
      </c>
      <c r="AP9" s="383">
        <v>443.8</v>
      </c>
      <c r="AQ9" s="383">
        <v>429</v>
      </c>
      <c r="AR9" s="383">
        <v>486.6</v>
      </c>
      <c r="AS9" s="410">
        <v>534.29999999999995</v>
      </c>
      <c r="AT9" s="410">
        <v>389.6</v>
      </c>
      <c r="AU9" s="410">
        <v>521.4</v>
      </c>
      <c r="AV9" s="383">
        <v>485.5</v>
      </c>
      <c r="AW9" s="383">
        <v>464</v>
      </c>
    </row>
    <row r="10" spans="1:49">
      <c r="A10" s="150" t="s">
        <v>225</v>
      </c>
      <c r="B10" s="417">
        <v>507.7</v>
      </c>
      <c r="C10" s="354">
        <v>449.9</v>
      </c>
      <c r="D10" s="362">
        <v>473.4</v>
      </c>
      <c r="E10" s="362">
        <v>505.1</v>
      </c>
      <c r="F10" s="362">
        <v>494.1</v>
      </c>
      <c r="G10" s="362">
        <v>405.8</v>
      </c>
      <c r="H10" s="362">
        <v>440.8</v>
      </c>
      <c r="I10" s="362">
        <v>507.7</v>
      </c>
      <c r="J10" s="362">
        <v>547</v>
      </c>
      <c r="K10" s="362">
        <v>523</v>
      </c>
      <c r="L10" s="362">
        <v>513.4</v>
      </c>
      <c r="M10" s="362">
        <v>530.6</v>
      </c>
      <c r="N10" s="362">
        <v>480.3</v>
      </c>
      <c r="O10" s="362">
        <v>477.2</v>
      </c>
      <c r="P10" s="362">
        <v>476.9</v>
      </c>
      <c r="Q10" s="362">
        <v>524.20000000000005</v>
      </c>
      <c r="R10" s="362">
        <v>435.8</v>
      </c>
      <c r="S10" s="362">
        <v>427</v>
      </c>
      <c r="T10" s="362">
        <v>461</v>
      </c>
      <c r="U10" s="362">
        <v>472.2</v>
      </c>
      <c r="V10" s="362">
        <v>443</v>
      </c>
      <c r="W10" s="362">
        <v>475.7</v>
      </c>
      <c r="X10" s="362">
        <v>487.4</v>
      </c>
      <c r="Y10" s="380">
        <v>483.57833458943338</v>
      </c>
      <c r="Z10" s="380">
        <v>452.95037083832932</v>
      </c>
      <c r="AA10" s="380">
        <v>440.16883276095649</v>
      </c>
      <c r="AB10" s="380">
        <v>471.39060301097879</v>
      </c>
      <c r="AC10" s="380">
        <v>470.11206877405482</v>
      </c>
      <c r="AD10" s="474">
        <v>464.71311384754279</v>
      </c>
      <c r="AE10" s="474">
        <v>483.4746567249515</v>
      </c>
      <c r="AF10" s="474">
        <v>550.42011016068955</v>
      </c>
      <c r="AG10" s="474">
        <v>504.80089481446709</v>
      </c>
      <c r="AH10" s="474">
        <v>463.37830898110485</v>
      </c>
      <c r="AI10" s="474">
        <v>589.05326768899488</v>
      </c>
      <c r="AJ10" s="474">
        <v>602.06663450619396</v>
      </c>
      <c r="AK10" s="474">
        <v>468.85767234793747</v>
      </c>
      <c r="AL10" s="474">
        <v>596.59114298300176</v>
      </c>
      <c r="AM10" s="383">
        <v>530.30476525692393</v>
      </c>
      <c r="AN10" s="383">
        <v>505.1</v>
      </c>
      <c r="AO10" s="383">
        <v>551.70000000000005</v>
      </c>
      <c r="AP10" s="410">
        <v>354.7</v>
      </c>
      <c r="AQ10" s="410">
        <v>467.3</v>
      </c>
      <c r="AR10" s="410">
        <v>494.6</v>
      </c>
      <c r="AS10" s="410">
        <v>505.9</v>
      </c>
      <c r="AT10" s="410">
        <v>397.3</v>
      </c>
      <c r="AU10" s="410">
        <v>505.8</v>
      </c>
      <c r="AV10" s="410">
        <v>515.70000000000005</v>
      </c>
      <c r="AW10" s="410">
        <v>540.5</v>
      </c>
    </row>
    <row r="11" spans="1:49">
      <c r="A11" s="130" t="s">
        <v>21</v>
      </c>
      <c r="B11" s="417" t="s">
        <v>15</v>
      </c>
      <c r="C11" s="354" t="s">
        <v>125</v>
      </c>
      <c r="D11" s="362" t="s">
        <v>125</v>
      </c>
      <c r="E11" s="362" t="s">
        <v>125</v>
      </c>
      <c r="F11" s="362">
        <v>600</v>
      </c>
      <c r="G11" s="362" t="s">
        <v>125</v>
      </c>
      <c r="H11" s="362" t="s">
        <v>125</v>
      </c>
      <c r="I11" s="362">
        <v>396.7</v>
      </c>
      <c r="J11" s="362">
        <v>460</v>
      </c>
      <c r="K11" s="362">
        <v>408.7</v>
      </c>
      <c r="L11" s="362">
        <v>481</v>
      </c>
      <c r="M11" s="362">
        <v>433.3</v>
      </c>
      <c r="N11" s="362">
        <v>503.3</v>
      </c>
      <c r="O11" s="362">
        <v>550.5</v>
      </c>
      <c r="P11" s="362">
        <v>378</v>
      </c>
      <c r="Q11" s="362">
        <v>432.2</v>
      </c>
      <c r="R11" s="362">
        <v>505</v>
      </c>
      <c r="S11" s="362">
        <v>440.5</v>
      </c>
      <c r="T11" s="362">
        <v>554.6</v>
      </c>
      <c r="U11" s="362">
        <v>565.79999999999995</v>
      </c>
      <c r="V11" s="362">
        <v>465.3</v>
      </c>
      <c r="W11" s="362">
        <v>457.8</v>
      </c>
      <c r="X11" s="362">
        <v>503.5</v>
      </c>
      <c r="Y11" s="380">
        <v>526.53121690610726</v>
      </c>
      <c r="Z11" s="380">
        <v>486.43215912751373</v>
      </c>
      <c r="AA11" s="380">
        <v>536.71755970625475</v>
      </c>
      <c r="AB11" s="380">
        <v>465.59960978470087</v>
      </c>
      <c r="AC11" s="380">
        <v>485.49167504476208</v>
      </c>
      <c r="AD11" s="474">
        <v>478.60722759008422</v>
      </c>
      <c r="AE11" s="474">
        <v>551.00577391148875</v>
      </c>
      <c r="AF11" s="474">
        <v>582.89286599966624</v>
      </c>
      <c r="AG11" s="474" t="s">
        <v>15</v>
      </c>
      <c r="AH11" s="474">
        <v>457.05505461513491</v>
      </c>
      <c r="AI11" s="474">
        <v>577.82233739908952</v>
      </c>
      <c r="AJ11" s="474">
        <v>567.47399911990544</v>
      </c>
      <c r="AK11" s="474">
        <v>459.30263441983976</v>
      </c>
      <c r="AL11" s="474">
        <v>587.3597374329305</v>
      </c>
      <c r="AM11" s="383">
        <v>523.80048722172467</v>
      </c>
      <c r="AN11" s="383">
        <v>451.3</v>
      </c>
      <c r="AO11" s="383">
        <v>551</v>
      </c>
      <c r="AP11" s="383">
        <v>442.5</v>
      </c>
      <c r="AQ11" s="383">
        <v>462</v>
      </c>
      <c r="AR11" s="383">
        <v>471.5</v>
      </c>
      <c r="AS11" s="410">
        <v>520.79999999999995</v>
      </c>
      <c r="AT11" s="410">
        <v>433.8</v>
      </c>
      <c r="AU11" s="410">
        <v>525.20000000000005</v>
      </c>
      <c r="AV11" s="383">
        <v>505.4</v>
      </c>
      <c r="AW11" s="383">
        <v>556.1</v>
      </c>
    </row>
    <row r="12" spans="1:49">
      <c r="A12" s="130" t="s">
        <v>22</v>
      </c>
      <c r="B12" s="417">
        <v>427.5</v>
      </c>
      <c r="C12" s="354">
        <v>418.3</v>
      </c>
      <c r="D12" s="362">
        <v>417.5</v>
      </c>
      <c r="E12" s="362">
        <v>306.7</v>
      </c>
      <c r="F12" s="362">
        <v>360</v>
      </c>
      <c r="G12" s="362">
        <v>268.3</v>
      </c>
      <c r="H12" s="362">
        <v>297.5</v>
      </c>
      <c r="I12" s="362">
        <v>385</v>
      </c>
      <c r="J12" s="362">
        <v>325.7</v>
      </c>
      <c r="K12" s="362">
        <v>355.8</v>
      </c>
      <c r="L12" s="362">
        <v>333.3</v>
      </c>
      <c r="M12" s="362">
        <v>312.5</v>
      </c>
      <c r="N12" s="362">
        <v>369.2</v>
      </c>
      <c r="O12" s="362">
        <v>377.9</v>
      </c>
      <c r="P12" s="362">
        <v>348</v>
      </c>
      <c r="Q12" s="362">
        <v>490.6</v>
      </c>
      <c r="R12" s="362">
        <v>408.2</v>
      </c>
      <c r="S12" s="362">
        <v>430.7</v>
      </c>
      <c r="T12" s="362">
        <v>446.1</v>
      </c>
      <c r="U12" s="362">
        <v>447.9</v>
      </c>
      <c r="V12" s="362">
        <v>463.5</v>
      </c>
      <c r="W12" s="362">
        <v>444.5</v>
      </c>
      <c r="X12" s="362">
        <v>458</v>
      </c>
      <c r="Y12" s="380">
        <v>461.30038621610885</v>
      </c>
      <c r="Z12" s="380">
        <v>471.24853676880804</v>
      </c>
      <c r="AA12" s="380">
        <v>404.55030914480648</v>
      </c>
      <c r="AB12" s="380">
        <v>464.80093686751826</v>
      </c>
      <c r="AC12" s="380">
        <v>443.85303299339199</v>
      </c>
      <c r="AD12" s="474">
        <v>417.25551722373666</v>
      </c>
      <c r="AE12" s="474">
        <v>496.93573280055756</v>
      </c>
      <c r="AF12" s="474">
        <v>557.25945040866566</v>
      </c>
      <c r="AG12" s="474" t="s">
        <v>15</v>
      </c>
      <c r="AH12" s="474">
        <v>454.04782302998041</v>
      </c>
      <c r="AI12" s="474">
        <v>551.93150729441061</v>
      </c>
      <c r="AJ12" s="474">
        <v>558.04245369383398</v>
      </c>
      <c r="AK12" s="474">
        <v>452.60841477920468</v>
      </c>
      <c r="AL12" s="474">
        <v>566.87730355379358</v>
      </c>
      <c r="AM12" s="383">
        <v>490.2624975929387</v>
      </c>
      <c r="AN12" s="383">
        <v>421.8</v>
      </c>
      <c r="AO12" s="383">
        <v>448.1</v>
      </c>
      <c r="AP12" s="383">
        <v>351.9</v>
      </c>
      <c r="AQ12" s="383">
        <v>514.29999999999995</v>
      </c>
      <c r="AR12" s="383">
        <v>396.1</v>
      </c>
      <c r="AS12" s="410">
        <v>522.29999999999995</v>
      </c>
      <c r="AT12" s="410">
        <v>345.7</v>
      </c>
      <c r="AU12" s="410">
        <v>520.79999999999995</v>
      </c>
      <c r="AV12" s="383">
        <v>476.7</v>
      </c>
      <c r="AW12" s="383">
        <v>458.1</v>
      </c>
    </row>
    <row r="13" spans="1:49">
      <c r="A13" s="130" t="s">
        <v>23</v>
      </c>
      <c r="B13" s="417">
        <v>582.9</v>
      </c>
      <c r="C13" s="354">
        <v>444.7</v>
      </c>
      <c r="D13" s="362">
        <v>452.7</v>
      </c>
      <c r="E13" s="362">
        <v>488.8</v>
      </c>
      <c r="F13" s="362">
        <v>511.8</v>
      </c>
      <c r="G13" s="362">
        <v>404.6</v>
      </c>
      <c r="H13" s="362">
        <v>425.2</v>
      </c>
      <c r="I13" s="362">
        <v>485.2</v>
      </c>
      <c r="J13" s="362">
        <v>491</v>
      </c>
      <c r="K13" s="362">
        <v>457.1</v>
      </c>
      <c r="L13" s="362">
        <v>480.5</v>
      </c>
      <c r="M13" s="362">
        <v>473.3</v>
      </c>
      <c r="N13" s="362">
        <v>482.1</v>
      </c>
      <c r="O13" s="362">
        <v>439.7</v>
      </c>
      <c r="P13" s="362">
        <v>450.1</v>
      </c>
      <c r="Q13" s="362">
        <v>462.2</v>
      </c>
      <c r="R13" s="362">
        <v>430.3</v>
      </c>
      <c r="S13" s="362">
        <v>415.9</v>
      </c>
      <c r="T13" s="362">
        <v>449.3</v>
      </c>
      <c r="U13" s="362">
        <v>462.4</v>
      </c>
      <c r="V13" s="362">
        <v>436.7</v>
      </c>
      <c r="W13" s="362">
        <v>466.3</v>
      </c>
      <c r="X13" s="362">
        <v>465.3</v>
      </c>
      <c r="Y13" s="380">
        <v>469.85844781315365</v>
      </c>
      <c r="Z13" s="380">
        <v>480.2805397512351</v>
      </c>
      <c r="AA13" s="380">
        <v>456.61512481802123</v>
      </c>
      <c r="AB13" s="380">
        <v>481.86462191391195</v>
      </c>
      <c r="AC13" s="380">
        <v>489.71751049466894</v>
      </c>
      <c r="AD13" s="474">
        <v>472.38598049518845</v>
      </c>
      <c r="AE13" s="474">
        <v>508.91207052392662</v>
      </c>
      <c r="AF13" s="474">
        <v>536.33351568698845</v>
      </c>
      <c r="AG13" s="474">
        <v>498.50941838951547</v>
      </c>
      <c r="AH13" s="474">
        <v>478.78078380370397</v>
      </c>
      <c r="AI13" s="474">
        <v>588.5310289027625</v>
      </c>
      <c r="AJ13" s="474">
        <v>582.04779014207577</v>
      </c>
      <c r="AK13" s="474">
        <v>472.18580594307963</v>
      </c>
      <c r="AL13" s="474">
        <v>597.45437357539981</v>
      </c>
      <c r="AM13" s="383">
        <v>530.78484271143179</v>
      </c>
      <c r="AN13" s="383">
        <v>556.9</v>
      </c>
      <c r="AO13" s="383">
        <v>553.4</v>
      </c>
      <c r="AP13" s="383">
        <v>455.5</v>
      </c>
      <c r="AQ13" s="383">
        <v>505</v>
      </c>
      <c r="AR13" s="383">
        <v>503.1</v>
      </c>
      <c r="AS13" s="410">
        <v>552.6</v>
      </c>
      <c r="AT13" s="410">
        <v>455.8</v>
      </c>
      <c r="AU13" s="410">
        <v>556.29999999999995</v>
      </c>
      <c r="AV13" s="383">
        <v>553.9</v>
      </c>
      <c r="AW13" s="383">
        <v>507.8</v>
      </c>
    </row>
    <row r="14" spans="1:49">
      <c r="A14" s="130" t="s">
        <v>224</v>
      </c>
      <c r="B14" s="434">
        <v>350</v>
      </c>
      <c r="C14" s="354" t="s">
        <v>125</v>
      </c>
      <c r="D14" s="362">
        <v>365</v>
      </c>
      <c r="E14" s="362">
        <v>362.1</v>
      </c>
      <c r="F14" s="362">
        <v>468.2</v>
      </c>
      <c r="G14" s="362">
        <v>368.3</v>
      </c>
      <c r="H14" s="362">
        <v>402.9</v>
      </c>
      <c r="I14" s="362">
        <v>420.2</v>
      </c>
      <c r="J14" s="362">
        <v>452.3</v>
      </c>
      <c r="K14" s="362">
        <v>364.7</v>
      </c>
      <c r="L14" s="362">
        <v>406.5</v>
      </c>
      <c r="M14" s="362">
        <v>435.9</v>
      </c>
      <c r="N14" s="362">
        <v>398.5</v>
      </c>
      <c r="O14" s="362">
        <v>403.2</v>
      </c>
      <c r="P14" s="362">
        <v>420.2</v>
      </c>
      <c r="Q14" s="362">
        <v>453.3</v>
      </c>
      <c r="R14" s="362">
        <v>419.3</v>
      </c>
      <c r="S14" s="362">
        <v>424.7</v>
      </c>
      <c r="T14" s="362">
        <v>443.3</v>
      </c>
      <c r="U14" s="362">
        <v>450.4</v>
      </c>
      <c r="V14" s="362">
        <v>436.1</v>
      </c>
      <c r="W14" s="362">
        <v>455.5</v>
      </c>
      <c r="X14" s="362">
        <v>469.6</v>
      </c>
      <c r="Y14" s="380">
        <v>463.89800542473432</v>
      </c>
      <c r="Z14" s="380">
        <v>446.57922128498313</v>
      </c>
      <c r="AA14" s="380">
        <v>424.89643259164831</v>
      </c>
      <c r="AB14" s="380">
        <v>454.81132193112001</v>
      </c>
      <c r="AC14" s="380">
        <v>459.95993981322209</v>
      </c>
      <c r="AD14" s="474">
        <v>465.02890297677976</v>
      </c>
      <c r="AE14" s="474">
        <v>473.32178683151733</v>
      </c>
      <c r="AF14" s="474">
        <v>516.94283222676563</v>
      </c>
      <c r="AG14" s="474">
        <v>499.36791161169538</v>
      </c>
      <c r="AH14" s="474">
        <v>447.98971051084771</v>
      </c>
      <c r="AI14" s="474">
        <v>588.85938771581436</v>
      </c>
      <c r="AJ14" s="474">
        <v>561.07364365867807</v>
      </c>
      <c r="AK14" s="474">
        <v>458.28557541708125</v>
      </c>
      <c r="AL14" s="474">
        <v>581.29304258123148</v>
      </c>
      <c r="AM14" s="383">
        <v>519.69803145937806</v>
      </c>
      <c r="AN14" s="384" t="s">
        <v>68</v>
      </c>
      <c r="AO14" s="384" t="s">
        <v>68</v>
      </c>
      <c r="AP14" s="384" t="s">
        <v>68</v>
      </c>
      <c r="AQ14" s="384" t="s">
        <v>68</v>
      </c>
      <c r="AR14" s="384" t="s">
        <v>68</v>
      </c>
      <c r="AS14" s="384" t="s">
        <v>68</v>
      </c>
      <c r="AT14" s="384" t="s">
        <v>68</v>
      </c>
      <c r="AU14" s="384" t="s">
        <v>68</v>
      </c>
      <c r="AV14" s="384" t="s">
        <v>68</v>
      </c>
      <c r="AW14" s="384" t="s">
        <v>68</v>
      </c>
    </row>
    <row r="15" spans="1:49">
      <c r="A15" s="130" t="s">
        <v>25</v>
      </c>
      <c r="B15" s="412" t="s">
        <v>15</v>
      </c>
      <c r="C15" s="232" t="s">
        <v>125</v>
      </c>
      <c r="D15" s="362" t="s">
        <v>125</v>
      </c>
      <c r="E15" s="362" t="s">
        <v>125</v>
      </c>
      <c r="F15" s="362" t="s">
        <v>125</v>
      </c>
      <c r="G15" s="362">
        <v>466.7</v>
      </c>
      <c r="H15" s="362">
        <v>507.5</v>
      </c>
      <c r="I15" s="362">
        <v>452.9</v>
      </c>
      <c r="J15" s="362">
        <v>520</v>
      </c>
      <c r="K15" s="362">
        <v>587.20000000000005</v>
      </c>
      <c r="L15" s="362">
        <v>502.9</v>
      </c>
      <c r="M15" s="362">
        <v>555.70000000000005</v>
      </c>
      <c r="N15" s="362">
        <v>576.70000000000005</v>
      </c>
      <c r="O15" s="362">
        <v>537.4</v>
      </c>
      <c r="P15" s="362">
        <v>435.3</v>
      </c>
      <c r="Q15" s="362">
        <v>470.7</v>
      </c>
      <c r="R15" s="362">
        <v>420.4</v>
      </c>
      <c r="S15" s="362">
        <v>412.7</v>
      </c>
      <c r="T15" s="362">
        <v>455.2</v>
      </c>
      <c r="U15" s="362">
        <v>444.2</v>
      </c>
      <c r="V15" s="362">
        <v>448.7</v>
      </c>
      <c r="W15" s="362">
        <v>502.8</v>
      </c>
      <c r="X15" s="362">
        <v>469</v>
      </c>
      <c r="Y15" s="366">
        <v>469.31590748463032</v>
      </c>
      <c r="Z15" s="366">
        <v>451.93456642565218</v>
      </c>
      <c r="AA15" s="366">
        <v>430.33373435098929</v>
      </c>
      <c r="AB15" s="366">
        <v>466.54358796179605</v>
      </c>
      <c r="AC15" s="366">
        <v>498.36469977966055</v>
      </c>
      <c r="AD15" s="353">
        <v>454.50462114935169</v>
      </c>
      <c r="AE15" s="353">
        <v>584.41435073945024</v>
      </c>
      <c r="AF15" s="353">
        <v>587.9499349420895</v>
      </c>
      <c r="AG15" s="353" t="s">
        <v>15</v>
      </c>
      <c r="AH15" s="353">
        <v>413.1610609970528</v>
      </c>
      <c r="AI15" s="353">
        <v>556.49985258748461</v>
      </c>
      <c r="AJ15" s="353">
        <v>538.32262273055744</v>
      </c>
      <c r="AK15" s="353">
        <v>479.49094108722846</v>
      </c>
      <c r="AL15" s="353">
        <v>536.86205079896843</v>
      </c>
      <c r="AM15" s="383">
        <v>494.76552650895121</v>
      </c>
      <c r="AN15" s="383">
        <v>507.6</v>
      </c>
      <c r="AO15" s="383">
        <v>569.1</v>
      </c>
      <c r="AP15" s="383">
        <v>414.1</v>
      </c>
      <c r="AQ15" s="383">
        <v>437.9</v>
      </c>
      <c r="AR15" s="383">
        <v>497.2</v>
      </c>
      <c r="AS15" s="410">
        <v>558.6</v>
      </c>
      <c r="AT15" s="410">
        <v>374.9</v>
      </c>
      <c r="AU15" s="410">
        <v>514.6</v>
      </c>
      <c r="AV15" s="383">
        <v>513.6</v>
      </c>
      <c r="AW15" s="383">
        <v>486.6</v>
      </c>
    </row>
    <row r="16" spans="1:49">
      <c r="A16" s="130" t="s">
        <v>26</v>
      </c>
      <c r="B16" s="412" t="s">
        <v>15</v>
      </c>
      <c r="C16" s="232" t="s">
        <v>125</v>
      </c>
      <c r="D16" s="362" t="s">
        <v>125</v>
      </c>
      <c r="E16" s="362" t="s">
        <v>125</v>
      </c>
      <c r="F16" s="362" t="s">
        <v>125</v>
      </c>
      <c r="G16" s="362" t="s">
        <v>125</v>
      </c>
      <c r="H16" s="362" t="s">
        <v>125</v>
      </c>
      <c r="I16" s="362" t="s">
        <v>125</v>
      </c>
      <c r="J16" s="362" t="s">
        <v>125</v>
      </c>
      <c r="K16" s="362" t="s">
        <v>125</v>
      </c>
      <c r="L16" s="362" t="s">
        <v>125</v>
      </c>
      <c r="M16" s="362" t="s">
        <v>125</v>
      </c>
      <c r="N16" s="362">
        <v>520</v>
      </c>
      <c r="O16" s="362">
        <v>364.5</v>
      </c>
      <c r="P16" s="362">
        <v>518.4</v>
      </c>
      <c r="Q16" s="362">
        <v>470.8</v>
      </c>
      <c r="R16" s="362">
        <v>436.8</v>
      </c>
      <c r="S16" s="362">
        <v>439.1</v>
      </c>
      <c r="T16" s="362" t="s">
        <v>125</v>
      </c>
      <c r="U16" s="362" t="s">
        <v>125</v>
      </c>
      <c r="V16" s="362" t="s">
        <v>125</v>
      </c>
      <c r="W16" s="362" t="s">
        <v>125</v>
      </c>
      <c r="X16" s="362" t="s">
        <v>125</v>
      </c>
      <c r="Y16" s="366" t="s">
        <v>124</v>
      </c>
      <c r="Z16" s="366" t="s">
        <v>124</v>
      </c>
      <c r="AA16" s="366" t="s">
        <v>15</v>
      </c>
      <c r="AB16" s="366" t="s">
        <v>15</v>
      </c>
      <c r="AC16" s="366">
        <v>509.2200242096817</v>
      </c>
      <c r="AD16" s="353">
        <v>453.94247868577048</v>
      </c>
      <c r="AE16" s="353">
        <v>514.34171883637759</v>
      </c>
      <c r="AF16" s="353">
        <v>594.03199974710537</v>
      </c>
      <c r="AG16" s="353" t="s">
        <v>15</v>
      </c>
      <c r="AH16" s="353">
        <v>478.36332286902729</v>
      </c>
      <c r="AI16" s="353">
        <v>577.50320183924327</v>
      </c>
      <c r="AJ16" s="353">
        <v>590.23381257537073</v>
      </c>
      <c r="AK16" s="353">
        <v>467.98724783551796</v>
      </c>
      <c r="AL16" s="353">
        <v>593.65523761465033</v>
      </c>
      <c r="AM16" s="383">
        <v>529.58732396405082</v>
      </c>
      <c r="AN16" s="383">
        <v>474.2</v>
      </c>
      <c r="AO16" s="383">
        <v>542.6</v>
      </c>
      <c r="AP16" s="383">
        <v>378.3</v>
      </c>
      <c r="AQ16" s="383">
        <v>513.5</v>
      </c>
      <c r="AR16" s="383">
        <v>463.1</v>
      </c>
      <c r="AS16" s="410">
        <v>561.70000000000005</v>
      </c>
      <c r="AT16" s="410">
        <v>398.5</v>
      </c>
      <c r="AU16" s="410">
        <v>551.4</v>
      </c>
      <c r="AV16" s="383">
        <v>508.6</v>
      </c>
      <c r="AW16" s="383">
        <v>480.3</v>
      </c>
    </row>
    <row r="17" spans="1:49">
      <c r="A17" s="130" t="s">
        <v>207</v>
      </c>
      <c r="B17" s="412">
        <v>463.9</v>
      </c>
      <c r="C17" s="232">
        <v>465.1</v>
      </c>
      <c r="D17" s="362">
        <v>483.7</v>
      </c>
      <c r="E17" s="362">
        <v>482.9</v>
      </c>
      <c r="F17" s="362">
        <v>491.6</v>
      </c>
      <c r="G17" s="362">
        <v>400.4</v>
      </c>
      <c r="H17" s="362">
        <v>413.2</v>
      </c>
      <c r="I17" s="362">
        <v>468.3</v>
      </c>
      <c r="J17" s="362">
        <v>460.5</v>
      </c>
      <c r="K17" s="362">
        <v>427.6</v>
      </c>
      <c r="L17" s="362">
        <v>458.4</v>
      </c>
      <c r="M17" s="362">
        <v>414.2</v>
      </c>
      <c r="N17" s="362">
        <v>379.8</v>
      </c>
      <c r="O17" s="362">
        <v>399</v>
      </c>
      <c r="P17" s="362">
        <v>367.8</v>
      </c>
      <c r="Q17" s="362">
        <v>461</v>
      </c>
      <c r="R17" s="362">
        <v>429.1</v>
      </c>
      <c r="S17" s="362">
        <v>398.3</v>
      </c>
      <c r="T17" s="362">
        <v>424.7</v>
      </c>
      <c r="U17" s="362">
        <v>460.9</v>
      </c>
      <c r="V17" s="362">
        <v>454.5</v>
      </c>
      <c r="W17" s="362">
        <v>432.6</v>
      </c>
      <c r="X17" s="362">
        <v>496.3</v>
      </c>
      <c r="Y17" s="366">
        <v>489.65378659347709</v>
      </c>
      <c r="Z17" s="366">
        <v>470.68527973781312</v>
      </c>
      <c r="AA17" s="366">
        <v>375.18933051238497</v>
      </c>
      <c r="AB17" s="366">
        <v>480.58232021606312</v>
      </c>
      <c r="AC17" s="366">
        <v>482.18506075772103</v>
      </c>
      <c r="AD17" s="353">
        <v>421.45396409276407</v>
      </c>
      <c r="AE17" s="353">
        <v>537.65965526574803</v>
      </c>
      <c r="AF17" s="353">
        <v>524.93010323469741</v>
      </c>
      <c r="AG17" s="353">
        <v>457.03334653932495</v>
      </c>
      <c r="AH17" s="353">
        <v>424.45364936987454</v>
      </c>
      <c r="AI17" s="353">
        <v>530.69846274813767</v>
      </c>
      <c r="AJ17" s="353">
        <v>525.45422067091101</v>
      </c>
      <c r="AK17" s="353">
        <v>415.01348264655701</v>
      </c>
      <c r="AL17" s="353">
        <v>518.95899880153524</v>
      </c>
      <c r="AM17" s="383">
        <v>485.94985502279962</v>
      </c>
      <c r="AN17" s="383">
        <v>494.2</v>
      </c>
      <c r="AO17" s="383">
        <v>543.1</v>
      </c>
      <c r="AP17" s="383">
        <v>433.1</v>
      </c>
      <c r="AQ17" s="383">
        <v>433.3</v>
      </c>
      <c r="AR17" s="383">
        <v>473.8</v>
      </c>
      <c r="AS17" s="410">
        <v>533.6</v>
      </c>
      <c r="AT17" s="410">
        <v>366.2</v>
      </c>
      <c r="AU17" s="410">
        <v>531.1</v>
      </c>
      <c r="AV17" s="383">
        <v>548.9</v>
      </c>
      <c r="AW17" s="383">
        <v>472.6</v>
      </c>
    </row>
    <row r="18" spans="1:49">
      <c r="A18" s="130" t="s">
        <v>27</v>
      </c>
      <c r="B18" s="412">
        <v>409.4</v>
      </c>
      <c r="C18" s="232">
        <v>447.8</v>
      </c>
      <c r="D18" s="362">
        <v>511.1</v>
      </c>
      <c r="E18" s="362">
        <v>527.70000000000005</v>
      </c>
      <c r="F18" s="362">
        <v>443.3</v>
      </c>
      <c r="G18" s="362">
        <v>409.1</v>
      </c>
      <c r="H18" s="362">
        <v>405.8</v>
      </c>
      <c r="I18" s="362">
        <v>482.6</v>
      </c>
      <c r="J18" s="362">
        <v>455.5</v>
      </c>
      <c r="K18" s="362">
        <v>443.3</v>
      </c>
      <c r="L18" s="362">
        <v>485.3</v>
      </c>
      <c r="M18" s="362">
        <v>480.3</v>
      </c>
      <c r="N18" s="362">
        <v>443.2</v>
      </c>
      <c r="O18" s="362">
        <v>408.2</v>
      </c>
      <c r="P18" s="362">
        <v>384.7</v>
      </c>
      <c r="Q18" s="362">
        <v>462.3</v>
      </c>
      <c r="R18" s="362">
        <v>405.1</v>
      </c>
      <c r="S18" s="362">
        <v>392.1</v>
      </c>
      <c r="T18" s="362">
        <v>407.5</v>
      </c>
      <c r="U18" s="362">
        <v>455.7</v>
      </c>
      <c r="V18" s="362">
        <v>430.2</v>
      </c>
      <c r="W18" s="362">
        <v>451.4</v>
      </c>
      <c r="X18" s="362">
        <v>478.9</v>
      </c>
      <c r="Y18" s="366">
        <v>474.86870343228037</v>
      </c>
      <c r="Z18" s="366">
        <v>454.5222600512173</v>
      </c>
      <c r="AA18" s="366">
        <v>389.98205619453347</v>
      </c>
      <c r="AB18" s="366">
        <v>468.6668720575542</v>
      </c>
      <c r="AC18" s="366">
        <v>468.35561091858256</v>
      </c>
      <c r="AD18" s="353">
        <v>416.44763311891069</v>
      </c>
      <c r="AE18" s="353">
        <v>517.27488510961848</v>
      </c>
      <c r="AF18" s="353">
        <v>505.55280551039812</v>
      </c>
      <c r="AG18" s="353">
        <v>458.20984114557081</v>
      </c>
      <c r="AH18" s="353">
        <v>399.89165004153415</v>
      </c>
      <c r="AI18" s="353">
        <v>482.71934033171897</v>
      </c>
      <c r="AJ18" s="353">
        <v>493.79886949403351</v>
      </c>
      <c r="AK18" s="353">
        <v>428.21981195718621</v>
      </c>
      <c r="AL18" s="353">
        <v>481.34270597086692</v>
      </c>
      <c r="AM18" s="383">
        <v>490.04716642430952</v>
      </c>
      <c r="AN18" s="383">
        <v>471.1</v>
      </c>
      <c r="AO18" s="383">
        <v>511.6</v>
      </c>
      <c r="AP18" s="383">
        <v>341.8</v>
      </c>
      <c r="AQ18" s="383">
        <v>379.7</v>
      </c>
      <c r="AR18" s="383">
        <v>458.9</v>
      </c>
      <c r="AS18" s="410">
        <v>517.5</v>
      </c>
      <c r="AT18" s="410">
        <v>366.4</v>
      </c>
      <c r="AU18" s="410">
        <v>502.6</v>
      </c>
      <c r="AV18" s="383">
        <v>502.5</v>
      </c>
      <c r="AW18" s="383">
        <v>488.1</v>
      </c>
    </row>
    <row r="19" spans="1:49">
      <c r="A19" s="130" t="s">
        <v>28</v>
      </c>
      <c r="B19" s="412">
        <v>400</v>
      </c>
      <c r="C19" s="232">
        <v>459.3</v>
      </c>
      <c r="D19" s="362">
        <v>358</v>
      </c>
      <c r="E19" s="362">
        <v>400.9</v>
      </c>
      <c r="F19" s="362">
        <v>447.5</v>
      </c>
      <c r="G19" s="362">
        <v>365</v>
      </c>
      <c r="H19" s="362">
        <v>365</v>
      </c>
      <c r="I19" s="362">
        <v>442.1</v>
      </c>
      <c r="J19" s="362">
        <v>447.9</v>
      </c>
      <c r="K19" s="362">
        <v>409.2</v>
      </c>
      <c r="L19" s="362">
        <v>471.9</v>
      </c>
      <c r="M19" s="362">
        <v>473.4</v>
      </c>
      <c r="N19" s="362">
        <v>434</v>
      </c>
      <c r="O19" s="362">
        <v>457.5</v>
      </c>
      <c r="P19" s="362">
        <v>426.4</v>
      </c>
      <c r="Q19" s="362">
        <v>537.29999999999995</v>
      </c>
      <c r="R19" s="362">
        <v>467.4</v>
      </c>
      <c r="S19" s="362">
        <v>471.4</v>
      </c>
      <c r="T19" s="362">
        <v>459.7</v>
      </c>
      <c r="U19" s="362">
        <v>498.4</v>
      </c>
      <c r="V19" s="362">
        <v>490.6</v>
      </c>
      <c r="W19" s="362">
        <v>471.8</v>
      </c>
      <c r="X19" s="362">
        <v>476.2</v>
      </c>
      <c r="Y19" s="366">
        <v>484.14900105926142</v>
      </c>
      <c r="Z19" s="366">
        <v>449.63795045395756</v>
      </c>
      <c r="AA19" s="366">
        <v>406.11426199983208</v>
      </c>
      <c r="AB19" s="366">
        <v>463.3534175276597</v>
      </c>
      <c r="AC19" s="366">
        <v>454.96068076837616</v>
      </c>
      <c r="AD19" s="353">
        <v>438.12043919969028</v>
      </c>
      <c r="AE19" s="353">
        <v>537.02340775936943</v>
      </c>
      <c r="AF19" s="353">
        <v>543.58412109935045</v>
      </c>
      <c r="AG19" s="353">
        <v>477.76038100018337</v>
      </c>
      <c r="AH19" s="353">
        <v>460.43363209067996</v>
      </c>
      <c r="AI19" s="353">
        <v>579.04822998361658</v>
      </c>
      <c r="AJ19" s="353">
        <v>576.63502977951055</v>
      </c>
      <c r="AK19" s="353">
        <v>472.82956356169967</v>
      </c>
      <c r="AL19" s="353">
        <v>576.84219376550698</v>
      </c>
      <c r="AM19" s="383">
        <v>530.59873121030728</v>
      </c>
      <c r="AN19" s="383">
        <v>573.79999999999995</v>
      </c>
      <c r="AO19" s="383">
        <v>584.79999999999995</v>
      </c>
      <c r="AP19" s="383">
        <v>401.2</v>
      </c>
      <c r="AQ19" s="383">
        <v>505.4</v>
      </c>
      <c r="AR19" s="383">
        <v>521.70000000000005</v>
      </c>
      <c r="AS19" s="410">
        <v>553.20000000000005</v>
      </c>
      <c r="AT19" s="410">
        <v>412.7</v>
      </c>
      <c r="AU19" s="410">
        <v>587.1</v>
      </c>
      <c r="AV19" s="383">
        <v>551.9</v>
      </c>
      <c r="AW19" s="383">
        <v>507.1</v>
      </c>
    </row>
    <row r="20" spans="1:49">
      <c r="A20" s="130" t="s">
        <v>29</v>
      </c>
      <c r="B20" s="412" t="s">
        <v>15</v>
      </c>
      <c r="C20" s="232" t="s">
        <v>125</v>
      </c>
      <c r="D20" s="362" t="s">
        <v>125</v>
      </c>
      <c r="E20" s="362" t="s">
        <v>125</v>
      </c>
      <c r="F20" s="362">
        <v>377.3</v>
      </c>
      <c r="G20" s="362">
        <v>440</v>
      </c>
      <c r="H20" s="362">
        <v>532</v>
      </c>
      <c r="I20" s="362">
        <v>500</v>
      </c>
      <c r="J20" s="362">
        <v>484.1</v>
      </c>
      <c r="K20" s="362">
        <v>409.9</v>
      </c>
      <c r="L20" s="362">
        <v>432.9</v>
      </c>
      <c r="M20" s="362">
        <v>417.5</v>
      </c>
      <c r="N20" s="362">
        <v>457</v>
      </c>
      <c r="O20" s="362">
        <v>463.7</v>
      </c>
      <c r="P20" s="362">
        <v>411.5</v>
      </c>
      <c r="Q20" s="515">
        <v>502.6</v>
      </c>
      <c r="R20" s="362">
        <v>424.4</v>
      </c>
      <c r="S20" s="362">
        <v>422.3</v>
      </c>
      <c r="T20" s="362">
        <v>421.4</v>
      </c>
      <c r="U20" s="362">
        <v>442.2</v>
      </c>
      <c r="V20" s="362">
        <v>442.2</v>
      </c>
      <c r="W20" s="362">
        <v>437.9</v>
      </c>
      <c r="X20" s="362">
        <v>455.2</v>
      </c>
      <c r="Y20" s="366">
        <v>438.50823572173522</v>
      </c>
      <c r="Z20" s="366">
        <v>434.56874391791894</v>
      </c>
      <c r="AA20" s="366">
        <v>413.73389471175966</v>
      </c>
      <c r="AB20" s="366">
        <v>407.1258268014048</v>
      </c>
      <c r="AC20" s="366">
        <v>445.45547210813896</v>
      </c>
      <c r="AD20" s="353">
        <v>435.88154610253588</v>
      </c>
      <c r="AE20" s="353">
        <v>517.01114486857011</v>
      </c>
      <c r="AF20" s="353">
        <v>553.64504847030764</v>
      </c>
      <c r="AG20" s="353">
        <v>477.0469582629708</v>
      </c>
      <c r="AH20" s="353">
        <v>475.35413798550655</v>
      </c>
      <c r="AI20" s="353">
        <v>582.84309802958944</v>
      </c>
      <c r="AJ20" s="353">
        <v>589.91845080080589</v>
      </c>
      <c r="AK20" s="353">
        <v>477.78015094862212</v>
      </c>
      <c r="AL20" s="353">
        <v>586.84467084874063</v>
      </c>
      <c r="AM20" s="383">
        <v>533.43461929564239</v>
      </c>
      <c r="AN20" s="383">
        <v>535.4</v>
      </c>
      <c r="AO20" s="383">
        <v>551.4</v>
      </c>
      <c r="AP20" s="383">
        <v>421.7</v>
      </c>
      <c r="AQ20" s="383">
        <v>443.3</v>
      </c>
      <c r="AR20" s="383">
        <v>522.5</v>
      </c>
      <c r="AS20" s="410">
        <v>544.29999999999995</v>
      </c>
      <c r="AT20" s="410">
        <v>431.8</v>
      </c>
      <c r="AU20" s="410">
        <v>544.4</v>
      </c>
      <c r="AV20" s="383">
        <v>538.4</v>
      </c>
      <c r="AW20" s="383">
        <v>529.4</v>
      </c>
    </row>
    <row r="21" spans="1:49">
      <c r="A21" s="130" t="s">
        <v>30</v>
      </c>
      <c r="B21" s="412">
        <v>425</v>
      </c>
      <c r="C21" s="232">
        <v>397.5</v>
      </c>
      <c r="D21" s="362">
        <v>407.5</v>
      </c>
      <c r="E21" s="362">
        <v>439.6</v>
      </c>
      <c r="F21" s="362">
        <v>525.6</v>
      </c>
      <c r="G21" s="362">
        <v>384.4</v>
      </c>
      <c r="H21" s="362">
        <v>407.8</v>
      </c>
      <c r="I21" s="362">
        <v>483.1</v>
      </c>
      <c r="J21" s="362">
        <v>487.5</v>
      </c>
      <c r="K21" s="362">
        <v>417.8</v>
      </c>
      <c r="L21" s="362">
        <v>524.20000000000005</v>
      </c>
      <c r="M21" s="362">
        <v>505.7</v>
      </c>
      <c r="N21" s="362">
        <v>489</v>
      </c>
      <c r="O21" s="362">
        <v>440.2</v>
      </c>
      <c r="P21" s="362">
        <v>429.1</v>
      </c>
      <c r="Q21" s="515">
        <v>461.8</v>
      </c>
      <c r="R21" s="362">
        <v>434.7</v>
      </c>
      <c r="S21" s="362">
        <v>406.9</v>
      </c>
      <c r="T21" s="362">
        <v>424.3</v>
      </c>
      <c r="U21" s="362">
        <v>461.2</v>
      </c>
      <c r="V21" s="362">
        <v>462.9</v>
      </c>
      <c r="W21" s="362">
        <v>466.9</v>
      </c>
      <c r="X21" s="362">
        <v>463.5</v>
      </c>
      <c r="Y21" s="366">
        <v>452.79674715465444</v>
      </c>
      <c r="Z21" s="366">
        <v>440.34811367618886</v>
      </c>
      <c r="AA21" s="366">
        <v>403.60827253604987</v>
      </c>
      <c r="AB21" s="366">
        <v>447.0282720224954</v>
      </c>
      <c r="AC21" s="366">
        <v>444.26708883972179</v>
      </c>
      <c r="AD21" s="353">
        <v>448.69466130522119</v>
      </c>
      <c r="AE21" s="353">
        <v>528.82285020526751</v>
      </c>
      <c r="AF21" s="353">
        <v>527.34365283603722</v>
      </c>
      <c r="AG21" s="353">
        <v>482.83422638046721</v>
      </c>
      <c r="AH21" s="353">
        <v>450.03356009280276</v>
      </c>
      <c r="AI21" s="353">
        <v>578.45928725388796</v>
      </c>
      <c r="AJ21" s="353">
        <v>585.00943447908924</v>
      </c>
      <c r="AK21" s="353">
        <v>456.85746803970301</v>
      </c>
      <c r="AL21" s="353">
        <v>580.15165954879069</v>
      </c>
      <c r="AM21" s="383">
        <v>519.19817013919987</v>
      </c>
      <c r="AN21" s="383">
        <v>497</v>
      </c>
      <c r="AO21" s="383">
        <v>532.6</v>
      </c>
      <c r="AP21" s="383">
        <v>401.9</v>
      </c>
      <c r="AQ21" s="383">
        <v>459.9</v>
      </c>
      <c r="AR21" s="383">
        <v>542</v>
      </c>
      <c r="AS21" s="410">
        <v>584.29999999999995</v>
      </c>
      <c r="AT21" s="410">
        <v>465.9</v>
      </c>
      <c r="AU21" s="410">
        <v>547.20000000000005</v>
      </c>
      <c r="AV21" s="383">
        <v>545.9</v>
      </c>
      <c r="AW21" s="383">
        <v>512.1</v>
      </c>
    </row>
    <row r="22" spans="1:49">
      <c r="A22" s="130" t="s">
        <v>31</v>
      </c>
      <c r="B22" s="412">
        <v>456.6</v>
      </c>
      <c r="C22" s="232">
        <v>457.7</v>
      </c>
      <c r="D22" s="362">
        <v>475.2</v>
      </c>
      <c r="E22" s="362">
        <v>482.7</v>
      </c>
      <c r="F22" s="362">
        <v>455.1</v>
      </c>
      <c r="G22" s="362">
        <v>409.5</v>
      </c>
      <c r="H22" s="362">
        <v>462.2</v>
      </c>
      <c r="I22" s="362">
        <v>511.1</v>
      </c>
      <c r="J22" s="362">
        <v>477.7</v>
      </c>
      <c r="K22" s="362">
        <v>468.2</v>
      </c>
      <c r="L22" s="362">
        <v>476</v>
      </c>
      <c r="M22" s="362">
        <v>465.7</v>
      </c>
      <c r="N22" s="362">
        <v>409</v>
      </c>
      <c r="O22" s="362">
        <v>459.5</v>
      </c>
      <c r="P22" s="362">
        <v>395.6</v>
      </c>
      <c r="Q22" s="362">
        <v>472.5</v>
      </c>
      <c r="R22" s="362">
        <v>416.3</v>
      </c>
      <c r="S22" s="362">
        <v>393.8</v>
      </c>
      <c r="T22" s="362">
        <v>404.8</v>
      </c>
      <c r="U22" s="362">
        <v>447.2</v>
      </c>
      <c r="V22" s="362">
        <v>436.2</v>
      </c>
      <c r="W22" s="362">
        <v>440.7</v>
      </c>
      <c r="X22" s="362">
        <v>494.5</v>
      </c>
      <c r="Y22" s="366">
        <v>476.0000661312643</v>
      </c>
      <c r="Z22" s="366">
        <v>449.69389902033441</v>
      </c>
      <c r="AA22" s="366">
        <v>376.90661068663536</v>
      </c>
      <c r="AB22" s="366">
        <v>456.4587500928925</v>
      </c>
      <c r="AC22" s="366">
        <v>455.12929744548592</v>
      </c>
      <c r="AD22" s="353">
        <v>413.93121146850137</v>
      </c>
      <c r="AE22" s="353">
        <v>509.21717960612767</v>
      </c>
      <c r="AF22" s="353">
        <v>493.93042893644838</v>
      </c>
      <c r="AG22" s="353">
        <v>449.87300675767392</v>
      </c>
      <c r="AH22" s="353">
        <v>407.24952113661254</v>
      </c>
      <c r="AI22" s="353">
        <v>478.92491031233169</v>
      </c>
      <c r="AJ22" s="353">
        <v>498.99775067485211</v>
      </c>
      <c r="AK22" s="353">
        <v>432.4231786412015</v>
      </c>
      <c r="AL22" s="353">
        <v>488.00344709898803</v>
      </c>
      <c r="AM22" s="383">
        <v>493.28859737805288</v>
      </c>
      <c r="AN22" s="383">
        <v>449.5</v>
      </c>
      <c r="AO22" s="383">
        <v>546.20000000000005</v>
      </c>
      <c r="AP22" s="383">
        <v>328.7</v>
      </c>
      <c r="AQ22" s="383">
        <v>378.3</v>
      </c>
      <c r="AR22" s="383">
        <v>464.9</v>
      </c>
      <c r="AS22" s="383">
        <v>551.1</v>
      </c>
      <c r="AT22" s="383">
        <v>348.2</v>
      </c>
      <c r="AU22" s="383">
        <v>485.2</v>
      </c>
      <c r="AV22" s="383">
        <v>519.20000000000005</v>
      </c>
      <c r="AW22" s="383">
        <v>459.4</v>
      </c>
    </row>
    <row r="23" spans="1:49">
      <c r="A23" s="130" t="s">
        <v>32</v>
      </c>
      <c r="B23" s="412">
        <v>483.8</v>
      </c>
      <c r="C23" s="232">
        <v>494.8</v>
      </c>
      <c r="D23" s="362">
        <v>492.2</v>
      </c>
      <c r="E23" s="362">
        <v>515.6</v>
      </c>
      <c r="F23" s="362">
        <v>551.1</v>
      </c>
      <c r="G23" s="362">
        <v>472.6</v>
      </c>
      <c r="H23" s="362">
        <v>409.4</v>
      </c>
      <c r="I23" s="362">
        <v>488.8</v>
      </c>
      <c r="J23" s="362">
        <v>490.9</v>
      </c>
      <c r="K23" s="362">
        <v>446.2</v>
      </c>
      <c r="L23" s="362">
        <v>483.2</v>
      </c>
      <c r="M23" s="362">
        <v>518.20000000000005</v>
      </c>
      <c r="N23" s="362">
        <v>468.2</v>
      </c>
      <c r="O23" s="362">
        <v>437.4</v>
      </c>
      <c r="P23" s="362">
        <v>425.7</v>
      </c>
      <c r="Q23" s="362">
        <v>466.3</v>
      </c>
      <c r="R23" s="362">
        <v>436.1</v>
      </c>
      <c r="S23" s="362">
        <v>435.1</v>
      </c>
      <c r="T23" s="362">
        <v>440.3</v>
      </c>
      <c r="U23" s="362">
        <v>443.3</v>
      </c>
      <c r="V23" s="362">
        <v>440.7</v>
      </c>
      <c r="W23" s="362">
        <v>444.7</v>
      </c>
      <c r="X23" s="362">
        <v>450</v>
      </c>
      <c r="Y23" s="366">
        <v>439.99012304744014</v>
      </c>
      <c r="Z23" s="366">
        <v>416.44065970687132</v>
      </c>
      <c r="AA23" s="366">
        <v>412.64308174038257</v>
      </c>
      <c r="AB23" s="366">
        <v>431.86694970268286</v>
      </c>
      <c r="AC23" s="366">
        <v>445.30957994354452</v>
      </c>
      <c r="AD23" s="353">
        <v>444.38614018000794</v>
      </c>
      <c r="AE23" s="353">
        <v>515.80487593616647</v>
      </c>
      <c r="AF23" s="353">
        <v>515.13608668034965</v>
      </c>
      <c r="AG23" s="353">
        <v>472.77553953219359</v>
      </c>
      <c r="AH23" s="353">
        <v>459.25631743927801</v>
      </c>
      <c r="AI23" s="353">
        <v>580.77323992318475</v>
      </c>
      <c r="AJ23" s="353">
        <v>572.83046408724931</v>
      </c>
      <c r="AK23" s="353">
        <v>475.24337785401906</v>
      </c>
      <c r="AL23" s="353">
        <v>577.410845417372</v>
      </c>
      <c r="AM23" s="383">
        <v>537.84644727362263</v>
      </c>
      <c r="AN23" s="383">
        <v>566.6</v>
      </c>
      <c r="AO23" s="383">
        <v>592.20000000000005</v>
      </c>
      <c r="AP23" s="383">
        <v>457</v>
      </c>
      <c r="AQ23" s="383">
        <v>496.3</v>
      </c>
      <c r="AR23" s="383">
        <v>557.1</v>
      </c>
      <c r="AS23" s="383">
        <v>599</v>
      </c>
      <c r="AT23" s="383">
        <v>523.9</v>
      </c>
      <c r="AU23" s="383">
        <v>565.20000000000005</v>
      </c>
      <c r="AV23" s="383">
        <v>586.5</v>
      </c>
      <c r="AW23" s="383">
        <v>562.70000000000005</v>
      </c>
    </row>
    <row r="24" spans="1:49">
      <c r="A24" s="130" t="s">
        <v>33</v>
      </c>
      <c r="B24" s="412">
        <v>415.3</v>
      </c>
      <c r="C24" s="232">
        <v>420.5</v>
      </c>
      <c r="D24" s="362">
        <v>477.8</v>
      </c>
      <c r="E24" s="362">
        <v>464.4</v>
      </c>
      <c r="F24" s="362">
        <v>466.7</v>
      </c>
      <c r="G24" s="362">
        <v>396.5</v>
      </c>
      <c r="H24" s="362">
        <v>388.5</v>
      </c>
      <c r="I24" s="362">
        <v>459.8</v>
      </c>
      <c r="J24" s="362">
        <v>472.6</v>
      </c>
      <c r="K24" s="362">
        <v>465.6</v>
      </c>
      <c r="L24" s="362">
        <v>529.5</v>
      </c>
      <c r="M24" s="362">
        <v>511.3</v>
      </c>
      <c r="N24" s="362">
        <v>460.3</v>
      </c>
      <c r="O24" s="362">
        <v>434.2</v>
      </c>
      <c r="P24" s="362">
        <v>387</v>
      </c>
      <c r="Q24" s="362">
        <v>451.4</v>
      </c>
      <c r="R24" s="362">
        <v>391.6</v>
      </c>
      <c r="S24" s="362">
        <v>400.3</v>
      </c>
      <c r="T24" s="362">
        <v>419.4</v>
      </c>
      <c r="U24" s="362">
        <v>434.2</v>
      </c>
      <c r="V24" s="362">
        <v>446.5</v>
      </c>
      <c r="W24" s="362">
        <v>443.8</v>
      </c>
      <c r="X24" s="362">
        <v>516.29999999999995</v>
      </c>
      <c r="Y24" s="366">
        <v>484.89594926343619</v>
      </c>
      <c r="Z24" s="366">
        <v>458.81475770166838</v>
      </c>
      <c r="AA24" s="366">
        <v>414.397683928297</v>
      </c>
      <c r="AB24" s="366">
        <v>465.04680873110721</v>
      </c>
      <c r="AC24" s="366">
        <v>483.13338074655547</v>
      </c>
      <c r="AD24" s="353">
        <v>414.52855634942409</v>
      </c>
      <c r="AE24" s="353">
        <v>514.8199680713825</v>
      </c>
      <c r="AF24" s="353">
        <v>492.86121542032294</v>
      </c>
      <c r="AG24" s="353">
        <v>453.36155244940755</v>
      </c>
      <c r="AH24" s="353">
        <v>423.87585993414024</v>
      </c>
      <c r="AI24" s="353">
        <v>534.24639220469135</v>
      </c>
      <c r="AJ24" s="353">
        <v>501.19514971872053</v>
      </c>
      <c r="AK24" s="353">
        <v>393.83960629376401</v>
      </c>
      <c r="AL24" s="353">
        <v>507.54137769253731</v>
      </c>
      <c r="AM24" s="383">
        <v>483.31735160455025</v>
      </c>
      <c r="AN24" s="383">
        <v>483.3</v>
      </c>
      <c r="AO24" s="383">
        <v>510.4</v>
      </c>
      <c r="AP24" s="383">
        <v>417</v>
      </c>
      <c r="AQ24" s="383">
        <v>403</v>
      </c>
      <c r="AR24" s="383">
        <v>455.4</v>
      </c>
      <c r="AS24" s="383">
        <v>468</v>
      </c>
      <c r="AT24" s="383">
        <v>363.8</v>
      </c>
      <c r="AU24" s="383">
        <v>459.3</v>
      </c>
      <c r="AV24" s="383">
        <v>449.7</v>
      </c>
      <c r="AW24" s="383">
        <v>436.1</v>
      </c>
    </row>
    <row r="25" spans="1:49">
      <c r="A25" s="130" t="s">
        <v>34</v>
      </c>
      <c r="B25" s="412">
        <v>382.9</v>
      </c>
      <c r="C25" s="232">
        <v>426.7</v>
      </c>
      <c r="D25" s="362">
        <v>444.8</v>
      </c>
      <c r="E25" s="362">
        <v>491.2</v>
      </c>
      <c r="F25" s="362">
        <v>467.8</v>
      </c>
      <c r="G25" s="362">
        <v>354.6</v>
      </c>
      <c r="H25" s="362">
        <v>400.8</v>
      </c>
      <c r="I25" s="362">
        <v>472.7</v>
      </c>
      <c r="J25" s="362">
        <v>485.1</v>
      </c>
      <c r="K25" s="362">
        <v>401.9</v>
      </c>
      <c r="L25" s="362">
        <v>472</v>
      </c>
      <c r="M25" s="362">
        <v>480</v>
      </c>
      <c r="N25" s="362">
        <v>425.6</v>
      </c>
      <c r="O25" s="362">
        <v>411.5</v>
      </c>
      <c r="P25" s="362">
        <v>370.7</v>
      </c>
      <c r="Q25" s="362">
        <v>455.4</v>
      </c>
      <c r="R25" s="362">
        <v>431.2</v>
      </c>
      <c r="S25" s="362">
        <v>417.1</v>
      </c>
      <c r="T25" s="362">
        <v>431.8</v>
      </c>
      <c r="U25" s="362">
        <v>451.4</v>
      </c>
      <c r="V25" s="362">
        <v>407.4</v>
      </c>
      <c r="W25" s="362">
        <v>447.5</v>
      </c>
      <c r="X25" s="362">
        <v>485.3</v>
      </c>
      <c r="Y25" s="366">
        <v>471.4810426545709</v>
      </c>
      <c r="Z25" s="366">
        <v>461.29825189133612</v>
      </c>
      <c r="AA25" s="366">
        <v>410.07200676828177</v>
      </c>
      <c r="AB25" s="366">
        <v>462.23008076981364</v>
      </c>
      <c r="AC25" s="366">
        <v>490.39526757835296</v>
      </c>
      <c r="AD25" s="353">
        <v>434.95389343231113</v>
      </c>
      <c r="AE25" s="353">
        <v>482.72379451324974</v>
      </c>
      <c r="AF25" s="353">
        <v>487.41223991561043</v>
      </c>
      <c r="AG25" s="353">
        <v>455.68748932660725</v>
      </c>
      <c r="AH25" s="353">
        <v>427.04356732313852</v>
      </c>
      <c r="AI25" s="353">
        <v>503.72658384317612</v>
      </c>
      <c r="AJ25" s="353">
        <v>499.6489794330497</v>
      </c>
      <c r="AK25" s="353">
        <v>405.28257729563586</v>
      </c>
      <c r="AL25" s="353">
        <v>486.2405111047002</v>
      </c>
      <c r="AM25" s="383">
        <v>479.15427046356024</v>
      </c>
      <c r="AN25" s="383">
        <v>451.5</v>
      </c>
      <c r="AO25" s="383">
        <v>482.1</v>
      </c>
      <c r="AP25" s="383">
        <v>375.1</v>
      </c>
      <c r="AQ25" s="383">
        <v>451.6</v>
      </c>
      <c r="AR25" s="383">
        <v>474</v>
      </c>
      <c r="AS25" s="383">
        <v>469.9</v>
      </c>
      <c r="AT25" s="383">
        <v>399.9</v>
      </c>
      <c r="AU25" s="383">
        <v>472.2</v>
      </c>
      <c r="AV25" s="383">
        <v>420.2</v>
      </c>
      <c r="AW25" s="383">
        <v>457.7</v>
      </c>
    </row>
    <row r="26" spans="1:49">
      <c r="A26" s="130" t="s">
        <v>35</v>
      </c>
      <c r="B26" s="412">
        <v>506.1</v>
      </c>
      <c r="C26" s="232">
        <v>467.9</v>
      </c>
      <c r="D26" s="362">
        <v>399.5</v>
      </c>
      <c r="E26" s="362">
        <v>505.1</v>
      </c>
      <c r="F26" s="362">
        <v>446.9</v>
      </c>
      <c r="G26" s="362">
        <v>336.5</v>
      </c>
      <c r="H26" s="362">
        <v>393.6</v>
      </c>
      <c r="I26" s="362">
        <v>489.9</v>
      </c>
      <c r="J26" s="362">
        <v>444.3</v>
      </c>
      <c r="K26" s="362">
        <v>403.9</v>
      </c>
      <c r="L26" s="362">
        <v>501.3</v>
      </c>
      <c r="M26" s="362">
        <v>459.4</v>
      </c>
      <c r="N26" s="362">
        <v>420.5</v>
      </c>
      <c r="O26" s="362">
        <v>412.9</v>
      </c>
      <c r="P26" s="362">
        <v>360.6</v>
      </c>
      <c r="Q26" s="362">
        <v>437.4</v>
      </c>
      <c r="R26" s="362">
        <v>386.4</v>
      </c>
      <c r="S26" s="362">
        <v>365.1</v>
      </c>
      <c r="T26" s="362">
        <v>408.4</v>
      </c>
      <c r="U26" s="362">
        <v>451.4</v>
      </c>
      <c r="V26" s="362">
        <v>431.9</v>
      </c>
      <c r="W26" s="362">
        <v>433.2</v>
      </c>
      <c r="X26" s="362">
        <v>458.2</v>
      </c>
      <c r="Y26" s="366">
        <v>451.80644138843348</v>
      </c>
      <c r="Z26" s="366">
        <v>445.64045451600362</v>
      </c>
      <c r="AA26" s="366">
        <v>393.87170708695004</v>
      </c>
      <c r="AB26" s="366">
        <v>452.49075386283079</v>
      </c>
      <c r="AC26" s="366">
        <v>462.60336345211414</v>
      </c>
      <c r="AD26" s="353">
        <v>403.69438696886465</v>
      </c>
      <c r="AE26" s="353">
        <v>459.94870082942697</v>
      </c>
      <c r="AF26" s="353">
        <v>472.80654259348796</v>
      </c>
      <c r="AG26" s="353">
        <v>459.39766918393485</v>
      </c>
      <c r="AH26" s="353">
        <v>391.67448679617524</v>
      </c>
      <c r="AI26" s="353">
        <v>505.68831105808823</v>
      </c>
      <c r="AJ26" s="353">
        <v>483.97967230306347</v>
      </c>
      <c r="AK26" s="353">
        <v>388.51872079843065</v>
      </c>
      <c r="AL26" s="353">
        <v>484.64348114315726</v>
      </c>
      <c r="AM26" s="383">
        <v>463.54955617591372</v>
      </c>
      <c r="AN26" s="383">
        <v>467.7</v>
      </c>
      <c r="AO26" s="383">
        <v>454.1</v>
      </c>
      <c r="AP26" s="383">
        <v>331</v>
      </c>
      <c r="AQ26" s="383">
        <v>396.9</v>
      </c>
      <c r="AR26" s="383">
        <v>437.2</v>
      </c>
      <c r="AS26" s="383">
        <v>482.3</v>
      </c>
      <c r="AT26" s="383">
        <v>401.1</v>
      </c>
      <c r="AU26" s="383">
        <v>487.7</v>
      </c>
      <c r="AV26" s="383">
        <v>451.9</v>
      </c>
      <c r="AW26" s="383">
        <v>460.2</v>
      </c>
    </row>
    <row r="27" spans="1:49">
      <c r="A27" s="130" t="s">
        <v>213</v>
      </c>
      <c r="B27" s="412">
        <v>470</v>
      </c>
      <c r="C27" s="232">
        <v>416.3</v>
      </c>
      <c r="D27" s="362">
        <v>394.5</v>
      </c>
      <c r="E27" s="362">
        <v>468.7</v>
      </c>
      <c r="F27" s="362">
        <v>387.8</v>
      </c>
      <c r="G27" s="362">
        <v>330</v>
      </c>
      <c r="H27" s="362">
        <v>349.9</v>
      </c>
      <c r="I27" s="362">
        <v>435.2</v>
      </c>
      <c r="J27" s="362">
        <v>348.3</v>
      </c>
      <c r="K27" s="362">
        <v>410.6</v>
      </c>
      <c r="L27" s="362">
        <v>417.5</v>
      </c>
      <c r="M27" s="362">
        <v>350.9</v>
      </c>
      <c r="N27" s="362">
        <v>354.5</v>
      </c>
      <c r="O27" s="362">
        <v>360.7</v>
      </c>
      <c r="P27" s="362">
        <v>371.5</v>
      </c>
      <c r="Q27" s="362">
        <v>445.9</v>
      </c>
      <c r="R27" s="362">
        <v>386.2</v>
      </c>
      <c r="S27" s="362">
        <v>385.3</v>
      </c>
      <c r="T27" s="362">
        <v>414.5</v>
      </c>
      <c r="U27" s="362">
        <v>419</v>
      </c>
      <c r="V27" s="362">
        <v>452.4</v>
      </c>
      <c r="W27" s="362">
        <v>425.9</v>
      </c>
      <c r="X27" s="362">
        <v>443.5</v>
      </c>
      <c r="Y27" s="366">
        <v>458.22728324243934</v>
      </c>
      <c r="Z27" s="366">
        <v>459.0370213815159</v>
      </c>
      <c r="AA27" s="366">
        <v>385.08291561363217</v>
      </c>
      <c r="AB27" s="366">
        <v>452.55295480668326</v>
      </c>
      <c r="AC27" s="366">
        <v>462.17331963782118</v>
      </c>
      <c r="AD27" s="353">
        <v>383.95508710148277</v>
      </c>
      <c r="AE27" s="353">
        <v>498.75943902599039</v>
      </c>
      <c r="AF27" s="353">
        <v>462.4933844682696</v>
      </c>
      <c r="AG27" s="353">
        <v>445.77651392714944</v>
      </c>
      <c r="AH27" s="353">
        <v>411.35976495652193</v>
      </c>
      <c r="AI27" s="353">
        <v>520.58832327085895</v>
      </c>
      <c r="AJ27" s="353">
        <v>505.63092473594406</v>
      </c>
      <c r="AK27" s="353">
        <v>411.77525697095592</v>
      </c>
      <c r="AL27" s="353">
        <v>516.39127160572366</v>
      </c>
      <c r="AM27" s="383">
        <v>470.76890314053912</v>
      </c>
      <c r="AN27" s="383">
        <v>477.3</v>
      </c>
      <c r="AO27" s="383">
        <v>530.9</v>
      </c>
      <c r="AP27" s="383">
        <v>328.5</v>
      </c>
      <c r="AQ27" s="383">
        <v>418.6</v>
      </c>
      <c r="AR27" s="383">
        <v>448.3</v>
      </c>
      <c r="AS27" s="383">
        <v>472.4</v>
      </c>
      <c r="AT27" s="383">
        <v>348.4</v>
      </c>
      <c r="AU27" s="383">
        <v>470.4</v>
      </c>
      <c r="AV27" s="383">
        <v>426.7</v>
      </c>
      <c r="AW27" s="383">
        <v>462.7</v>
      </c>
    </row>
    <row r="28" spans="1:49">
      <c r="A28" s="130" t="s">
        <v>36</v>
      </c>
      <c r="B28" s="412">
        <v>422.7</v>
      </c>
      <c r="C28" s="232">
        <v>446.1</v>
      </c>
      <c r="D28" s="362">
        <v>458</v>
      </c>
      <c r="E28" s="362">
        <v>486.8</v>
      </c>
      <c r="F28" s="362">
        <v>400.5</v>
      </c>
      <c r="G28" s="362">
        <v>322.89999999999998</v>
      </c>
      <c r="H28" s="362">
        <v>435</v>
      </c>
      <c r="I28" s="362">
        <v>508.5</v>
      </c>
      <c r="J28" s="362">
        <v>484.8</v>
      </c>
      <c r="K28" s="362">
        <v>443.6</v>
      </c>
      <c r="L28" s="362">
        <v>515.5</v>
      </c>
      <c r="M28" s="362">
        <v>489.9</v>
      </c>
      <c r="N28" s="362">
        <v>478.7</v>
      </c>
      <c r="O28" s="362">
        <v>429</v>
      </c>
      <c r="P28" s="362">
        <v>373.8</v>
      </c>
      <c r="Q28" s="362">
        <v>481.6</v>
      </c>
      <c r="R28" s="362">
        <v>407.4</v>
      </c>
      <c r="S28" s="362">
        <v>387.7</v>
      </c>
      <c r="T28" s="362">
        <v>407.8</v>
      </c>
      <c r="U28" s="362">
        <v>422.2</v>
      </c>
      <c r="V28" s="362">
        <v>403.2</v>
      </c>
      <c r="W28" s="362">
        <v>362.7</v>
      </c>
      <c r="X28" s="362">
        <v>402.8</v>
      </c>
      <c r="Y28" s="366">
        <v>432.89237086175149</v>
      </c>
      <c r="Z28" s="366">
        <v>393.69048372623672</v>
      </c>
      <c r="AA28" s="366">
        <v>395.67912326938887</v>
      </c>
      <c r="AB28" s="366">
        <v>414.9091648946287</v>
      </c>
      <c r="AC28" s="366">
        <v>420.01809589094108</v>
      </c>
      <c r="AD28" s="353">
        <v>338.36909102837302</v>
      </c>
      <c r="AE28" s="353">
        <v>457.69713744825049</v>
      </c>
      <c r="AF28" s="353">
        <v>446.24477812405706</v>
      </c>
      <c r="AG28" s="353">
        <v>449.13972803091099</v>
      </c>
      <c r="AH28" s="353">
        <v>409.14350820867662</v>
      </c>
      <c r="AI28" s="353">
        <v>514.38198152679058</v>
      </c>
      <c r="AJ28" s="353">
        <v>504.42247947926433</v>
      </c>
      <c r="AK28" s="353">
        <v>381.9908650245988</v>
      </c>
      <c r="AL28" s="353">
        <v>490.98331199728</v>
      </c>
      <c r="AM28" s="383">
        <v>463.80642306362455</v>
      </c>
      <c r="AN28" s="383">
        <v>403.3</v>
      </c>
      <c r="AO28" s="383">
        <v>498.3</v>
      </c>
      <c r="AP28" s="383">
        <v>293.2</v>
      </c>
      <c r="AQ28" s="383">
        <v>413.5</v>
      </c>
      <c r="AR28" s="383">
        <v>394.1</v>
      </c>
      <c r="AS28" s="383">
        <v>463</v>
      </c>
      <c r="AT28" s="383">
        <v>389.7</v>
      </c>
      <c r="AU28" s="383">
        <v>379.3</v>
      </c>
      <c r="AV28" s="383">
        <v>384.2</v>
      </c>
      <c r="AW28" s="383">
        <v>425.2</v>
      </c>
    </row>
    <row r="29" spans="1:49">
      <c r="A29" s="130" t="s">
        <v>37</v>
      </c>
      <c r="B29" s="412">
        <v>395.5</v>
      </c>
      <c r="C29" s="232">
        <v>429.7</v>
      </c>
      <c r="D29" s="362">
        <v>358.3</v>
      </c>
      <c r="E29" s="362">
        <v>504.3</v>
      </c>
      <c r="F29" s="362">
        <v>446</v>
      </c>
      <c r="G29" s="362">
        <v>335.9</v>
      </c>
      <c r="H29" s="362">
        <v>373.5</v>
      </c>
      <c r="I29" s="362">
        <v>451.4</v>
      </c>
      <c r="J29" s="362">
        <v>451.5</v>
      </c>
      <c r="K29" s="362">
        <v>447.6</v>
      </c>
      <c r="L29" s="362">
        <v>425.1</v>
      </c>
      <c r="M29" s="362">
        <v>467.5</v>
      </c>
      <c r="N29" s="362">
        <v>387.5</v>
      </c>
      <c r="O29" s="362">
        <v>392.1</v>
      </c>
      <c r="P29" s="362">
        <v>349</v>
      </c>
      <c r="Q29" s="362">
        <v>435.5</v>
      </c>
      <c r="R29" s="362">
        <v>409.2</v>
      </c>
      <c r="S29" s="362">
        <v>404.6</v>
      </c>
      <c r="T29" s="362">
        <v>425</v>
      </c>
      <c r="U29" s="362">
        <v>445.8</v>
      </c>
      <c r="V29" s="362">
        <v>418</v>
      </c>
      <c r="W29" s="362">
        <v>432.2</v>
      </c>
      <c r="X29" s="362">
        <v>480</v>
      </c>
      <c r="Y29" s="366">
        <v>464.77768624673877</v>
      </c>
      <c r="Z29" s="366">
        <v>477.19764558791917</v>
      </c>
      <c r="AA29" s="366">
        <v>423.41187215666997</v>
      </c>
      <c r="AB29" s="366">
        <v>452.8853430054549</v>
      </c>
      <c r="AC29" s="366">
        <v>473.72635866298873</v>
      </c>
      <c r="AD29" s="353">
        <v>401.93942851839273</v>
      </c>
      <c r="AE29" s="353">
        <v>480.0267206251774</v>
      </c>
      <c r="AF29" s="353">
        <v>490.15142482730397</v>
      </c>
      <c r="AG29" s="353">
        <v>434.99212354075377</v>
      </c>
      <c r="AH29" s="353">
        <v>397.04202831344469</v>
      </c>
      <c r="AI29" s="353">
        <v>477.94085901946937</v>
      </c>
      <c r="AJ29" s="353">
        <v>482.60896908850003</v>
      </c>
      <c r="AK29" s="353">
        <v>398.86176597712773</v>
      </c>
      <c r="AL29" s="353">
        <v>474.15352839864954</v>
      </c>
      <c r="AM29" s="383">
        <v>478.62967266557428</v>
      </c>
      <c r="AN29" s="383">
        <v>447.5</v>
      </c>
      <c r="AO29" s="383">
        <v>475</v>
      </c>
      <c r="AP29" s="383">
        <v>276</v>
      </c>
      <c r="AQ29" s="383">
        <v>417.6</v>
      </c>
      <c r="AR29" s="383">
        <v>450.3</v>
      </c>
      <c r="AS29" s="383">
        <v>494.7</v>
      </c>
      <c r="AT29" s="383">
        <v>393</v>
      </c>
      <c r="AU29" s="383">
        <v>452</v>
      </c>
      <c r="AV29" s="383">
        <v>450.2</v>
      </c>
      <c r="AW29" s="383">
        <v>442.2</v>
      </c>
    </row>
    <row r="30" spans="1:49">
      <c r="A30" s="130" t="s">
        <v>38</v>
      </c>
      <c r="B30" s="412">
        <v>549.4</v>
      </c>
      <c r="C30" s="232">
        <v>521.6</v>
      </c>
      <c r="D30" s="362">
        <v>495.7</v>
      </c>
      <c r="E30" s="362">
        <v>533.29999999999995</v>
      </c>
      <c r="F30" s="362">
        <v>486.6</v>
      </c>
      <c r="G30" s="362">
        <v>344.2</v>
      </c>
      <c r="H30" s="362">
        <v>401.9</v>
      </c>
      <c r="I30" s="362">
        <v>484.1</v>
      </c>
      <c r="J30" s="362">
        <v>488.1</v>
      </c>
      <c r="K30" s="362">
        <v>422.2</v>
      </c>
      <c r="L30" s="362">
        <v>489.2</v>
      </c>
      <c r="M30" s="362">
        <v>466.4</v>
      </c>
      <c r="N30" s="362">
        <v>419.6</v>
      </c>
      <c r="O30" s="362">
        <v>405.4</v>
      </c>
      <c r="P30" s="362">
        <v>374.2</v>
      </c>
      <c r="Q30" s="362">
        <v>446.1</v>
      </c>
      <c r="R30" s="362">
        <v>405.6</v>
      </c>
      <c r="S30" s="362">
        <v>404.2</v>
      </c>
      <c r="T30" s="362">
        <v>409.2</v>
      </c>
      <c r="U30" s="362">
        <v>452.6</v>
      </c>
      <c r="V30" s="362">
        <v>424.2</v>
      </c>
      <c r="W30" s="362">
        <v>418.3</v>
      </c>
      <c r="X30" s="362">
        <v>465.4</v>
      </c>
      <c r="Y30" s="366">
        <v>461.6261014711888</v>
      </c>
      <c r="Z30" s="366">
        <v>453.25839245492557</v>
      </c>
      <c r="AA30" s="366">
        <v>389.88984207450358</v>
      </c>
      <c r="AB30" s="366">
        <v>436.55949671016685</v>
      </c>
      <c r="AC30" s="366">
        <v>477.18436407095453</v>
      </c>
      <c r="AD30" s="353">
        <v>402.35311114895802</v>
      </c>
      <c r="AE30" s="353">
        <v>465.43045914748569</v>
      </c>
      <c r="AF30" s="353">
        <v>486.09990625220473</v>
      </c>
      <c r="AG30" s="353">
        <v>446.04498055211667</v>
      </c>
      <c r="AH30" s="353">
        <v>382.89356630134586</v>
      </c>
      <c r="AI30" s="353">
        <v>500.31283754750689</v>
      </c>
      <c r="AJ30" s="353">
        <v>493.55574318462942</v>
      </c>
      <c r="AK30" s="353">
        <v>387.87921526629191</v>
      </c>
      <c r="AL30" s="353">
        <v>479.59926644078894</v>
      </c>
      <c r="AM30" s="383">
        <v>477.80625573900181</v>
      </c>
      <c r="AN30" s="383">
        <v>445.1</v>
      </c>
      <c r="AO30" s="383">
        <v>487.9</v>
      </c>
      <c r="AP30" s="383">
        <v>338.5</v>
      </c>
      <c r="AQ30" s="383">
        <v>406.3</v>
      </c>
      <c r="AR30" s="383">
        <v>445.2</v>
      </c>
      <c r="AS30" s="383">
        <v>456.9</v>
      </c>
      <c r="AT30" s="383">
        <v>370.3</v>
      </c>
      <c r="AU30" s="383">
        <v>495</v>
      </c>
      <c r="AV30" s="383">
        <v>481.4</v>
      </c>
      <c r="AW30" s="383">
        <v>460.2</v>
      </c>
    </row>
    <row r="31" spans="1:49">
      <c r="A31" s="130" t="s">
        <v>208</v>
      </c>
      <c r="B31" s="412">
        <v>458.8</v>
      </c>
      <c r="C31" s="232">
        <v>444.6</v>
      </c>
      <c r="D31" s="362">
        <v>394.8</v>
      </c>
      <c r="E31" s="362">
        <v>462.4</v>
      </c>
      <c r="F31" s="362">
        <v>437.4</v>
      </c>
      <c r="G31" s="362">
        <v>369.6</v>
      </c>
      <c r="H31" s="362">
        <v>401.3</v>
      </c>
      <c r="I31" s="362">
        <v>455.1</v>
      </c>
      <c r="J31" s="362">
        <v>435</v>
      </c>
      <c r="K31" s="362">
        <v>437.4</v>
      </c>
      <c r="L31" s="362">
        <v>481.9</v>
      </c>
      <c r="M31" s="362">
        <v>412.2</v>
      </c>
      <c r="N31" s="362">
        <v>373.2</v>
      </c>
      <c r="O31" s="362">
        <v>352.8</v>
      </c>
      <c r="P31" s="362">
        <v>350.1</v>
      </c>
      <c r="Q31" s="362">
        <v>442.6</v>
      </c>
      <c r="R31" s="362">
        <v>360.3</v>
      </c>
      <c r="S31" s="362">
        <v>330</v>
      </c>
      <c r="T31" s="362">
        <v>382.6</v>
      </c>
      <c r="U31" s="362">
        <v>411.7</v>
      </c>
      <c r="V31" s="362">
        <v>408</v>
      </c>
      <c r="W31" s="362">
        <v>390</v>
      </c>
      <c r="X31" s="362">
        <v>453.9</v>
      </c>
      <c r="Y31" s="366">
        <v>458.37926851754264</v>
      </c>
      <c r="Z31" s="366">
        <v>437.60257022942096</v>
      </c>
      <c r="AA31" s="366">
        <v>372.69623413980594</v>
      </c>
      <c r="AB31" s="366">
        <v>447.96186938660975</v>
      </c>
      <c r="AC31" s="366">
        <v>463.18716231470643</v>
      </c>
      <c r="AD31" s="353">
        <v>372.09784965407306</v>
      </c>
      <c r="AE31" s="353">
        <v>466.3769530693819</v>
      </c>
      <c r="AF31" s="353">
        <v>473.1255648971914</v>
      </c>
      <c r="AG31" s="353">
        <v>449.44619430930271</v>
      </c>
      <c r="AH31" s="353">
        <v>378.67834164317964</v>
      </c>
      <c r="AI31" s="353">
        <v>511.59402782197907</v>
      </c>
      <c r="AJ31" s="353">
        <v>493.50246477097301</v>
      </c>
      <c r="AK31" s="353">
        <v>393.45407348843509</v>
      </c>
      <c r="AL31" s="353">
        <v>482.02556388205613</v>
      </c>
      <c r="AM31" s="383">
        <v>474.98504942189061</v>
      </c>
      <c r="AN31" s="383">
        <v>463.2</v>
      </c>
      <c r="AO31" s="383">
        <v>506.1</v>
      </c>
      <c r="AP31" s="383">
        <v>344.9</v>
      </c>
      <c r="AQ31" s="383">
        <v>382.2</v>
      </c>
      <c r="AR31" s="383">
        <v>423.9</v>
      </c>
      <c r="AS31" s="383">
        <v>468.4</v>
      </c>
      <c r="AT31" s="383">
        <v>305.5</v>
      </c>
      <c r="AU31" s="383">
        <v>464.4</v>
      </c>
      <c r="AV31" s="383">
        <v>456.1</v>
      </c>
      <c r="AW31" s="383">
        <v>434.1</v>
      </c>
    </row>
    <row r="32" spans="1:49">
      <c r="A32" s="130" t="s">
        <v>39</v>
      </c>
      <c r="B32" s="412">
        <v>390</v>
      </c>
      <c r="C32" s="232">
        <v>485.5</v>
      </c>
      <c r="D32" s="362">
        <v>424.3</v>
      </c>
      <c r="E32" s="362">
        <v>503.5</v>
      </c>
      <c r="F32" s="362">
        <v>478.9</v>
      </c>
      <c r="G32" s="362">
        <v>332.2</v>
      </c>
      <c r="H32" s="362">
        <v>412.4</v>
      </c>
      <c r="I32" s="362">
        <v>490.4</v>
      </c>
      <c r="J32" s="362">
        <v>483.1</v>
      </c>
      <c r="K32" s="362">
        <v>430.6</v>
      </c>
      <c r="L32" s="362">
        <v>475.8</v>
      </c>
      <c r="M32" s="362">
        <v>475.7</v>
      </c>
      <c r="N32" s="362">
        <v>481.1</v>
      </c>
      <c r="O32" s="362">
        <v>431.1</v>
      </c>
      <c r="P32" s="362">
        <v>380.2</v>
      </c>
      <c r="Q32" s="362">
        <v>478.2</v>
      </c>
      <c r="R32" s="362">
        <v>402.8</v>
      </c>
      <c r="S32" s="362">
        <v>405.1</v>
      </c>
      <c r="T32" s="362">
        <v>407.8</v>
      </c>
      <c r="U32" s="362">
        <v>469.2</v>
      </c>
      <c r="V32" s="362">
        <v>438</v>
      </c>
      <c r="W32" s="362">
        <v>448.3</v>
      </c>
      <c r="X32" s="362">
        <v>482.6</v>
      </c>
      <c r="Y32" s="366">
        <v>458.35491981906785</v>
      </c>
      <c r="Z32" s="366">
        <v>461.41150226151711</v>
      </c>
      <c r="AA32" s="366">
        <v>421.35955581749533</v>
      </c>
      <c r="AB32" s="366">
        <v>435.0482641973469</v>
      </c>
      <c r="AC32" s="366">
        <v>497.56764097629775</v>
      </c>
      <c r="AD32" s="353">
        <v>432.99733637283526</v>
      </c>
      <c r="AE32" s="353">
        <v>497.79418149091333</v>
      </c>
      <c r="AF32" s="353">
        <v>474.03622095598234</v>
      </c>
      <c r="AG32" s="353">
        <v>469.27752423908265</v>
      </c>
      <c r="AH32" s="353">
        <v>424.64950557580761</v>
      </c>
      <c r="AI32" s="353">
        <v>513.78112378936657</v>
      </c>
      <c r="AJ32" s="353">
        <v>504.70290140385151</v>
      </c>
      <c r="AK32" s="353">
        <v>414.39251476931696</v>
      </c>
      <c r="AL32" s="353">
        <v>487.29646100157385</v>
      </c>
      <c r="AM32" s="383">
        <v>478.22027185006976</v>
      </c>
      <c r="AN32" s="383">
        <v>482.1</v>
      </c>
      <c r="AO32" s="383">
        <v>453.9</v>
      </c>
      <c r="AP32" s="383">
        <v>359.7</v>
      </c>
      <c r="AQ32" s="383">
        <v>416.2</v>
      </c>
      <c r="AR32" s="383">
        <v>457.4</v>
      </c>
      <c r="AS32" s="383">
        <v>525.70000000000005</v>
      </c>
      <c r="AT32" s="383">
        <v>408.8</v>
      </c>
      <c r="AU32" s="383">
        <v>482.8</v>
      </c>
      <c r="AV32" s="383">
        <v>482.6</v>
      </c>
      <c r="AW32" s="383">
        <v>497.2</v>
      </c>
    </row>
    <row r="33" spans="1:49">
      <c r="A33" s="130" t="s">
        <v>40</v>
      </c>
      <c r="B33" s="412">
        <v>459.2</v>
      </c>
      <c r="C33" s="232">
        <v>443.6</v>
      </c>
      <c r="D33" s="362">
        <v>460.3</v>
      </c>
      <c r="E33" s="362">
        <v>490</v>
      </c>
      <c r="F33" s="362">
        <v>489.7</v>
      </c>
      <c r="G33" s="362">
        <v>410.7</v>
      </c>
      <c r="H33" s="362">
        <v>390.8</v>
      </c>
      <c r="I33" s="362">
        <v>446.2</v>
      </c>
      <c r="J33" s="362">
        <v>459.6</v>
      </c>
      <c r="K33" s="362">
        <v>480.2</v>
      </c>
      <c r="L33" s="362">
        <v>506.1</v>
      </c>
      <c r="M33" s="362">
        <v>484.3</v>
      </c>
      <c r="N33" s="362">
        <v>499.7</v>
      </c>
      <c r="O33" s="362">
        <v>428.9</v>
      </c>
      <c r="P33" s="362">
        <v>393</v>
      </c>
      <c r="Q33" s="362">
        <v>456.6</v>
      </c>
      <c r="R33" s="362">
        <v>407.9</v>
      </c>
      <c r="S33" s="362">
        <v>396.2</v>
      </c>
      <c r="T33" s="362">
        <v>421.6</v>
      </c>
      <c r="U33" s="362">
        <v>423</v>
      </c>
      <c r="V33" s="362">
        <v>430.6</v>
      </c>
      <c r="W33" s="362">
        <v>432.7</v>
      </c>
      <c r="X33" s="362">
        <v>461.7</v>
      </c>
      <c r="Y33" s="366">
        <v>462.24263712729618</v>
      </c>
      <c r="Z33" s="366">
        <v>455.91985236929639</v>
      </c>
      <c r="AA33" s="366">
        <v>434.73619655195313</v>
      </c>
      <c r="AB33" s="366">
        <v>484.97583775442257</v>
      </c>
      <c r="AC33" s="366">
        <v>496.79888558930855</v>
      </c>
      <c r="AD33" s="353">
        <v>431.58549719062694</v>
      </c>
      <c r="AE33" s="353">
        <v>526.09250565887737</v>
      </c>
      <c r="AF33" s="353">
        <v>505.15424185818659</v>
      </c>
      <c r="AG33" s="353">
        <v>459.51309937624842</v>
      </c>
      <c r="AH33" s="353">
        <v>404.94079249025481</v>
      </c>
      <c r="AI33" s="353">
        <v>515.76767402398514</v>
      </c>
      <c r="AJ33" s="353">
        <v>495.38696153516088</v>
      </c>
      <c r="AK33" s="353">
        <v>400.8223400732798</v>
      </c>
      <c r="AL33" s="353">
        <v>506.44250659788031</v>
      </c>
      <c r="AM33" s="383">
        <v>473.03051493077271</v>
      </c>
      <c r="AN33" s="383">
        <v>487</v>
      </c>
      <c r="AO33" s="383">
        <v>444.1</v>
      </c>
      <c r="AP33" s="383">
        <v>405.7</v>
      </c>
      <c r="AQ33" s="383">
        <v>440.3</v>
      </c>
      <c r="AR33" s="383">
        <v>479.4</v>
      </c>
      <c r="AS33" s="383">
        <v>492.9</v>
      </c>
      <c r="AT33" s="383">
        <v>379</v>
      </c>
      <c r="AU33" s="383">
        <v>458</v>
      </c>
      <c r="AV33" s="383">
        <v>390.2</v>
      </c>
      <c r="AW33" s="383">
        <v>442.6</v>
      </c>
    </row>
    <row r="34" spans="1:49">
      <c r="A34" s="130" t="s">
        <v>41</v>
      </c>
      <c r="B34" s="412">
        <v>482.3</v>
      </c>
      <c r="C34" s="232">
        <v>456</v>
      </c>
      <c r="D34" s="362">
        <v>447.9</v>
      </c>
      <c r="E34" s="362">
        <v>488.3</v>
      </c>
      <c r="F34" s="362">
        <v>398.3</v>
      </c>
      <c r="G34" s="362">
        <v>323.10000000000002</v>
      </c>
      <c r="H34" s="362">
        <v>381.5</v>
      </c>
      <c r="I34" s="362">
        <v>428</v>
      </c>
      <c r="J34" s="362">
        <v>420</v>
      </c>
      <c r="K34" s="362">
        <v>427.9</v>
      </c>
      <c r="L34" s="362">
        <v>439.3</v>
      </c>
      <c r="M34" s="362">
        <v>421.1</v>
      </c>
      <c r="N34" s="362">
        <v>424.7</v>
      </c>
      <c r="O34" s="362">
        <v>403.4</v>
      </c>
      <c r="P34" s="362">
        <v>362.9</v>
      </c>
      <c r="Q34" s="362">
        <v>458.9</v>
      </c>
      <c r="R34" s="362">
        <v>443.3</v>
      </c>
      <c r="S34" s="362">
        <v>377.1</v>
      </c>
      <c r="T34" s="362">
        <v>418.8</v>
      </c>
      <c r="U34" s="362">
        <v>456.4</v>
      </c>
      <c r="V34" s="362">
        <v>440.2</v>
      </c>
      <c r="W34" s="362">
        <v>431.2</v>
      </c>
      <c r="X34" s="362">
        <v>484.2</v>
      </c>
      <c r="Y34" s="366">
        <v>471.26167084691889</v>
      </c>
      <c r="Z34" s="366">
        <v>457.03624428361167</v>
      </c>
      <c r="AA34" s="366">
        <v>393.23640448855991</v>
      </c>
      <c r="AB34" s="366">
        <v>454.41160934251815</v>
      </c>
      <c r="AC34" s="366">
        <v>490.81960174569218</v>
      </c>
      <c r="AD34" s="353">
        <v>415.42876917812117</v>
      </c>
      <c r="AE34" s="353">
        <v>492.65366874809638</v>
      </c>
      <c r="AF34" s="353">
        <v>478.35524117469788</v>
      </c>
      <c r="AG34" s="353">
        <v>458.57141259169225</v>
      </c>
      <c r="AH34" s="353">
        <v>388.35288861047803</v>
      </c>
      <c r="AI34" s="353">
        <v>510.99191638473133</v>
      </c>
      <c r="AJ34" s="353">
        <v>484.01500536299102</v>
      </c>
      <c r="AK34" s="353">
        <v>411.5481505283318</v>
      </c>
      <c r="AL34" s="353">
        <v>475.71221580797311</v>
      </c>
      <c r="AM34" s="383">
        <v>476.93879419026462</v>
      </c>
      <c r="AN34" s="383">
        <v>448.6</v>
      </c>
      <c r="AO34" s="383">
        <v>505.5</v>
      </c>
      <c r="AP34" s="383">
        <v>285.39999999999998</v>
      </c>
      <c r="AQ34" s="383">
        <v>396.8</v>
      </c>
      <c r="AR34" s="383">
        <v>397.9</v>
      </c>
      <c r="AS34" s="383">
        <v>477</v>
      </c>
      <c r="AT34" s="383">
        <v>337.8</v>
      </c>
      <c r="AU34" s="383">
        <v>471.4</v>
      </c>
      <c r="AV34" s="383">
        <v>435.2</v>
      </c>
      <c r="AW34" s="383">
        <v>452.1</v>
      </c>
    </row>
    <row r="35" spans="1:49">
      <c r="A35" s="130" t="s">
        <v>42</v>
      </c>
      <c r="B35" s="412">
        <v>523.20000000000005</v>
      </c>
      <c r="C35" s="232">
        <v>510.5</v>
      </c>
      <c r="D35" s="362">
        <v>478.2</v>
      </c>
      <c r="E35" s="362">
        <v>532.1</v>
      </c>
      <c r="F35" s="362">
        <v>517.1</v>
      </c>
      <c r="G35" s="362">
        <v>415.5</v>
      </c>
      <c r="H35" s="362">
        <v>405.5</v>
      </c>
      <c r="I35" s="362">
        <v>468.6</v>
      </c>
      <c r="J35" s="362">
        <v>468.9</v>
      </c>
      <c r="K35" s="362">
        <v>393.6</v>
      </c>
      <c r="L35" s="362">
        <v>488.9</v>
      </c>
      <c r="M35" s="362">
        <v>472.1</v>
      </c>
      <c r="N35" s="362">
        <v>394.5</v>
      </c>
      <c r="O35" s="362">
        <v>435.2</v>
      </c>
      <c r="P35" s="362" t="s">
        <v>125</v>
      </c>
      <c r="Q35" s="362" t="s">
        <v>125</v>
      </c>
      <c r="R35" s="362" t="s">
        <v>125</v>
      </c>
      <c r="S35" s="362" t="s">
        <v>125</v>
      </c>
      <c r="T35" s="362" t="s">
        <v>125</v>
      </c>
      <c r="U35" s="362" t="s">
        <v>125</v>
      </c>
      <c r="V35" s="362" t="s">
        <v>125</v>
      </c>
      <c r="W35" s="362" t="s">
        <v>125</v>
      </c>
      <c r="X35" s="362" t="s">
        <v>125</v>
      </c>
      <c r="Y35" s="366" t="s">
        <v>124</v>
      </c>
      <c r="Z35" s="366" t="s">
        <v>124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353" t="s">
        <v>15</v>
      </c>
      <c r="AF35" s="353" t="s">
        <v>15</v>
      </c>
      <c r="AG35" s="353" t="s">
        <v>15</v>
      </c>
      <c r="AH35" s="353" t="s">
        <v>15</v>
      </c>
      <c r="AI35" s="353" t="s">
        <v>15</v>
      </c>
      <c r="AJ35" s="353" t="s">
        <v>15</v>
      </c>
      <c r="AK35" s="353" t="s">
        <v>15</v>
      </c>
      <c r="AL35" s="353" t="s">
        <v>15</v>
      </c>
      <c r="AM35" s="383" t="s">
        <v>15</v>
      </c>
      <c r="AN35" s="410" t="s">
        <v>15</v>
      </c>
      <c r="AO35" s="410" t="s">
        <v>15</v>
      </c>
      <c r="AP35" s="383" t="s">
        <v>160</v>
      </c>
      <c r="AQ35" s="383" t="s">
        <v>160</v>
      </c>
      <c r="AR35" s="383" t="s">
        <v>160</v>
      </c>
      <c r="AS35" s="383" t="s">
        <v>160</v>
      </c>
      <c r="AT35" s="383" t="s">
        <v>160</v>
      </c>
      <c r="AU35" s="383" t="s">
        <v>160</v>
      </c>
      <c r="AV35" s="383" t="s">
        <v>160</v>
      </c>
      <c r="AW35" s="383" t="s">
        <v>160</v>
      </c>
    </row>
    <row r="36" spans="1:49">
      <c r="A36" s="130" t="s">
        <v>43</v>
      </c>
      <c r="B36" s="412" t="s">
        <v>68</v>
      </c>
      <c r="C36" s="232" t="s">
        <v>125</v>
      </c>
      <c r="D36" s="362" t="s">
        <v>125</v>
      </c>
      <c r="E36" s="362" t="s">
        <v>125</v>
      </c>
      <c r="F36" s="362" t="s">
        <v>125</v>
      </c>
      <c r="G36" s="362" t="s">
        <v>125</v>
      </c>
      <c r="H36" s="362" t="s">
        <v>125</v>
      </c>
      <c r="I36" s="362" t="s">
        <v>125</v>
      </c>
      <c r="J36" s="362" t="s">
        <v>125</v>
      </c>
      <c r="K36" s="362">
        <v>347.1</v>
      </c>
      <c r="L36" s="362">
        <v>448.2</v>
      </c>
      <c r="M36" s="362">
        <v>447.3</v>
      </c>
      <c r="N36" s="362">
        <v>425.3</v>
      </c>
      <c r="O36" s="362" t="s">
        <v>125</v>
      </c>
      <c r="P36" s="362" t="s">
        <v>125</v>
      </c>
      <c r="Q36" s="362" t="s">
        <v>125</v>
      </c>
      <c r="R36" s="362" t="s">
        <v>125</v>
      </c>
      <c r="S36" s="362" t="s">
        <v>125</v>
      </c>
      <c r="T36" s="362" t="s">
        <v>125</v>
      </c>
      <c r="U36" s="362" t="s">
        <v>125</v>
      </c>
      <c r="V36" s="362" t="s">
        <v>125</v>
      </c>
      <c r="W36" s="362" t="s">
        <v>125</v>
      </c>
      <c r="X36" s="362" t="s">
        <v>125</v>
      </c>
      <c r="Y36" s="366" t="s">
        <v>124</v>
      </c>
      <c r="Z36" s="366" t="s">
        <v>124</v>
      </c>
      <c r="AA36" s="366" t="s">
        <v>15</v>
      </c>
      <c r="AB36" s="366" t="s">
        <v>15</v>
      </c>
      <c r="AC36" s="366" t="s">
        <v>15</v>
      </c>
      <c r="AD36" s="353" t="s">
        <v>15</v>
      </c>
      <c r="AE36" s="353">
        <v>472.38749067733107</v>
      </c>
      <c r="AF36" s="353" t="s">
        <v>15</v>
      </c>
      <c r="AG36" s="353">
        <v>456.79684425109537</v>
      </c>
      <c r="AH36" s="353" t="s">
        <v>15</v>
      </c>
      <c r="AI36" s="353">
        <v>501.93644135735406</v>
      </c>
      <c r="AJ36" s="353">
        <v>497.53193788962898</v>
      </c>
      <c r="AK36" s="353" t="s">
        <v>15</v>
      </c>
      <c r="AL36" s="353">
        <v>495.42912904836567</v>
      </c>
      <c r="AM36" s="383">
        <v>485.16788286277347</v>
      </c>
      <c r="AN36" s="410" t="s">
        <v>15</v>
      </c>
      <c r="AO36" s="410" t="s">
        <v>15</v>
      </c>
      <c r="AP36" s="383" t="s">
        <v>160</v>
      </c>
      <c r="AQ36" s="383" t="s">
        <v>160</v>
      </c>
      <c r="AR36" s="383" t="s">
        <v>160</v>
      </c>
      <c r="AS36" s="383" t="s">
        <v>160</v>
      </c>
      <c r="AT36" s="383" t="s">
        <v>160</v>
      </c>
      <c r="AU36" s="383" t="s">
        <v>160</v>
      </c>
      <c r="AV36" s="383" t="s">
        <v>160</v>
      </c>
      <c r="AW36" s="383" t="s">
        <v>160</v>
      </c>
    </row>
    <row r="37" spans="1:49">
      <c r="A37" s="130" t="s">
        <v>44</v>
      </c>
      <c r="B37" s="412">
        <v>523.20000000000005</v>
      </c>
      <c r="C37" s="232">
        <v>510.5</v>
      </c>
      <c r="D37" s="362">
        <v>478.2</v>
      </c>
      <c r="E37" s="362">
        <v>532.1</v>
      </c>
      <c r="F37" s="362">
        <v>517.1</v>
      </c>
      <c r="G37" s="362">
        <v>415.5</v>
      </c>
      <c r="H37" s="362">
        <v>405.6</v>
      </c>
      <c r="I37" s="362">
        <v>468.6</v>
      </c>
      <c r="J37" s="362">
        <v>468.9</v>
      </c>
      <c r="K37" s="362">
        <v>393.5</v>
      </c>
      <c r="L37" s="362">
        <v>488.9</v>
      </c>
      <c r="M37" s="362">
        <v>472.1</v>
      </c>
      <c r="N37" s="362">
        <v>394.5</v>
      </c>
      <c r="O37" s="362">
        <v>395.7</v>
      </c>
      <c r="P37" s="362" t="s">
        <v>125</v>
      </c>
      <c r="Q37" s="362" t="s">
        <v>125</v>
      </c>
      <c r="R37" s="362" t="s">
        <v>125</v>
      </c>
      <c r="S37" s="362" t="s">
        <v>125</v>
      </c>
      <c r="T37" s="362" t="s">
        <v>125</v>
      </c>
      <c r="U37" s="362" t="s">
        <v>125</v>
      </c>
      <c r="V37" s="362" t="s">
        <v>125</v>
      </c>
      <c r="W37" s="362" t="s">
        <v>125</v>
      </c>
      <c r="X37" s="362" t="s">
        <v>125</v>
      </c>
      <c r="Y37" s="366" t="s">
        <v>124</v>
      </c>
      <c r="Z37" s="366" t="s">
        <v>124</v>
      </c>
      <c r="AA37" s="366" t="s">
        <v>15</v>
      </c>
      <c r="AB37" s="366" t="s">
        <v>15</v>
      </c>
      <c r="AC37" s="366" t="s">
        <v>15</v>
      </c>
      <c r="AD37" s="353" t="s">
        <v>15</v>
      </c>
      <c r="AE37" s="353" t="s">
        <v>15</v>
      </c>
      <c r="AF37" s="353" t="s">
        <v>15</v>
      </c>
      <c r="AG37" s="353" t="s">
        <v>15</v>
      </c>
      <c r="AH37" s="353" t="s">
        <v>15</v>
      </c>
      <c r="AI37" s="353" t="s">
        <v>15</v>
      </c>
      <c r="AJ37" s="353" t="s">
        <v>15</v>
      </c>
      <c r="AK37" s="353" t="s">
        <v>15</v>
      </c>
      <c r="AL37" s="353" t="s">
        <v>15</v>
      </c>
      <c r="AM37" s="383" t="s">
        <v>15</v>
      </c>
      <c r="AN37" s="410" t="s">
        <v>15</v>
      </c>
      <c r="AO37" s="410" t="s">
        <v>15</v>
      </c>
      <c r="AP37" s="383" t="s">
        <v>160</v>
      </c>
      <c r="AQ37" s="383" t="s">
        <v>160</v>
      </c>
      <c r="AR37" s="383" t="s">
        <v>160</v>
      </c>
      <c r="AS37" s="383" t="s">
        <v>160</v>
      </c>
      <c r="AT37" s="383" t="s">
        <v>160</v>
      </c>
      <c r="AU37" s="383" t="s">
        <v>160</v>
      </c>
      <c r="AV37" s="383" t="s">
        <v>160</v>
      </c>
      <c r="AW37" s="383" t="s">
        <v>160</v>
      </c>
    </row>
    <row r="38" spans="1:49">
      <c r="A38" s="130" t="s">
        <v>45</v>
      </c>
      <c r="B38" s="412">
        <v>411.7</v>
      </c>
      <c r="C38" s="232">
        <v>332.5</v>
      </c>
      <c r="D38" s="362">
        <v>390</v>
      </c>
      <c r="E38" s="362">
        <v>393.3</v>
      </c>
      <c r="F38" s="362">
        <v>394.3</v>
      </c>
      <c r="G38" s="362">
        <v>367.7</v>
      </c>
      <c r="H38" s="362">
        <v>493.6</v>
      </c>
      <c r="I38" s="362">
        <v>506.7</v>
      </c>
      <c r="J38" s="362">
        <v>428</v>
      </c>
      <c r="K38" s="362">
        <v>434.8</v>
      </c>
      <c r="L38" s="362">
        <v>618.29999999999995</v>
      </c>
      <c r="M38" s="362">
        <v>393.3</v>
      </c>
      <c r="N38" s="362">
        <v>475.5</v>
      </c>
      <c r="O38" s="362">
        <v>461.7</v>
      </c>
      <c r="P38" s="362">
        <v>402.1</v>
      </c>
      <c r="Q38" s="362">
        <v>433.4</v>
      </c>
      <c r="R38" s="362" t="s">
        <v>125</v>
      </c>
      <c r="S38" s="362" t="s">
        <v>125</v>
      </c>
      <c r="T38" s="362" t="s">
        <v>125</v>
      </c>
      <c r="U38" s="362">
        <v>426.7</v>
      </c>
      <c r="V38" s="362">
        <v>377.8</v>
      </c>
      <c r="W38" s="362">
        <v>434.5</v>
      </c>
      <c r="X38" s="362">
        <v>446.7</v>
      </c>
      <c r="Y38" s="366">
        <v>438.88227894678749</v>
      </c>
      <c r="Z38" s="366">
        <v>443.1712354727913</v>
      </c>
      <c r="AA38" s="366">
        <v>414.35164136599701</v>
      </c>
      <c r="AB38" s="366">
        <v>422.67560099989356</v>
      </c>
      <c r="AC38" s="366">
        <v>414.09387314103805</v>
      </c>
      <c r="AD38" s="353">
        <v>421.3257393894267</v>
      </c>
      <c r="AE38" s="353" t="s">
        <v>15</v>
      </c>
      <c r="AF38" s="353" t="s">
        <v>15</v>
      </c>
      <c r="AG38" s="353" t="s">
        <v>15</v>
      </c>
      <c r="AH38" s="353">
        <v>426.26926495558757</v>
      </c>
      <c r="AI38" s="353">
        <v>491.69961973028023</v>
      </c>
      <c r="AJ38" s="353">
        <v>489.23544452148627</v>
      </c>
      <c r="AK38" s="353">
        <v>436.53283212895121</v>
      </c>
      <c r="AL38" s="353">
        <v>497.55831305924147</v>
      </c>
      <c r="AM38" s="383">
        <v>498.35836250511852</v>
      </c>
      <c r="AN38" s="410" t="s">
        <v>15</v>
      </c>
      <c r="AO38" s="383">
        <v>458.9</v>
      </c>
      <c r="AP38" s="383" t="s">
        <v>160</v>
      </c>
      <c r="AQ38" s="383" t="s">
        <v>68</v>
      </c>
      <c r="AR38" s="383" t="s">
        <v>160</v>
      </c>
      <c r="AS38" s="383" t="s">
        <v>160</v>
      </c>
      <c r="AT38" s="383" t="s">
        <v>160</v>
      </c>
      <c r="AU38" s="383" t="s">
        <v>160</v>
      </c>
      <c r="AV38" s="383" t="s">
        <v>160</v>
      </c>
      <c r="AW38" s="383" t="s">
        <v>160</v>
      </c>
    </row>
    <row r="39" spans="1:49">
      <c r="A39" s="130" t="s">
        <v>46</v>
      </c>
      <c r="B39" s="412" t="s">
        <v>68</v>
      </c>
      <c r="C39" s="232">
        <v>417.7</v>
      </c>
      <c r="D39" s="362">
        <v>403</v>
      </c>
      <c r="E39" s="362">
        <v>396.3</v>
      </c>
      <c r="F39" s="362">
        <v>350.7</v>
      </c>
      <c r="G39" s="362" t="s">
        <v>69</v>
      </c>
      <c r="H39" s="362" t="s">
        <v>69</v>
      </c>
      <c r="I39" s="362" t="s">
        <v>69</v>
      </c>
      <c r="J39" s="362" t="s">
        <v>69</v>
      </c>
      <c r="K39" s="362" t="s">
        <v>125</v>
      </c>
      <c r="L39" s="362">
        <v>443.3</v>
      </c>
      <c r="M39" s="362">
        <v>440.9</v>
      </c>
      <c r="N39" s="362">
        <v>366.7</v>
      </c>
      <c r="O39" s="362" t="s">
        <v>125</v>
      </c>
      <c r="P39" s="362" t="s">
        <v>125</v>
      </c>
      <c r="Q39" s="362" t="s">
        <v>125</v>
      </c>
      <c r="R39" s="362" t="s">
        <v>125</v>
      </c>
      <c r="S39" s="362" t="s">
        <v>125</v>
      </c>
      <c r="T39" s="362" t="s">
        <v>125</v>
      </c>
      <c r="U39" s="362" t="s">
        <v>125</v>
      </c>
      <c r="V39" s="362" t="s">
        <v>125</v>
      </c>
      <c r="W39" s="362" t="s">
        <v>125</v>
      </c>
      <c r="X39" s="362" t="s">
        <v>125</v>
      </c>
      <c r="Y39" s="366" t="s">
        <v>124</v>
      </c>
      <c r="Z39" s="366" t="s">
        <v>124</v>
      </c>
      <c r="AA39" s="366" t="s">
        <v>15</v>
      </c>
      <c r="AB39" s="366" t="s">
        <v>15</v>
      </c>
      <c r="AC39" s="366" t="s">
        <v>15</v>
      </c>
      <c r="AD39" s="353" t="s">
        <v>15</v>
      </c>
      <c r="AE39" s="353" t="s">
        <v>15</v>
      </c>
      <c r="AF39" s="353" t="s">
        <v>15</v>
      </c>
      <c r="AG39" s="353" t="s">
        <v>15</v>
      </c>
      <c r="AH39" s="353" t="s">
        <v>15</v>
      </c>
      <c r="AI39" s="353" t="s">
        <v>15</v>
      </c>
      <c r="AJ39" s="353" t="s">
        <v>15</v>
      </c>
      <c r="AK39" s="353" t="s">
        <v>15</v>
      </c>
      <c r="AL39" s="353" t="s">
        <v>15</v>
      </c>
      <c r="AM39" s="383" t="s">
        <v>15</v>
      </c>
      <c r="AN39" s="410" t="s">
        <v>15</v>
      </c>
      <c r="AO39" s="410" t="s">
        <v>15</v>
      </c>
      <c r="AP39" s="383" t="s">
        <v>68</v>
      </c>
      <c r="AQ39" s="383" t="s">
        <v>160</v>
      </c>
      <c r="AR39" s="383" t="s">
        <v>160</v>
      </c>
      <c r="AS39" s="383" t="s">
        <v>160</v>
      </c>
      <c r="AT39" s="383" t="s">
        <v>160</v>
      </c>
      <c r="AU39" s="383" t="s">
        <v>160</v>
      </c>
      <c r="AV39" s="383" t="s">
        <v>160</v>
      </c>
      <c r="AW39" s="383" t="s">
        <v>160</v>
      </c>
    </row>
    <row r="40" spans="1:49">
      <c r="A40" s="130" t="s">
        <v>47</v>
      </c>
      <c r="B40" s="412">
        <v>362.4</v>
      </c>
      <c r="C40" s="232">
        <v>364.5</v>
      </c>
      <c r="D40" s="362">
        <v>457</v>
      </c>
      <c r="E40" s="362">
        <v>530.1</v>
      </c>
      <c r="F40" s="362">
        <v>580.79999999999995</v>
      </c>
      <c r="G40" s="362">
        <v>330</v>
      </c>
      <c r="H40" s="362">
        <v>458</v>
      </c>
      <c r="I40" s="362">
        <v>419.4</v>
      </c>
      <c r="J40" s="362">
        <v>452</v>
      </c>
      <c r="K40" s="362">
        <v>397</v>
      </c>
      <c r="L40" s="362">
        <v>417.2</v>
      </c>
      <c r="M40" s="362">
        <v>505.5</v>
      </c>
      <c r="N40" s="362">
        <v>445.3</v>
      </c>
      <c r="O40" s="362">
        <v>383.1</v>
      </c>
      <c r="P40" s="362">
        <v>384</v>
      </c>
      <c r="Q40" s="362">
        <v>413.5</v>
      </c>
      <c r="R40" s="362">
        <v>395.5</v>
      </c>
      <c r="S40" s="362">
        <v>405.9</v>
      </c>
      <c r="T40" s="362">
        <v>408.5</v>
      </c>
      <c r="U40" s="362">
        <v>430.9</v>
      </c>
      <c r="V40" s="362">
        <v>354.4</v>
      </c>
      <c r="W40" s="362">
        <v>449</v>
      </c>
      <c r="X40" s="362">
        <v>437.8</v>
      </c>
      <c r="Y40" s="366">
        <v>434.55799531019534</v>
      </c>
      <c r="Z40" s="366">
        <v>442.27714685083879</v>
      </c>
      <c r="AA40" s="366">
        <v>392.33944406781671</v>
      </c>
      <c r="AB40" s="366">
        <v>458.2009153101323</v>
      </c>
      <c r="AC40" s="366">
        <v>474.60522389679386</v>
      </c>
      <c r="AD40" s="353">
        <v>412.38241201222314</v>
      </c>
      <c r="AE40" s="353">
        <v>476.05822504775347</v>
      </c>
      <c r="AF40" s="353">
        <v>499.88899975034371</v>
      </c>
      <c r="AG40" s="353">
        <v>453.08995250455763</v>
      </c>
      <c r="AH40" s="353">
        <v>399.69794733942859</v>
      </c>
      <c r="AI40" s="353">
        <v>470.86354724907511</v>
      </c>
      <c r="AJ40" s="353">
        <v>493.29232356922239</v>
      </c>
      <c r="AK40" s="353">
        <v>420.27104595973134</v>
      </c>
      <c r="AL40" s="353">
        <v>484.48661248417346</v>
      </c>
      <c r="AM40" s="383">
        <v>486.95925802934647</v>
      </c>
      <c r="AN40" s="410">
        <v>448.1</v>
      </c>
      <c r="AO40" s="383">
        <v>490</v>
      </c>
      <c r="AP40" s="383">
        <v>397.2</v>
      </c>
      <c r="AQ40" s="383">
        <v>484.5</v>
      </c>
      <c r="AR40" s="383">
        <v>459.7</v>
      </c>
      <c r="AS40" s="383">
        <v>447.3</v>
      </c>
      <c r="AT40" s="383">
        <v>456.3</v>
      </c>
      <c r="AU40" s="383">
        <v>478.6</v>
      </c>
      <c r="AV40" s="383">
        <v>432.7</v>
      </c>
      <c r="AW40" s="383">
        <v>488.3</v>
      </c>
    </row>
    <row r="41" spans="1:49">
      <c r="A41" s="130" t="s">
        <v>48</v>
      </c>
      <c r="B41" s="412">
        <v>431.3</v>
      </c>
      <c r="C41" s="232">
        <v>379.3</v>
      </c>
      <c r="D41" s="362">
        <v>334.8</v>
      </c>
      <c r="E41" s="362">
        <v>424.3</v>
      </c>
      <c r="F41" s="362">
        <v>454.7</v>
      </c>
      <c r="G41" s="362">
        <v>374</v>
      </c>
      <c r="H41" s="362">
        <v>330.7</v>
      </c>
      <c r="I41" s="362">
        <v>345.6</v>
      </c>
      <c r="J41" s="362">
        <v>414.1</v>
      </c>
      <c r="K41" s="362">
        <v>308.10000000000002</v>
      </c>
      <c r="L41" s="362">
        <v>448.2</v>
      </c>
      <c r="M41" s="362">
        <v>447.3</v>
      </c>
      <c r="N41" s="362">
        <v>425.3</v>
      </c>
      <c r="O41" s="362">
        <v>389.9</v>
      </c>
      <c r="P41" s="362">
        <v>418.4</v>
      </c>
      <c r="Q41" s="362">
        <v>418.9</v>
      </c>
      <c r="R41" s="362">
        <v>422.6</v>
      </c>
      <c r="S41" s="362">
        <v>415.1</v>
      </c>
      <c r="T41" s="362">
        <v>412.3</v>
      </c>
      <c r="U41" s="362">
        <v>447.1</v>
      </c>
      <c r="V41" s="362">
        <v>317</v>
      </c>
      <c r="W41" s="362">
        <v>453.1</v>
      </c>
      <c r="X41" s="362">
        <v>444.9</v>
      </c>
      <c r="Y41" s="366">
        <v>446.86228842866535</v>
      </c>
      <c r="Z41" s="366">
        <v>448.10550583843207</v>
      </c>
      <c r="AA41" s="366">
        <v>421.71630166359978</v>
      </c>
      <c r="AB41" s="366">
        <v>467.4603136702263</v>
      </c>
      <c r="AC41" s="366">
        <v>485.34803759580853</v>
      </c>
      <c r="AD41" s="353">
        <v>439.16891925237104</v>
      </c>
      <c r="AE41" s="353">
        <v>434.17643461092626</v>
      </c>
      <c r="AF41" s="353">
        <v>488.6333813655167</v>
      </c>
      <c r="AG41" s="353">
        <v>471.67081617415488</v>
      </c>
      <c r="AH41" s="353">
        <v>416.24869250063421</v>
      </c>
      <c r="AI41" s="353">
        <v>473.46690905081135</v>
      </c>
      <c r="AJ41" s="353">
        <v>491.0477258638378</v>
      </c>
      <c r="AK41" s="353">
        <v>431.1820152255134</v>
      </c>
      <c r="AL41" s="353">
        <v>486.52773025664618</v>
      </c>
      <c r="AM41" s="383">
        <v>488.45924179737597</v>
      </c>
      <c r="AN41" s="410">
        <v>472.4</v>
      </c>
      <c r="AO41" s="383">
        <v>480.8</v>
      </c>
      <c r="AP41" s="383">
        <v>422.1</v>
      </c>
      <c r="AQ41" s="383">
        <v>463.9</v>
      </c>
      <c r="AR41" s="383">
        <v>495</v>
      </c>
      <c r="AS41" s="383">
        <v>456.2</v>
      </c>
      <c r="AT41" s="383">
        <v>478.3</v>
      </c>
      <c r="AU41" s="383">
        <v>467.3</v>
      </c>
      <c r="AV41" s="383">
        <v>398.4</v>
      </c>
      <c r="AW41" s="383">
        <v>491.6</v>
      </c>
    </row>
    <row r="42" spans="1:49">
      <c r="A42" s="130" t="s">
        <v>49</v>
      </c>
      <c r="B42" s="412">
        <v>432.1</v>
      </c>
      <c r="C42" s="232">
        <v>424.6</v>
      </c>
      <c r="D42" s="362">
        <v>425.5</v>
      </c>
      <c r="E42" s="362">
        <v>416.9</v>
      </c>
      <c r="F42" s="362">
        <v>396.5</v>
      </c>
      <c r="G42" s="362">
        <v>332.1</v>
      </c>
      <c r="H42" s="362">
        <v>352.5</v>
      </c>
      <c r="I42" s="362">
        <v>354.5</v>
      </c>
      <c r="J42" s="362">
        <v>384.7</v>
      </c>
      <c r="K42" s="362">
        <v>368.8</v>
      </c>
      <c r="L42" s="362">
        <v>450.1</v>
      </c>
      <c r="M42" s="362">
        <v>454.4</v>
      </c>
      <c r="N42" s="362">
        <v>395.9</v>
      </c>
      <c r="O42" s="362">
        <v>343</v>
      </c>
      <c r="P42" s="362">
        <v>371.6</v>
      </c>
      <c r="Q42" s="362">
        <v>437.3</v>
      </c>
      <c r="R42" s="362">
        <v>393.6</v>
      </c>
      <c r="S42" s="362">
        <v>406.5</v>
      </c>
      <c r="T42" s="362">
        <v>408.6</v>
      </c>
      <c r="U42" s="362">
        <v>446.2</v>
      </c>
      <c r="V42" s="362">
        <v>372.5</v>
      </c>
      <c r="W42" s="362">
        <v>451.1</v>
      </c>
      <c r="X42" s="362">
        <v>454.9</v>
      </c>
      <c r="Y42" s="366">
        <v>460.26634648551999</v>
      </c>
      <c r="Z42" s="366">
        <v>447.50410032936054</v>
      </c>
      <c r="AA42" s="366">
        <v>379.11259603239318</v>
      </c>
      <c r="AB42" s="366">
        <v>468.92730124134567</v>
      </c>
      <c r="AC42" s="366">
        <v>464.02030025840764</v>
      </c>
      <c r="AD42" s="353">
        <v>376.92997155019879</v>
      </c>
      <c r="AE42" s="353">
        <v>506.18282250990643</v>
      </c>
      <c r="AF42" s="353">
        <v>485.02486434703377</v>
      </c>
      <c r="AG42" s="353">
        <v>459.33658350638461</v>
      </c>
      <c r="AH42" s="353">
        <v>393.96153389853896</v>
      </c>
      <c r="AI42" s="353">
        <v>488.12758362137799</v>
      </c>
      <c r="AJ42" s="353">
        <v>496.44225340329439</v>
      </c>
      <c r="AK42" s="353">
        <v>410.32165173767737</v>
      </c>
      <c r="AL42" s="353">
        <v>474.55052030876845</v>
      </c>
      <c r="AM42" s="383">
        <v>492.24279724469773</v>
      </c>
      <c r="AN42" s="410">
        <v>445.5</v>
      </c>
      <c r="AO42" s="383">
        <v>496.6</v>
      </c>
      <c r="AP42" s="383">
        <v>347.8</v>
      </c>
      <c r="AQ42" s="383">
        <v>364.6</v>
      </c>
      <c r="AR42" s="383">
        <v>456.8</v>
      </c>
      <c r="AS42" s="383">
        <v>464.4</v>
      </c>
      <c r="AT42" s="383">
        <v>388.4</v>
      </c>
      <c r="AU42" s="383">
        <v>471.5</v>
      </c>
      <c r="AV42" s="383">
        <v>457</v>
      </c>
      <c r="AW42" s="383">
        <v>487.7</v>
      </c>
    </row>
    <row r="43" spans="1:49">
      <c r="A43" s="130" t="s">
        <v>50</v>
      </c>
      <c r="B43" s="412">
        <v>444.1</v>
      </c>
      <c r="C43" s="232">
        <v>481.8</v>
      </c>
      <c r="D43" s="362">
        <v>446.7</v>
      </c>
      <c r="E43" s="362">
        <v>482.3</v>
      </c>
      <c r="F43" s="362">
        <v>441.4</v>
      </c>
      <c r="G43" s="362">
        <v>346.2</v>
      </c>
      <c r="H43" s="362">
        <v>388.4</v>
      </c>
      <c r="I43" s="362">
        <v>433.6</v>
      </c>
      <c r="J43" s="362">
        <v>421.2</v>
      </c>
      <c r="K43" s="362">
        <v>395.6</v>
      </c>
      <c r="L43" s="362">
        <v>452.2</v>
      </c>
      <c r="M43" s="362">
        <v>452.9</v>
      </c>
      <c r="N43" s="362">
        <v>379.1</v>
      </c>
      <c r="O43" s="362">
        <v>323.60000000000002</v>
      </c>
      <c r="P43" s="362">
        <v>345.3</v>
      </c>
      <c r="Q43" s="362">
        <v>432.5</v>
      </c>
      <c r="R43" s="362">
        <v>386.3</v>
      </c>
      <c r="S43" s="362">
        <v>372.7</v>
      </c>
      <c r="T43" s="362">
        <v>391.4</v>
      </c>
      <c r="U43" s="362">
        <v>426.7</v>
      </c>
      <c r="V43" s="362">
        <v>365.6</v>
      </c>
      <c r="W43" s="362">
        <v>421.2</v>
      </c>
      <c r="X43" s="362">
        <v>436</v>
      </c>
      <c r="Y43" s="366">
        <v>433.22517571157755</v>
      </c>
      <c r="Z43" s="366">
        <v>429.26087813209887</v>
      </c>
      <c r="AA43" s="366">
        <v>362.58278341400819</v>
      </c>
      <c r="AB43" s="366">
        <v>441.7043687499791</v>
      </c>
      <c r="AC43" s="366">
        <v>460.26119784006562</v>
      </c>
      <c r="AD43" s="353">
        <v>362.86456351781521</v>
      </c>
      <c r="AE43" s="353">
        <v>480.92709358048324</v>
      </c>
      <c r="AF43" s="353">
        <v>482.84544497327778</v>
      </c>
      <c r="AG43" s="353">
        <v>458.86738972769587</v>
      </c>
      <c r="AH43" s="353">
        <v>388.22938063096217</v>
      </c>
      <c r="AI43" s="353">
        <v>486.11940530758721</v>
      </c>
      <c r="AJ43" s="353">
        <v>505.43619293262566</v>
      </c>
      <c r="AK43" s="353">
        <v>413.06978073932754</v>
      </c>
      <c r="AL43" s="353">
        <v>480.64153253803573</v>
      </c>
      <c r="AM43" s="383">
        <v>491.09780424295508</v>
      </c>
      <c r="AN43" s="410">
        <v>463.3</v>
      </c>
      <c r="AO43" s="383">
        <v>490.1</v>
      </c>
      <c r="AP43" s="383">
        <v>332.7</v>
      </c>
      <c r="AQ43" s="383">
        <v>342.1</v>
      </c>
      <c r="AR43" s="383">
        <v>446.1</v>
      </c>
      <c r="AS43" s="383">
        <v>493.8</v>
      </c>
      <c r="AT43" s="383">
        <v>386.1</v>
      </c>
      <c r="AU43" s="383">
        <v>499.1</v>
      </c>
      <c r="AV43" s="383">
        <v>489.2</v>
      </c>
      <c r="AW43" s="383">
        <v>481.3</v>
      </c>
    </row>
    <row r="44" spans="1:49">
      <c r="A44" s="130" t="s">
        <v>122</v>
      </c>
      <c r="B44" s="412">
        <v>432.3</v>
      </c>
      <c r="C44" s="232">
        <v>417.7</v>
      </c>
      <c r="D44" s="362">
        <v>403</v>
      </c>
      <c r="E44" s="362">
        <v>396.3</v>
      </c>
      <c r="F44" s="362">
        <v>350.7</v>
      </c>
      <c r="G44" s="362">
        <v>289.8</v>
      </c>
      <c r="H44" s="362">
        <v>369.2</v>
      </c>
      <c r="I44" s="362">
        <v>398.9</v>
      </c>
      <c r="J44" s="362">
        <v>374.4</v>
      </c>
      <c r="K44" s="362">
        <v>289.5</v>
      </c>
      <c r="L44" s="362">
        <v>443.3</v>
      </c>
      <c r="M44" s="362">
        <v>440.9</v>
      </c>
      <c r="N44" s="362">
        <v>366.7</v>
      </c>
      <c r="O44" s="362">
        <v>354.5</v>
      </c>
      <c r="P44" s="362">
        <v>381.2</v>
      </c>
      <c r="Q44" s="362">
        <v>399.7</v>
      </c>
      <c r="R44" s="362">
        <v>408.9</v>
      </c>
      <c r="S44" s="362">
        <v>413.2</v>
      </c>
      <c r="T44" s="362">
        <v>373.2</v>
      </c>
      <c r="U44" s="362">
        <v>420.3</v>
      </c>
      <c r="V44" s="362">
        <v>305.2</v>
      </c>
      <c r="W44" s="362">
        <v>446.5</v>
      </c>
      <c r="X44" s="362">
        <v>426.5</v>
      </c>
      <c r="Y44" s="366">
        <v>433.55763684026266</v>
      </c>
      <c r="Z44" s="366">
        <v>430.13102507062501</v>
      </c>
      <c r="AA44" s="366">
        <v>391.69800110067138</v>
      </c>
      <c r="AB44" s="366">
        <v>414.64593353807379</v>
      </c>
      <c r="AC44" s="366">
        <v>448.68460573825786</v>
      </c>
      <c r="AD44" s="353">
        <v>381.59230945037001</v>
      </c>
      <c r="AE44" s="353">
        <v>443.45288931893072</v>
      </c>
      <c r="AF44" s="353">
        <v>467.258330323248</v>
      </c>
      <c r="AG44" s="353">
        <v>468.55558904178741</v>
      </c>
      <c r="AH44" s="353">
        <v>421.89940311320362</v>
      </c>
      <c r="AI44" s="353">
        <v>491.95625118942894</v>
      </c>
      <c r="AJ44" s="353">
        <v>480.15405173428877</v>
      </c>
      <c r="AK44" s="353">
        <v>412.90456318046176</v>
      </c>
      <c r="AL44" s="353">
        <v>467.85206945391712</v>
      </c>
      <c r="AM44" s="383">
        <v>492.47872843077511</v>
      </c>
      <c r="AN44" s="410">
        <v>443.7</v>
      </c>
      <c r="AO44" s="383">
        <v>487.3</v>
      </c>
      <c r="AP44" s="383">
        <v>399.9</v>
      </c>
      <c r="AQ44" s="383">
        <v>445.1</v>
      </c>
      <c r="AR44" s="383">
        <v>476.4</v>
      </c>
      <c r="AS44" s="383">
        <v>437</v>
      </c>
      <c r="AT44" s="383">
        <v>486.8</v>
      </c>
      <c r="AU44" s="383">
        <v>476.1</v>
      </c>
      <c r="AV44" s="383">
        <v>399.7</v>
      </c>
      <c r="AW44" s="383">
        <v>465.9</v>
      </c>
    </row>
    <row r="45" spans="1:49">
      <c r="A45" s="130" t="s">
        <v>51</v>
      </c>
      <c r="B45" s="412">
        <v>477.8</v>
      </c>
      <c r="C45" s="232">
        <v>468</v>
      </c>
      <c r="D45" s="362">
        <v>455.5</v>
      </c>
      <c r="E45" s="362">
        <v>528.79999999999995</v>
      </c>
      <c r="F45" s="362">
        <v>454.1</v>
      </c>
      <c r="G45" s="362">
        <v>376.3</v>
      </c>
      <c r="H45" s="362">
        <v>410.2</v>
      </c>
      <c r="I45" s="362">
        <v>458.9</v>
      </c>
      <c r="J45" s="362">
        <v>438.5</v>
      </c>
      <c r="K45" s="362">
        <v>458.9</v>
      </c>
      <c r="L45" s="362">
        <v>463.1</v>
      </c>
      <c r="M45" s="362">
        <v>465</v>
      </c>
      <c r="N45" s="362">
        <v>427.2</v>
      </c>
      <c r="O45" s="362">
        <v>367.7</v>
      </c>
      <c r="P45" s="362">
        <v>392.2</v>
      </c>
      <c r="Q45" s="362">
        <v>448</v>
      </c>
      <c r="R45" s="362">
        <v>428.3</v>
      </c>
      <c r="S45" s="362">
        <v>443.6</v>
      </c>
      <c r="T45" s="362">
        <v>418.6</v>
      </c>
      <c r="U45" s="362">
        <v>478.6</v>
      </c>
      <c r="V45" s="362">
        <v>395.7</v>
      </c>
      <c r="W45" s="362">
        <v>461.8</v>
      </c>
      <c r="X45" s="362">
        <v>502.4</v>
      </c>
      <c r="Y45" s="366">
        <v>499.70486588073175</v>
      </c>
      <c r="Z45" s="366">
        <v>476.58763826147003</v>
      </c>
      <c r="AA45" s="366">
        <v>383.61821150184574</v>
      </c>
      <c r="AB45" s="366">
        <v>454.95729155890683</v>
      </c>
      <c r="AC45" s="366">
        <v>473.69467524897442</v>
      </c>
      <c r="AD45" s="353">
        <v>359.67003063026959</v>
      </c>
      <c r="AE45" s="353">
        <v>506.36152704634736</v>
      </c>
      <c r="AF45" s="353">
        <v>500.78716186689388</v>
      </c>
      <c r="AG45" s="353">
        <v>466.73604910073504</v>
      </c>
      <c r="AH45" s="353">
        <v>398.36029378445841</v>
      </c>
      <c r="AI45" s="353">
        <v>485.10416539903133</v>
      </c>
      <c r="AJ45" s="353">
        <v>506.64902167608977</v>
      </c>
      <c r="AK45" s="353">
        <v>424.78092011546886</v>
      </c>
      <c r="AL45" s="353">
        <v>468.09832776159288</v>
      </c>
      <c r="AM45" s="383">
        <v>495.39682309993282</v>
      </c>
      <c r="AN45" s="410">
        <v>484.5</v>
      </c>
      <c r="AO45" s="383">
        <v>525.9</v>
      </c>
      <c r="AP45" s="383">
        <v>331.9</v>
      </c>
      <c r="AQ45" s="383">
        <v>378.8</v>
      </c>
      <c r="AR45" s="383">
        <v>435.3</v>
      </c>
      <c r="AS45" s="383">
        <v>467</v>
      </c>
      <c r="AT45" s="383">
        <v>398.8</v>
      </c>
      <c r="AU45" s="383">
        <v>484.3</v>
      </c>
      <c r="AV45" s="383">
        <v>473.5</v>
      </c>
      <c r="AW45" s="383">
        <v>486.5</v>
      </c>
    </row>
    <row r="46" spans="1:49">
      <c r="A46" s="130" t="s">
        <v>52</v>
      </c>
      <c r="B46" s="412">
        <v>432</v>
      </c>
      <c r="C46" s="232">
        <v>354.4</v>
      </c>
      <c r="D46" s="362">
        <v>358.8</v>
      </c>
      <c r="E46" s="362">
        <v>431.8</v>
      </c>
      <c r="F46" s="362">
        <v>499.1</v>
      </c>
      <c r="G46" s="362">
        <v>394.4</v>
      </c>
      <c r="H46" s="362">
        <v>383.3</v>
      </c>
      <c r="I46" s="362">
        <v>390.7</v>
      </c>
      <c r="J46" s="362">
        <v>446.8</v>
      </c>
      <c r="K46" s="362">
        <v>386.1</v>
      </c>
      <c r="L46" s="362">
        <v>452.9</v>
      </c>
      <c r="M46" s="362">
        <v>499.7</v>
      </c>
      <c r="N46" s="362">
        <v>439.8</v>
      </c>
      <c r="O46" s="362">
        <v>395.3</v>
      </c>
      <c r="P46" s="362">
        <v>410.4</v>
      </c>
      <c r="Q46" s="362">
        <v>426.5</v>
      </c>
      <c r="R46" s="362">
        <v>446</v>
      </c>
      <c r="S46" s="362">
        <v>410.3</v>
      </c>
      <c r="T46" s="362">
        <v>433.1</v>
      </c>
      <c r="U46" s="362">
        <v>454.1</v>
      </c>
      <c r="V46" s="362">
        <v>347.5</v>
      </c>
      <c r="W46" s="362">
        <v>450.5</v>
      </c>
      <c r="X46" s="362">
        <v>446.7</v>
      </c>
      <c r="Y46" s="366">
        <v>455.29436517743426</v>
      </c>
      <c r="Z46" s="366">
        <v>442.26779921359292</v>
      </c>
      <c r="AA46" s="366">
        <v>416.73790330877171</v>
      </c>
      <c r="AB46" s="366">
        <v>440.91723041961563</v>
      </c>
      <c r="AC46" s="366">
        <v>469.67621174663174</v>
      </c>
      <c r="AD46" s="353">
        <v>411.41207032111095</v>
      </c>
      <c r="AE46" s="353">
        <v>459.74123743756405</v>
      </c>
      <c r="AF46" s="353">
        <v>471.163119625062</v>
      </c>
      <c r="AG46" s="353">
        <v>457.27872236788011</v>
      </c>
      <c r="AH46" s="353">
        <v>411.89787556316503</v>
      </c>
      <c r="AI46" s="353">
        <v>474.80793717131473</v>
      </c>
      <c r="AJ46" s="353">
        <v>490.66286046846642</v>
      </c>
      <c r="AK46" s="353">
        <v>427.27326805041309</v>
      </c>
      <c r="AL46" s="353">
        <v>482.15867202718101</v>
      </c>
      <c r="AM46" s="383">
        <v>489.40495252115846</v>
      </c>
      <c r="AN46" s="410">
        <v>434</v>
      </c>
      <c r="AO46" s="383">
        <v>490.7</v>
      </c>
      <c r="AP46" s="383" t="s">
        <v>160</v>
      </c>
      <c r="AQ46" s="383">
        <v>424.3</v>
      </c>
      <c r="AR46" s="383">
        <v>468.9</v>
      </c>
      <c r="AS46" s="383">
        <v>475.1</v>
      </c>
      <c r="AT46" s="383">
        <v>452.7</v>
      </c>
      <c r="AU46" s="383">
        <v>465.4</v>
      </c>
      <c r="AV46" s="383">
        <v>389.4</v>
      </c>
      <c r="AW46" s="383">
        <v>528.9</v>
      </c>
    </row>
    <row r="47" spans="1:49">
      <c r="A47" s="130" t="s">
        <v>53</v>
      </c>
      <c r="B47" s="412">
        <v>523.20000000000005</v>
      </c>
      <c r="C47" s="232">
        <v>510.5</v>
      </c>
      <c r="D47" s="362">
        <v>478.2</v>
      </c>
      <c r="E47" s="362">
        <v>532.1</v>
      </c>
      <c r="F47" s="362">
        <v>517.1</v>
      </c>
      <c r="G47" s="362">
        <v>415.5</v>
      </c>
      <c r="H47" s="362">
        <v>405.5</v>
      </c>
      <c r="I47" s="362">
        <v>468.6</v>
      </c>
      <c r="J47" s="362">
        <v>468.9</v>
      </c>
      <c r="K47" s="362">
        <v>393.6</v>
      </c>
      <c r="L47" s="362">
        <v>488.9</v>
      </c>
      <c r="M47" s="362">
        <v>472.1</v>
      </c>
      <c r="N47" s="362">
        <v>394.5</v>
      </c>
      <c r="O47" s="362">
        <v>370.9</v>
      </c>
      <c r="P47" s="362">
        <v>355.7</v>
      </c>
      <c r="Q47" s="362">
        <v>435.1</v>
      </c>
      <c r="R47" s="362">
        <v>364.9</v>
      </c>
      <c r="S47" s="362">
        <v>355.9</v>
      </c>
      <c r="T47" s="362">
        <v>387.3</v>
      </c>
      <c r="U47" s="362">
        <v>421.9</v>
      </c>
      <c r="V47" s="362">
        <v>362.9</v>
      </c>
      <c r="W47" s="362">
        <v>428.7</v>
      </c>
      <c r="X47" s="362">
        <v>451.4</v>
      </c>
      <c r="Y47" s="366">
        <v>435.8479166688262</v>
      </c>
      <c r="Z47" s="366">
        <v>429.67223263596748</v>
      </c>
      <c r="AA47" s="366">
        <v>373.31260908373059</v>
      </c>
      <c r="AB47" s="366">
        <v>428.77061911197359</v>
      </c>
      <c r="AC47" s="366">
        <v>447.03906965777759</v>
      </c>
      <c r="AD47" s="353">
        <v>366.90037981412758</v>
      </c>
      <c r="AE47" s="353">
        <v>483.08162394556854</v>
      </c>
      <c r="AF47" s="353">
        <v>478.79794843333974</v>
      </c>
      <c r="AG47" s="353">
        <v>445.17420775032423</v>
      </c>
      <c r="AH47" s="353">
        <v>395.26475850710972</v>
      </c>
      <c r="AI47" s="353">
        <v>482.66644392756609</v>
      </c>
      <c r="AJ47" s="353">
        <v>503.38678188269984</v>
      </c>
      <c r="AK47" s="353">
        <v>426.52452855493942</v>
      </c>
      <c r="AL47" s="353">
        <v>482.67211230999908</v>
      </c>
      <c r="AM47" s="383">
        <v>493.78318652700182</v>
      </c>
      <c r="AN47" s="410">
        <v>499.4</v>
      </c>
      <c r="AO47" s="383">
        <v>500.1</v>
      </c>
      <c r="AP47" s="383">
        <v>376.6</v>
      </c>
      <c r="AQ47" s="383">
        <v>365.7</v>
      </c>
      <c r="AR47" s="383">
        <v>444.8</v>
      </c>
      <c r="AS47" s="383">
        <v>504.3</v>
      </c>
      <c r="AT47" s="383">
        <v>372.5</v>
      </c>
      <c r="AU47" s="383">
        <v>488.1</v>
      </c>
      <c r="AV47" s="383">
        <v>490.5</v>
      </c>
      <c r="AW47" s="383">
        <v>490.6</v>
      </c>
    </row>
    <row r="48" spans="1:49">
      <c r="A48" s="130" t="s">
        <v>54</v>
      </c>
      <c r="B48" s="412">
        <v>411.7</v>
      </c>
      <c r="C48" s="232">
        <v>457.9</v>
      </c>
      <c r="D48" s="362">
        <v>436.8</v>
      </c>
      <c r="E48" s="362">
        <v>474.6</v>
      </c>
      <c r="F48" s="362">
        <v>432.1</v>
      </c>
      <c r="G48" s="362">
        <v>375.8</v>
      </c>
      <c r="H48" s="362">
        <v>391.8</v>
      </c>
      <c r="I48" s="362">
        <v>433.5</v>
      </c>
      <c r="J48" s="362">
        <v>442.8</v>
      </c>
      <c r="K48" s="362">
        <v>394.8</v>
      </c>
      <c r="L48" s="362">
        <v>450.2</v>
      </c>
      <c r="M48" s="362">
        <v>467.4</v>
      </c>
      <c r="N48" s="362">
        <v>398.3</v>
      </c>
      <c r="O48" s="362">
        <v>372</v>
      </c>
      <c r="P48" s="362">
        <v>382.2</v>
      </c>
      <c r="Q48" s="362">
        <v>436.9</v>
      </c>
      <c r="R48" s="362">
        <v>387.4</v>
      </c>
      <c r="S48" s="362">
        <v>380.5</v>
      </c>
      <c r="T48" s="362">
        <v>411.4</v>
      </c>
      <c r="U48" s="362">
        <v>430.4</v>
      </c>
      <c r="V48" s="362">
        <v>386.1</v>
      </c>
      <c r="W48" s="362">
        <v>435.2</v>
      </c>
      <c r="X48" s="362">
        <v>449.9</v>
      </c>
      <c r="Y48" s="366">
        <v>445.27767393577119</v>
      </c>
      <c r="Z48" s="366">
        <v>439.05028076304444</v>
      </c>
      <c r="AA48" s="366">
        <v>398.03681368074052</v>
      </c>
      <c r="AB48" s="366">
        <v>455.22661322302667</v>
      </c>
      <c r="AC48" s="366">
        <v>462.4826458720708</v>
      </c>
      <c r="AD48" s="353">
        <v>400.92995842503427</v>
      </c>
      <c r="AE48" s="353">
        <v>474.00726192934701</v>
      </c>
      <c r="AF48" s="353">
        <v>498.43704909670009</v>
      </c>
      <c r="AG48" s="353">
        <v>461.04087367115784</v>
      </c>
      <c r="AH48" s="353">
        <v>410.90371227815814</v>
      </c>
      <c r="AI48" s="353">
        <v>489.76294336424945</v>
      </c>
      <c r="AJ48" s="353">
        <v>495.71490384366928</v>
      </c>
      <c r="AK48" s="353">
        <v>425.72555971374021</v>
      </c>
      <c r="AL48" s="353">
        <v>489.27388117669386</v>
      </c>
      <c r="AM48" s="383">
        <v>494.85251875047697</v>
      </c>
      <c r="AN48" s="410">
        <v>484.4</v>
      </c>
      <c r="AO48" s="383">
        <v>536.70000000000005</v>
      </c>
      <c r="AP48" s="383">
        <v>426.3</v>
      </c>
      <c r="AQ48" s="383">
        <v>398.8</v>
      </c>
      <c r="AR48" s="383">
        <v>488.3</v>
      </c>
      <c r="AS48" s="383">
        <v>525.79999999999995</v>
      </c>
      <c r="AT48" s="383">
        <v>424.6</v>
      </c>
      <c r="AU48" s="383">
        <v>491.2</v>
      </c>
      <c r="AV48" s="383">
        <v>514.1</v>
      </c>
      <c r="AW48" s="383">
        <v>469</v>
      </c>
    </row>
    <row r="49" spans="1:49">
      <c r="A49" s="130" t="s">
        <v>55</v>
      </c>
      <c r="B49" s="412">
        <v>472</v>
      </c>
      <c r="C49" s="232">
        <v>447.5</v>
      </c>
      <c r="D49" s="362">
        <v>353.8</v>
      </c>
      <c r="E49" s="362">
        <v>442.8</v>
      </c>
      <c r="F49" s="362">
        <v>485</v>
      </c>
      <c r="G49" s="362">
        <v>314.10000000000002</v>
      </c>
      <c r="H49" s="362">
        <v>323.2</v>
      </c>
      <c r="I49" s="362">
        <v>397.3</v>
      </c>
      <c r="J49" s="362">
        <v>428</v>
      </c>
      <c r="K49" s="362">
        <v>364.1</v>
      </c>
      <c r="L49" s="362">
        <v>520.79999999999995</v>
      </c>
      <c r="M49" s="362">
        <v>483.5</v>
      </c>
      <c r="N49" s="362">
        <v>356.7</v>
      </c>
      <c r="O49" s="362">
        <v>362.5</v>
      </c>
      <c r="P49" s="362">
        <v>375.2</v>
      </c>
      <c r="Q49" s="362">
        <v>424</v>
      </c>
      <c r="R49" s="362">
        <v>394.8</v>
      </c>
      <c r="S49" s="362">
        <v>397.1</v>
      </c>
      <c r="T49" s="362">
        <v>415</v>
      </c>
      <c r="U49" s="362">
        <v>431</v>
      </c>
      <c r="V49" s="362">
        <v>375.7</v>
      </c>
      <c r="W49" s="362">
        <v>452</v>
      </c>
      <c r="X49" s="362">
        <v>457</v>
      </c>
      <c r="Y49" s="366">
        <v>436.7408631355288</v>
      </c>
      <c r="Z49" s="366">
        <v>445.42285728241507</v>
      </c>
      <c r="AA49" s="366">
        <v>372.40551434056124</v>
      </c>
      <c r="AB49" s="366">
        <v>453.86833174851813</v>
      </c>
      <c r="AC49" s="366">
        <v>459.27793388236455</v>
      </c>
      <c r="AD49" s="353">
        <v>381.14058503605884</v>
      </c>
      <c r="AE49" s="353">
        <v>480.72106217105721</v>
      </c>
      <c r="AF49" s="353">
        <v>478.75697293646675</v>
      </c>
      <c r="AG49" s="353">
        <v>454.73262111605789</v>
      </c>
      <c r="AH49" s="353">
        <v>402.89980245734455</v>
      </c>
      <c r="AI49" s="353">
        <v>484.52550481682437</v>
      </c>
      <c r="AJ49" s="353">
        <v>493.49389947837875</v>
      </c>
      <c r="AK49" s="353">
        <v>422.69646222847791</v>
      </c>
      <c r="AL49" s="353">
        <v>494.95790179068888</v>
      </c>
      <c r="AM49" s="383">
        <v>493.076384111967</v>
      </c>
      <c r="AN49" s="410">
        <v>418.4</v>
      </c>
      <c r="AO49" s="383">
        <v>533.5</v>
      </c>
      <c r="AP49" s="383">
        <v>316.7</v>
      </c>
      <c r="AQ49" s="383">
        <v>334.1</v>
      </c>
      <c r="AR49" s="383">
        <v>448.2</v>
      </c>
      <c r="AS49" s="383">
        <v>518.6</v>
      </c>
      <c r="AT49" s="383">
        <v>391.4</v>
      </c>
      <c r="AU49" s="383">
        <v>486.3</v>
      </c>
      <c r="AV49" s="383">
        <v>554.79999999999995</v>
      </c>
      <c r="AW49" s="383">
        <v>502.2</v>
      </c>
    </row>
    <row r="50" spans="1:49">
      <c r="A50" s="130" t="s">
        <v>56</v>
      </c>
      <c r="B50" s="412" t="s">
        <v>68</v>
      </c>
      <c r="C50" s="232">
        <v>365</v>
      </c>
      <c r="D50" s="362">
        <v>397.5</v>
      </c>
      <c r="E50" s="362">
        <v>466.7</v>
      </c>
      <c r="F50" s="362">
        <v>400</v>
      </c>
      <c r="G50" s="362" t="s">
        <v>125</v>
      </c>
      <c r="H50" s="362">
        <v>368</v>
      </c>
      <c r="I50" s="362">
        <v>350.5</v>
      </c>
      <c r="J50" s="362">
        <v>396.5</v>
      </c>
      <c r="K50" s="362">
        <v>348.6</v>
      </c>
      <c r="L50" s="362">
        <v>377.5</v>
      </c>
      <c r="M50" s="362">
        <v>399</v>
      </c>
      <c r="N50" s="362">
        <v>372.3</v>
      </c>
      <c r="O50" s="362">
        <v>361.3</v>
      </c>
      <c r="P50" s="362">
        <v>385</v>
      </c>
      <c r="Q50" s="362">
        <v>383.5</v>
      </c>
      <c r="R50" s="362">
        <v>359</v>
      </c>
      <c r="S50" s="362">
        <v>357.1</v>
      </c>
      <c r="T50" s="362">
        <v>370.7</v>
      </c>
      <c r="U50" s="362">
        <v>398.3</v>
      </c>
      <c r="V50" s="362">
        <v>319</v>
      </c>
      <c r="W50" s="362">
        <v>392.7</v>
      </c>
      <c r="X50" s="362">
        <v>391.1</v>
      </c>
      <c r="Y50" s="366">
        <v>420.81013449579279</v>
      </c>
      <c r="Z50" s="366">
        <v>387.13557539469889</v>
      </c>
      <c r="AA50" s="366">
        <v>411.08329241041605</v>
      </c>
      <c r="AB50" s="366">
        <v>406.32792185537767</v>
      </c>
      <c r="AC50" s="366">
        <v>434.37101476896777</v>
      </c>
      <c r="AD50" s="353">
        <v>399.84862595756277</v>
      </c>
      <c r="AE50" s="353">
        <v>454.70983610883246</v>
      </c>
      <c r="AF50" s="353">
        <v>465.05442420801739</v>
      </c>
      <c r="AG50" s="353">
        <v>476.76827572191172</v>
      </c>
      <c r="AH50" s="353">
        <v>444.82066768763605</v>
      </c>
      <c r="AI50" s="353">
        <v>498.3141245797479</v>
      </c>
      <c r="AJ50" s="353">
        <v>486.09735950858442</v>
      </c>
      <c r="AK50" s="353">
        <v>412.39094769601047</v>
      </c>
      <c r="AL50" s="353">
        <v>468.68193637672204</v>
      </c>
      <c r="AM50" s="383">
        <v>495.34395058834656</v>
      </c>
      <c r="AN50" s="383">
        <v>386</v>
      </c>
      <c r="AO50" s="383">
        <v>441.2</v>
      </c>
      <c r="AP50" s="383">
        <v>387.2</v>
      </c>
      <c r="AQ50" s="383">
        <v>434.4</v>
      </c>
      <c r="AR50" s="383">
        <v>470.1</v>
      </c>
      <c r="AS50" s="383">
        <v>388.6</v>
      </c>
      <c r="AT50" s="383">
        <v>432.3</v>
      </c>
      <c r="AU50" s="383">
        <v>399.4</v>
      </c>
      <c r="AV50" s="383">
        <v>363.8</v>
      </c>
      <c r="AW50" s="383">
        <v>449.8</v>
      </c>
    </row>
    <row r="51" spans="1:49">
      <c r="A51" s="130" t="s">
        <v>123</v>
      </c>
      <c r="B51" s="412" t="s">
        <v>68</v>
      </c>
      <c r="C51" s="232" t="s">
        <v>68</v>
      </c>
      <c r="D51" s="362">
        <v>441</v>
      </c>
      <c r="E51" s="362">
        <v>510</v>
      </c>
      <c r="F51" s="362">
        <v>490.2</v>
      </c>
      <c r="G51" s="362">
        <v>398</v>
      </c>
      <c r="H51" s="362">
        <v>370.7</v>
      </c>
      <c r="I51" s="362">
        <v>392.5</v>
      </c>
      <c r="J51" s="362">
        <v>403.3</v>
      </c>
      <c r="K51" s="362">
        <v>334.7</v>
      </c>
      <c r="L51" s="362">
        <v>393.1</v>
      </c>
      <c r="M51" s="362">
        <v>425.5</v>
      </c>
      <c r="N51" s="362">
        <v>376.8</v>
      </c>
      <c r="O51" s="362">
        <v>366.7</v>
      </c>
      <c r="P51" s="362">
        <v>422.1</v>
      </c>
      <c r="Q51" s="362">
        <v>409.9</v>
      </c>
      <c r="R51" s="362">
        <v>439.4</v>
      </c>
      <c r="S51" s="362">
        <v>408.9</v>
      </c>
      <c r="T51" s="362">
        <v>396.2</v>
      </c>
      <c r="U51" s="362">
        <v>451.1</v>
      </c>
      <c r="V51" s="362">
        <v>336.8</v>
      </c>
      <c r="W51" s="362">
        <v>455.9</v>
      </c>
      <c r="X51" s="362">
        <v>455.5</v>
      </c>
      <c r="Y51" s="366">
        <v>441.1355324204664</v>
      </c>
      <c r="Z51" s="366">
        <v>459.0451375528134</v>
      </c>
      <c r="AA51" s="366">
        <v>415.39451514957938</v>
      </c>
      <c r="AB51" s="366">
        <v>453.04512847272258</v>
      </c>
      <c r="AC51" s="366">
        <v>460.60280829309141</v>
      </c>
      <c r="AD51" s="353">
        <v>408.88707277958423</v>
      </c>
      <c r="AE51" s="353">
        <v>453.89937791545947</v>
      </c>
      <c r="AF51" s="353">
        <v>469.2399913842815</v>
      </c>
      <c r="AG51" s="353">
        <v>465.13772724759343</v>
      </c>
      <c r="AH51" s="353">
        <v>429.86303901612422</v>
      </c>
      <c r="AI51" s="353">
        <v>456.90748668225427</v>
      </c>
      <c r="AJ51" s="353">
        <v>475.32101420347294</v>
      </c>
      <c r="AK51" s="353">
        <v>420.58559561391417</v>
      </c>
      <c r="AL51" s="353">
        <v>470.48269787802468</v>
      </c>
      <c r="AM51" s="383">
        <v>466.75694727005015</v>
      </c>
      <c r="AN51" s="383">
        <v>411</v>
      </c>
      <c r="AO51" s="383">
        <v>445.1</v>
      </c>
      <c r="AP51" s="383" t="s">
        <v>160</v>
      </c>
      <c r="AQ51" s="383">
        <v>413.8</v>
      </c>
      <c r="AR51" s="383">
        <v>479.7</v>
      </c>
      <c r="AS51" s="410">
        <v>389.1</v>
      </c>
      <c r="AT51" s="410">
        <v>436.9</v>
      </c>
      <c r="AU51" s="410">
        <v>428.1</v>
      </c>
      <c r="AV51" s="383">
        <v>356</v>
      </c>
      <c r="AW51" s="383">
        <v>474.2</v>
      </c>
    </row>
    <row r="52" spans="1:49">
      <c r="A52" s="130"/>
      <c r="B52" s="421"/>
      <c r="C52" s="23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62"/>
      <c r="P52" s="362"/>
      <c r="Q52" s="362"/>
      <c r="R52" s="362"/>
      <c r="S52" s="362"/>
      <c r="T52" s="362"/>
      <c r="U52" s="362"/>
      <c r="V52" s="362"/>
      <c r="W52" s="362"/>
      <c r="X52" s="362"/>
      <c r="Y52" s="362"/>
      <c r="Z52" s="362"/>
      <c r="AA52" s="362"/>
      <c r="AB52" s="362"/>
      <c r="AC52" s="362"/>
      <c r="AD52" s="353"/>
      <c r="AE52" s="353"/>
      <c r="AF52" s="353"/>
      <c r="AG52" s="353"/>
      <c r="AH52" s="353"/>
      <c r="AI52" s="353"/>
      <c r="AJ52" s="353"/>
      <c r="AK52" s="353"/>
      <c r="AL52" s="353"/>
      <c r="AM52" s="383"/>
      <c r="AN52" s="383"/>
      <c r="AO52" s="383"/>
      <c r="AP52" s="383"/>
      <c r="AQ52" s="383"/>
      <c r="AR52" s="383"/>
      <c r="AS52" s="410"/>
      <c r="AT52" s="410"/>
      <c r="AU52" s="410"/>
      <c r="AV52" s="383"/>
      <c r="AW52" s="383"/>
    </row>
    <row r="53" spans="1:49">
      <c r="A53" s="163" t="s">
        <v>209</v>
      </c>
      <c r="B53" s="422">
        <v>468.9</v>
      </c>
      <c r="C53" s="386">
        <v>418.6</v>
      </c>
      <c r="D53" s="385">
        <v>435.3</v>
      </c>
      <c r="E53" s="385">
        <v>484.3</v>
      </c>
      <c r="F53" s="385">
        <v>483.4</v>
      </c>
      <c r="G53" s="385">
        <v>371.2</v>
      </c>
      <c r="H53" s="385">
        <v>405.4</v>
      </c>
      <c r="I53" s="385">
        <v>471</v>
      </c>
      <c r="J53" s="385">
        <v>467.6</v>
      </c>
      <c r="K53" s="385">
        <v>450.7</v>
      </c>
      <c r="L53" s="385">
        <v>454.9</v>
      </c>
      <c r="M53" s="385">
        <v>465.6</v>
      </c>
      <c r="N53" s="385">
        <v>444.6</v>
      </c>
      <c r="O53" s="385">
        <v>445.6</v>
      </c>
      <c r="P53" s="385">
        <v>428.7</v>
      </c>
      <c r="Q53" s="385">
        <v>464.7</v>
      </c>
      <c r="R53" s="385">
        <v>425</v>
      </c>
      <c r="S53" s="385">
        <v>425.9</v>
      </c>
      <c r="T53" s="385">
        <v>455.4</v>
      </c>
      <c r="U53" s="385">
        <v>462.3</v>
      </c>
      <c r="V53" s="385">
        <v>450.3</v>
      </c>
      <c r="W53" s="385">
        <v>468.6</v>
      </c>
      <c r="X53" s="385">
        <v>476.6</v>
      </c>
      <c r="Y53" s="391">
        <v>475.32833049960749</v>
      </c>
      <c r="Z53" s="391">
        <v>462.28275020204552</v>
      </c>
      <c r="AA53" s="391">
        <v>448.17110797582774</v>
      </c>
      <c r="AB53" s="391">
        <v>470.87718281355666</v>
      </c>
      <c r="AC53" s="391">
        <v>473.05647321282765</v>
      </c>
      <c r="AD53" s="478">
        <v>453.38756334168903</v>
      </c>
      <c r="AE53" s="478">
        <v>528.27259181108786</v>
      </c>
      <c r="AF53" s="478">
        <v>556.26120268315026</v>
      </c>
      <c r="AG53" s="478">
        <v>473.35145629932686</v>
      </c>
      <c r="AH53" s="478">
        <v>444.45134153358913</v>
      </c>
      <c r="AI53" s="478">
        <v>554.98025600656251</v>
      </c>
      <c r="AJ53" s="478">
        <v>552.16007701819581</v>
      </c>
      <c r="AK53" s="478">
        <v>448.6932518768819</v>
      </c>
      <c r="AL53" s="478">
        <v>555.74638962112306</v>
      </c>
      <c r="AM53" s="396">
        <v>503.75465062479412</v>
      </c>
      <c r="AN53" s="396">
        <v>494.2</v>
      </c>
      <c r="AO53" s="396">
        <v>524.70000000000005</v>
      </c>
      <c r="AP53" s="396">
        <v>414.9</v>
      </c>
      <c r="AQ53" s="396">
        <v>463.5</v>
      </c>
      <c r="AR53" s="396">
        <v>478</v>
      </c>
      <c r="AS53" s="522">
        <v>539.1</v>
      </c>
      <c r="AT53" s="522">
        <v>399.3</v>
      </c>
      <c r="AU53" s="522">
        <v>524.9</v>
      </c>
      <c r="AV53" s="396">
        <v>510.6</v>
      </c>
      <c r="AW53" s="396">
        <v>492.5</v>
      </c>
    </row>
    <row r="54" spans="1:49">
      <c r="A54" s="163" t="s">
        <v>210</v>
      </c>
      <c r="B54" s="422">
        <v>440.9</v>
      </c>
      <c r="C54" s="386">
        <v>456.1</v>
      </c>
      <c r="D54" s="385">
        <v>490.5</v>
      </c>
      <c r="E54" s="385">
        <v>502.4</v>
      </c>
      <c r="F54" s="385">
        <v>463.8</v>
      </c>
      <c r="G54" s="385">
        <v>410.7</v>
      </c>
      <c r="H54" s="385">
        <v>424.5</v>
      </c>
      <c r="I54" s="385">
        <v>488.8</v>
      </c>
      <c r="J54" s="385">
        <v>465.9</v>
      </c>
      <c r="K54" s="385">
        <v>446.1</v>
      </c>
      <c r="L54" s="385">
        <v>478.9</v>
      </c>
      <c r="M54" s="385">
        <v>468.6</v>
      </c>
      <c r="N54" s="385">
        <v>427</v>
      </c>
      <c r="O54" s="385">
        <v>424.4</v>
      </c>
      <c r="P54" s="385">
        <v>389.4</v>
      </c>
      <c r="Q54" s="385">
        <v>467.2</v>
      </c>
      <c r="R54" s="385">
        <v>415.6</v>
      </c>
      <c r="S54" s="385">
        <v>398.1</v>
      </c>
      <c r="T54" s="385">
        <v>412.8</v>
      </c>
      <c r="U54" s="385">
        <v>454.8</v>
      </c>
      <c r="V54" s="385">
        <v>438.4</v>
      </c>
      <c r="W54" s="385">
        <v>446.8</v>
      </c>
      <c r="X54" s="385">
        <v>483</v>
      </c>
      <c r="Y54" s="391">
        <v>474.7294354786593</v>
      </c>
      <c r="Z54" s="391">
        <v>453.0872323388686</v>
      </c>
      <c r="AA54" s="391">
        <v>386.86865286559691</v>
      </c>
      <c r="AB54" s="391">
        <v>464.47443615580477</v>
      </c>
      <c r="AC54" s="391">
        <v>464.83702297942756</v>
      </c>
      <c r="AD54" s="478">
        <v>419.4475999673171</v>
      </c>
      <c r="AE54" s="478">
        <v>519.99647619468681</v>
      </c>
      <c r="AF54" s="478">
        <v>513.43728426882467</v>
      </c>
      <c r="AG54" s="478">
        <v>460.6928129497407</v>
      </c>
      <c r="AH54" s="478">
        <v>419.05341025187909</v>
      </c>
      <c r="AI54" s="478">
        <v>510.6966881285926</v>
      </c>
      <c r="AJ54" s="478">
        <v>535.65444222617168</v>
      </c>
      <c r="AK54" s="478">
        <v>436.19523832519309</v>
      </c>
      <c r="AL54" s="478">
        <v>508.73118100780124</v>
      </c>
      <c r="AM54" s="396">
        <v>499.19924450341443</v>
      </c>
      <c r="AN54" s="396">
        <v>487</v>
      </c>
      <c r="AO54" s="396">
        <v>536.29999999999995</v>
      </c>
      <c r="AP54" s="396">
        <v>370.7</v>
      </c>
      <c r="AQ54" s="396">
        <v>407.7</v>
      </c>
      <c r="AR54" s="396">
        <v>478.9</v>
      </c>
      <c r="AS54" s="522">
        <v>537.1</v>
      </c>
      <c r="AT54" s="522">
        <v>380.8</v>
      </c>
      <c r="AU54" s="522">
        <v>516.70000000000005</v>
      </c>
      <c r="AV54" s="396">
        <v>524.4</v>
      </c>
      <c r="AW54" s="396">
        <v>487</v>
      </c>
    </row>
    <row r="55" spans="1:49">
      <c r="A55" s="163" t="s">
        <v>211</v>
      </c>
      <c r="B55" s="422">
        <v>446.8</v>
      </c>
      <c r="C55" s="386">
        <v>455.6</v>
      </c>
      <c r="D55" s="385">
        <v>439.4</v>
      </c>
      <c r="E55" s="385">
        <v>496.1</v>
      </c>
      <c r="F55" s="385">
        <v>454.8</v>
      </c>
      <c r="G55" s="385">
        <v>347.5</v>
      </c>
      <c r="H55" s="385">
        <v>396.7</v>
      </c>
      <c r="I55" s="385">
        <v>470.8</v>
      </c>
      <c r="J55" s="385">
        <v>463.6</v>
      </c>
      <c r="K55" s="385">
        <v>424.3</v>
      </c>
      <c r="L55" s="385">
        <v>477.3</v>
      </c>
      <c r="M55" s="385">
        <v>460.8</v>
      </c>
      <c r="N55" s="385">
        <v>424.6</v>
      </c>
      <c r="O55" s="385">
        <v>405.4</v>
      </c>
      <c r="P55" s="385">
        <v>370.1</v>
      </c>
      <c r="Q55" s="385">
        <v>451.9</v>
      </c>
      <c r="R55" s="385">
        <v>407.3</v>
      </c>
      <c r="S55" s="385">
        <v>396.5</v>
      </c>
      <c r="T55" s="385">
        <v>414.7</v>
      </c>
      <c r="U55" s="385">
        <v>447</v>
      </c>
      <c r="V55" s="385">
        <v>423</v>
      </c>
      <c r="W55" s="385">
        <v>429.1</v>
      </c>
      <c r="X55" s="385">
        <v>471.9</v>
      </c>
      <c r="Y55" s="391">
        <v>463.31361768703175</v>
      </c>
      <c r="Z55" s="391">
        <v>454.89021160359158</v>
      </c>
      <c r="AA55" s="391">
        <v>402.19153560670259</v>
      </c>
      <c r="AB55" s="391">
        <v>448.34015056675338</v>
      </c>
      <c r="AC55" s="391">
        <v>480.05040940871885</v>
      </c>
      <c r="AD55" s="478">
        <v>411.49057154064644</v>
      </c>
      <c r="AE55" s="478">
        <v>480.93296960433258</v>
      </c>
      <c r="AF55" s="478">
        <v>481.39084123209761</v>
      </c>
      <c r="AG55" s="478">
        <v>452.25928630013419</v>
      </c>
      <c r="AH55" s="478">
        <v>403.06316645367633</v>
      </c>
      <c r="AI55" s="478">
        <v>507.80085967911191</v>
      </c>
      <c r="AJ55" s="478">
        <v>496.01443200455685</v>
      </c>
      <c r="AK55" s="478">
        <v>397.92870005674808</v>
      </c>
      <c r="AL55" s="478">
        <v>486.59386790880075</v>
      </c>
      <c r="AM55" s="396">
        <v>476.33114302518305</v>
      </c>
      <c r="AN55" s="522">
        <v>457.1</v>
      </c>
      <c r="AO55" s="396">
        <v>486.5</v>
      </c>
      <c r="AP55" s="396">
        <v>345.9</v>
      </c>
      <c r="AQ55" s="396">
        <v>414.6</v>
      </c>
      <c r="AR55" s="396">
        <v>446.6</v>
      </c>
      <c r="AS55" s="396">
        <v>475</v>
      </c>
      <c r="AT55" s="396">
        <v>374.5</v>
      </c>
      <c r="AU55" s="396">
        <v>470.3</v>
      </c>
      <c r="AV55" s="396">
        <v>448.7</v>
      </c>
      <c r="AW55" s="396">
        <v>455.8</v>
      </c>
    </row>
    <row r="56" spans="1:49">
      <c r="A56" s="163" t="s">
        <v>212</v>
      </c>
      <c r="B56" s="422">
        <v>443.5</v>
      </c>
      <c r="C56" s="386">
        <v>446.5</v>
      </c>
      <c r="D56" s="385">
        <v>425.1</v>
      </c>
      <c r="E56" s="385">
        <v>471.2</v>
      </c>
      <c r="F56" s="385">
        <v>453.3</v>
      </c>
      <c r="G56" s="385">
        <v>354.2</v>
      </c>
      <c r="H56" s="385">
        <v>381.7</v>
      </c>
      <c r="I56" s="385">
        <v>417.1</v>
      </c>
      <c r="J56" s="385">
        <v>426</v>
      </c>
      <c r="K56" s="385">
        <v>388.2</v>
      </c>
      <c r="L56" s="385">
        <v>459.5</v>
      </c>
      <c r="M56" s="385">
        <v>463.8</v>
      </c>
      <c r="N56" s="385">
        <v>395.2</v>
      </c>
      <c r="O56" s="385">
        <v>355.4</v>
      </c>
      <c r="P56" s="385">
        <v>372.2</v>
      </c>
      <c r="Q56" s="385">
        <v>432.3</v>
      </c>
      <c r="R56" s="385">
        <v>395.7</v>
      </c>
      <c r="S56" s="385">
        <v>394.2</v>
      </c>
      <c r="T56" s="385">
        <v>404.3</v>
      </c>
      <c r="U56" s="385">
        <v>437.9</v>
      </c>
      <c r="V56" s="385">
        <v>368.7</v>
      </c>
      <c r="W56" s="385">
        <v>440.4</v>
      </c>
      <c r="X56" s="385">
        <v>451.7</v>
      </c>
      <c r="Y56" s="391">
        <v>448.34433669713127</v>
      </c>
      <c r="Z56" s="391">
        <v>442.28769626641684</v>
      </c>
      <c r="AA56" s="391">
        <v>384.3697158736984</v>
      </c>
      <c r="AB56" s="391">
        <v>450.18379032520403</v>
      </c>
      <c r="AC56" s="391">
        <v>463.16215698138615</v>
      </c>
      <c r="AD56" s="478">
        <v>383.38351428573247</v>
      </c>
      <c r="AE56" s="478">
        <v>479.55330165455649</v>
      </c>
      <c r="AF56" s="478">
        <v>485.46779747265941</v>
      </c>
      <c r="AG56" s="478">
        <v>459.75196872672257</v>
      </c>
      <c r="AH56" s="478">
        <v>401.94031278851128</v>
      </c>
      <c r="AI56" s="478">
        <v>483.20681818340836</v>
      </c>
      <c r="AJ56" s="478">
        <v>497.59089124712307</v>
      </c>
      <c r="AK56" s="478">
        <v>419.31320227713917</v>
      </c>
      <c r="AL56" s="478">
        <v>480.26425620485111</v>
      </c>
      <c r="AM56" s="396">
        <v>491.41248518666958</v>
      </c>
      <c r="AN56" s="522">
        <v>460.1</v>
      </c>
      <c r="AO56" s="396">
        <v>501</v>
      </c>
      <c r="AP56" s="396">
        <v>369</v>
      </c>
      <c r="AQ56" s="396">
        <v>384.1</v>
      </c>
      <c r="AR56" s="396">
        <v>458.7</v>
      </c>
      <c r="AS56" s="522">
        <v>481.5</v>
      </c>
      <c r="AT56" s="522">
        <v>408.9</v>
      </c>
      <c r="AU56" s="522">
        <v>481.2</v>
      </c>
      <c r="AV56" s="396">
        <v>471.7</v>
      </c>
      <c r="AW56" s="396">
        <v>484.9</v>
      </c>
    </row>
    <row r="57" spans="1:49">
      <c r="A57" s="130"/>
      <c r="B57" s="421"/>
      <c r="C57" s="23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36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53"/>
      <c r="AE57" s="353"/>
      <c r="AF57" s="353"/>
      <c r="AG57" s="353"/>
      <c r="AH57" s="353"/>
      <c r="AI57" s="353"/>
      <c r="AJ57" s="353"/>
      <c r="AK57" s="353"/>
      <c r="AL57" s="353"/>
      <c r="AM57" s="383"/>
      <c r="AN57" s="410"/>
      <c r="AO57" s="383"/>
      <c r="AP57" s="410"/>
      <c r="AQ57" s="410"/>
      <c r="AR57" s="410"/>
      <c r="AS57" s="410"/>
      <c r="AT57" s="410"/>
      <c r="AU57" s="410"/>
      <c r="AV57" s="410"/>
      <c r="AW57" s="410"/>
    </row>
    <row r="58" spans="1:49">
      <c r="A58" s="163" t="s">
        <v>59</v>
      </c>
      <c r="B58" s="424">
        <v>445</v>
      </c>
      <c r="C58" s="386">
        <v>449.4</v>
      </c>
      <c r="D58" s="385">
        <v>437.3</v>
      </c>
      <c r="E58" s="385">
        <v>482.7</v>
      </c>
      <c r="F58" s="385">
        <v>456.1</v>
      </c>
      <c r="G58" s="385">
        <v>360</v>
      </c>
      <c r="H58" s="385">
        <v>392.1</v>
      </c>
      <c r="I58" s="385">
        <v>442.3</v>
      </c>
      <c r="J58" s="385">
        <v>442.6</v>
      </c>
      <c r="K58" s="385">
        <v>406.9</v>
      </c>
      <c r="L58" s="385">
        <v>466.4</v>
      </c>
      <c r="M58" s="385">
        <v>463.7</v>
      </c>
      <c r="N58" s="385">
        <v>408.8</v>
      </c>
      <c r="O58" s="385">
        <v>380.4</v>
      </c>
      <c r="P58" s="385">
        <v>375.7</v>
      </c>
      <c r="Q58" s="385">
        <v>443.2</v>
      </c>
      <c r="R58" s="385">
        <v>402.6</v>
      </c>
      <c r="S58" s="385">
        <v>396.4</v>
      </c>
      <c r="T58" s="385">
        <v>410.2</v>
      </c>
      <c r="U58" s="385">
        <v>443.6</v>
      </c>
      <c r="V58" s="385">
        <v>396.9</v>
      </c>
      <c r="W58" s="385">
        <v>438.4</v>
      </c>
      <c r="X58" s="385">
        <v>462.8</v>
      </c>
      <c r="Y58" s="385">
        <v>457.15767449545075</v>
      </c>
      <c r="Z58" s="385">
        <v>448.31507495784314</v>
      </c>
      <c r="AA58" s="385">
        <v>392.65890630837089</v>
      </c>
      <c r="AB58" s="385">
        <v>451.5364860625067</v>
      </c>
      <c r="AC58" s="385">
        <v>469.8499465410182</v>
      </c>
      <c r="AD58" s="478">
        <v>400.11162775703644</v>
      </c>
      <c r="AE58" s="478">
        <v>487.35927197480862</v>
      </c>
      <c r="AF58" s="478">
        <v>490.92568297087229</v>
      </c>
      <c r="AG58" s="478">
        <v>457.81148959617298</v>
      </c>
      <c r="AH58" s="478">
        <v>407.01604072678458</v>
      </c>
      <c r="AI58" s="478">
        <v>500.82793142604561</v>
      </c>
      <c r="AJ58" s="478">
        <v>506.32431285245423</v>
      </c>
      <c r="AK58" s="478">
        <v>415.52216524009134</v>
      </c>
      <c r="AL58" s="478">
        <v>491.14635790767784</v>
      </c>
      <c r="AM58" s="396">
        <v>487.88372896265707</v>
      </c>
      <c r="AN58" s="396">
        <v>465</v>
      </c>
      <c r="AO58" s="396">
        <v>502.4</v>
      </c>
      <c r="AP58" s="396">
        <v>364.1</v>
      </c>
      <c r="AQ58" s="396">
        <v>404</v>
      </c>
      <c r="AR58" s="396">
        <v>458.8</v>
      </c>
      <c r="AS58" s="522">
        <v>491.5</v>
      </c>
      <c r="AT58" s="522">
        <v>392.5</v>
      </c>
      <c r="AU58" s="522">
        <v>484.5</v>
      </c>
      <c r="AV58" s="396">
        <v>474.3</v>
      </c>
      <c r="AW58" s="396">
        <v>476.2</v>
      </c>
    </row>
    <row r="59" spans="1:49">
      <c r="A59" s="169" t="s">
        <v>131</v>
      </c>
      <c r="B59" s="515"/>
      <c r="C59" s="515"/>
      <c r="D59" s="515"/>
      <c r="E59" s="515"/>
      <c r="F59" s="515"/>
      <c r="G59" s="515"/>
      <c r="H59" s="515"/>
      <c r="I59" s="515"/>
      <c r="J59" s="515"/>
      <c r="K59" s="515"/>
      <c r="L59" s="515"/>
      <c r="M59" s="515"/>
      <c r="N59" s="515"/>
      <c r="O59" s="515"/>
      <c r="P59" s="515"/>
      <c r="Q59" s="515"/>
      <c r="R59" s="362"/>
      <c r="S59" s="362"/>
      <c r="T59" s="362"/>
      <c r="U59" s="362"/>
      <c r="V59" s="362"/>
      <c r="W59" s="362"/>
      <c r="X59" s="362"/>
      <c r="Y59" s="362"/>
      <c r="Z59" s="362"/>
      <c r="AA59" s="410"/>
      <c r="AB59" s="310"/>
      <c r="AC59" s="410"/>
      <c r="AD59" s="410"/>
      <c r="AE59" s="410"/>
      <c r="AF59" s="410"/>
      <c r="AG59" s="410"/>
      <c r="AH59" s="410"/>
      <c r="AI59" s="410"/>
      <c r="AJ59" s="410"/>
      <c r="AK59" s="410"/>
      <c r="AL59" s="410"/>
      <c r="AM59" s="383"/>
      <c r="AN59" s="410"/>
      <c r="AO59" s="410"/>
      <c r="AP59" s="410"/>
      <c r="AQ59" s="410"/>
      <c r="AR59" s="410"/>
      <c r="AS59" s="410"/>
      <c r="AT59" s="410"/>
      <c r="AU59" s="410"/>
      <c r="AV59" s="410"/>
      <c r="AW59" s="410"/>
    </row>
    <row r="60" spans="1:49">
      <c r="A60" s="130" t="s">
        <v>70</v>
      </c>
      <c r="B60" s="362" t="s">
        <v>125</v>
      </c>
      <c r="C60" s="362" t="s">
        <v>125</v>
      </c>
      <c r="D60" s="362" t="s">
        <v>125</v>
      </c>
      <c r="E60" s="362" t="s">
        <v>125</v>
      </c>
      <c r="F60" s="362" t="s">
        <v>125</v>
      </c>
      <c r="G60" s="362" t="s">
        <v>125</v>
      </c>
      <c r="H60" s="362" t="s">
        <v>125</v>
      </c>
      <c r="I60" s="362" t="s">
        <v>125</v>
      </c>
      <c r="J60" s="362" t="s">
        <v>125</v>
      </c>
      <c r="K60" s="362" t="s">
        <v>125</v>
      </c>
      <c r="L60" s="515" t="s">
        <v>125</v>
      </c>
      <c r="M60" s="362" t="s">
        <v>69</v>
      </c>
      <c r="N60" s="362" t="s">
        <v>69</v>
      </c>
      <c r="O60" s="362" t="s">
        <v>69</v>
      </c>
      <c r="P60" s="362" t="s">
        <v>69</v>
      </c>
      <c r="Q60" s="362" t="s">
        <v>69</v>
      </c>
      <c r="R60" s="362" t="s">
        <v>69</v>
      </c>
      <c r="S60" s="362" t="s">
        <v>69</v>
      </c>
      <c r="T60" s="362" t="s">
        <v>69</v>
      </c>
      <c r="U60" s="362" t="s">
        <v>125</v>
      </c>
      <c r="V60" s="362" t="s">
        <v>125</v>
      </c>
      <c r="W60" s="366" t="s">
        <v>124</v>
      </c>
      <c r="X60" s="366" t="s">
        <v>124</v>
      </c>
      <c r="Y60" s="366" t="s">
        <v>68</v>
      </c>
      <c r="Z60" s="366" t="s">
        <v>68</v>
      </c>
      <c r="AA60" s="366" t="s">
        <v>68</v>
      </c>
      <c r="AB60" s="310" t="s">
        <v>68</v>
      </c>
      <c r="AC60" s="410" t="s">
        <v>68</v>
      </c>
      <c r="AD60" s="410" t="s">
        <v>68</v>
      </c>
      <c r="AE60" s="410" t="s">
        <v>68</v>
      </c>
      <c r="AF60" s="410" t="s">
        <v>68</v>
      </c>
      <c r="AG60" s="410" t="s">
        <v>68</v>
      </c>
      <c r="AH60" s="410" t="s">
        <v>68</v>
      </c>
      <c r="AI60" s="410" t="s">
        <v>68</v>
      </c>
      <c r="AJ60" s="410" t="s">
        <v>68</v>
      </c>
      <c r="AK60" s="410" t="s">
        <v>68</v>
      </c>
      <c r="AL60" s="410" t="s">
        <v>68</v>
      </c>
      <c r="AM60" s="383" t="s">
        <v>68</v>
      </c>
      <c r="AN60" s="410" t="s">
        <v>68</v>
      </c>
      <c r="AO60" s="410" t="s">
        <v>68</v>
      </c>
      <c r="AP60" s="410" t="s">
        <v>68</v>
      </c>
      <c r="AQ60" s="410" t="s">
        <v>68</v>
      </c>
      <c r="AR60" s="410" t="s">
        <v>68</v>
      </c>
      <c r="AS60" s="410" t="s">
        <v>68</v>
      </c>
      <c r="AT60" s="410" t="s">
        <v>68</v>
      </c>
      <c r="AU60" s="410" t="s">
        <v>68</v>
      </c>
      <c r="AV60" s="410" t="s">
        <v>68</v>
      </c>
      <c r="AW60" s="410" t="s">
        <v>68</v>
      </c>
    </row>
    <row r="61" spans="1:49">
      <c r="A61" s="120"/>
      <c r="B61" s="220"/>
      <c r="C61" s="220"/>
      <c r="D61" s="220"/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20"/>
      <c r="V61" s="220"/>
      <c r="W61" s="220"/>
      <c r="X61" s="220"/>
      <c r="Y61" s="220"/>
      <c r="Z61" s="220"/>
      <c r="AA61" s="220"/>
      <c r="AB61" s="220"/>
      <c r="AC61" s="220"/>
      <c r="AD61" s="3"/>
      <c r="AE61" s="161"/>
      <c r="AF61" s="206"/>
      <c r="AG61" s="206"/>
      <c r="AH61" s="206"/>
      <c r="AI61" s="206"/>
      <c r="AJ61" s="206"/>
      <c r="AK61" s="206"/>
      <c r="AL61" s="206"/>
      <c r="AM61" s="206"/>
      <c r="AN61" s="206"/>
      <c r="AO61" s="206"/>
      <c r="AP61" s="206"/>
      <c r="AQ61" s="133"/>
      <c r="AR61" s="133"/>
      <c r="AS61" s="133"/>
      <c r="AT61" s="133"/>
      <c r="AU61" s="133"/>
      <c r="AV61" s="206"/>
      <c r="AW61" s="133"/>
    </row>
    <row r="62" spans="1:49">
      <c r="A62" s="171"/>
      <c r="B62" s="220"/>
      <c r="C62" s="220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20"/>
      <c r="Z62" s="220"/>
      <c r="AA62" s="149"/>
      <c r="AB62" s="220"/>
      <c r="AC62" s="220"/>
      <c r="AD62" s="220"/>
      <c r="AE62" s="220"/>
      <c r="AF62" s="220"/>
      <c r="AG62" s="220"/>
      <c r="AH62" s="220"/>
      <c r="AI62" s="220"/>
      <c r="AJ62" s="220"/>
      <c r="AK62" s="220"/>
      <c r="AL62" s="220"/>
      <c r="AM62" s="220"/>
      <c r="AN62" s="220"/>
      <c r="AO62" s="220"/>
      <c r="AP62" s="220"/>
      <c r="AQ62" s="220"/>
      <c r="AR62" s="179"/>
      <c r="AS62" s="179"/>
      <c r="AT62" s="179"/>
      <c r="AU62" s="179"/>
      <c r="AV62" s="220"/>
      <c r="AW62" s="220"/>
    </row>
    <row r="63" spans="1:49">
      <c r="A63" s="177" t="s">
        <v>206</v>
      </c>
      <c r="B63" s="220"/>
      <c r="C63" s="220"/>
      <c r="D63" s="220"/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20"/>
      <c r="Z63" s="220"/>
      <c r="AA63" s="149"/>
      <c r="AB63" s="220"/>
      <c r="AC63" s="220"/>
      <c r="AD63" s="220"/>
      <c r="AE63" s="220"/>
      <c r="AF63" s="220"/>
      <c r="AG63" s="220"/>
      <c r="AH63" s="220"/>
      <c r="AI63" s="220"/>
      <c r="AJ63" s="220"/>
      <c r="AK63" s="220"/>
      <c r="AL63" s="220"/>
      <c r="AM63" s="220"/>
      <c r="AN63" s="220"/>
      <c r="AO63" s="220"/>
      <c r="AP63" s="220"/>
      <c r="AQ63" s="220"/>
      <c r="AR63" s="179"/>
      <c r="AS63" s="179"/>
      <c r="AT63" s="179"/>
      <c r="AU63" s="179"/>
      <c r="AV63" s="220"/>
      <c r="AW63" s="220"/>
    </row>
    <row r="64" spans="1:49">
      <c r="A64" s="178" t="s">
        <v>132</v>
      </c>
      <c r="B64" s="149"/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219"/>
      <c r="AD64" s="217"/>
      <c r="AE64" s="217"/>
      <c r="AF64" s="217"/>
      <c r="AG64" s="217"/>
      <c r="AH64" s="217"/>
      <c r="AI64" s="217"/>
      <c r="AJ64" s="217"/>
      <c r="AK64" s="217"/>
      <c r="AL64" s="217"/>
      <c r="AM64" s="217"/>
      <c r="AN64" s="217"/>
      <c r="AO64" s="217"/>
      <c r="AP64" s="217"/>
      <c r="AQ64" s="217"/>
      <c r="AR64" s="217"/>
      <c r="AS64" s="217"/>
      <c r="AT64" s="217"/>
      <c r="AU64" s="217"/>
      <c r="AV64" s="217"/>
      <c r="AW64" s="217"/>
    </row>
    <row r="65" spans="1:49">
      <c r="A65" s="131" t="s">
        <v>204</v>
      </c>
      <c r="B65" s="149"/>
      <c r="C65" s="14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219"/>
      <c r="AD65" s="217"/>
      <c r="AE65" s="217"/>
      <c r="AF65" s="217"/>
      <c r="AG65" s="217"/>
      <c r="AH65" s="217"/>
      <c r="AI65" s="217"/>
      <c r="AJ65" s="217"/>
      <c r="AK65" s="217"/>
      <c r="AL65" s="217"/>
      <c r="AM65" s="217"/>
      <c r="AN65" s="217"/>
      <c r="AO65" s="217"/>
      <c r="AP65" s="217"/>
      <c r="AQ65" s="217"/>
      <c r="AR65" s="217"/>
      <c r="AS65" s="217"/>
      <c r="AT65" s="217"/>
      <c r="AU65" s="217"/>
      <c r="AV65" s="217"/>
      <c r="AW65" s="217"/>
    </row>
    <row r="66" spans="1:49">
      <c r="A66" s="131" t="s">
        <v>130</v>
      </c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9"/>
      <c r="M66" s="149"/>
      <c r="N66" s="149"/>
      <c r="O66" s="149"/>
      <c r="P66" s="149"/>
      <c r="Q66" s="149"/>
      <c r="R66" s="149"/>
      <c r="S66" s="149"/>
      <c r="T66" s="149"/>
      <c r="U66" s="148"/>
      <c r="V66" s="148"/>
      <c r="W66" s="148"/>
      <c r="X66" s="148"/>
      <c r="Y66" s="148"/>
      <c r="Z66" s="148"/>
      <c r="AA66" s="148"/>
      <c r="AB66" s="149"/>
      <c r="AC66" s="219"/>
      <c r="AD66" s="217"/>
      <c r="AE66" s="131"/>
      <c r="AF66" s="131"/>
      <c r="AG66" s="217"/>
      <c r="AH66" s="217"/>
      <c r="AI66" s="217"/>
      <c r="AJ66" s="217"/>
      <c r="AK66" s="217"/>
      <c r="AL66" s="217"/>
      <c r="AM66" s="217"/>
      <c r="AN66" s="217"/>
      <c r="AO66" s="217"/>
      <c r="AP66" s="217"/>
      <c r="AQ66" s="217"/>
      <c r="AR66" s="217"/>
      <c r="AS66" s="217"/>
      <c r="AT66" s="217"/>
      <c r="AU66" s="217"/>
      <c r="AV66" s="217"/>
      <c r="AW66" s="217"/>
    </row>
    <row r="67" spans="1:49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11BA-E0B0-4146-A11E-AAC8CAD6E500}">
  <dimension ref="A1:AH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34" ht="14.25">
      <c r="A1" s="345" t="str">
        <f>HYPERLINK("#'Verzeichnis_der_Fruchtarten'!A1", "Gehe zum Verzeichnis_der_Fruchtarten")</f>
        <v>Gehe zum Verzeichnis_der_Fruchtarten</v>
      </c>
    </row>
    <row r="3" spans="1:34" ht="22.5">
      <c r="A3" s="301" t="s">
        <v>81</v>
      </c>
      <c r="B3" s="201" t="s">
        <v>152</v>
      </c>
      <c r="C3" s="201" t="s">
        <v>152</v>
      </c>
      <c r="D3" s="201" t="s">
        <v>152</v>
      </c>
      <c r="E3" s="201" t="s">
        <v>152</v>
      </c>
      <c r="F3" s="201" t="s">
        <v>152</v>
      </c>
      <c r="G3" s="201" t="s">
        <v>152</v>
      </c>
      <c r="H3" s="201" t="s">
        <v>152</v>
      </c>
      <c r="I3" s="201" t="s">
        <v>152</v>
      </c>
      <c r="J3" s="201" t="s">
        <v>152</v>
      </c>
      <c r="K3" s="201" t="s">
        <v>152</v>
      </c>
      <c r="L3" s="201" t="s">
        <v>152</v>
      </c>
      <c r="M3" s="201" t="s">
        <v>152</v>
      </c>
      <c r="N3" s="201" t="s">
        <v>152</v>
      </c>
      <c r="O3" s="201" t="s">
        <v>152</v>
      </c>
      <c r="P3" s="201" t="s">
        <v>152</v>
      </c>
      <c r="Q3" s="201" t="s">
        <v>152</v>
      </c>
      <c r="R3" s="201" t="s">
        <v>152</v>
      </c>
      <c r="S3" s="201" t="s">
        <v>152</v>
      </c>
      <c r="T3" s="201" t="s">
        <v>152</v>
      </c>
      <c r="U3" s="201" t="s">
        <v>152</v>
      </c>
      <c r="V3" s="201" t="s">
        <v>152</v>
      </c>
      <c r="W3" s="201" t="s">
        <v>152</v>
      </c>
      <c r="X3" s="201" t="s">
        <v>152</v>
      </c>
      <c r="Y3" s="201" t="s">
        <v>152</v>
      </c>
      <c r="Z3" s="201" t="s">
        <v>152</v>
      </c>
      <c r="AA3" s="201" t="s">
        <v>152</v>
      </c>
      <c r="AB3" s="201" t="s">
        <v>152</v>
      </c>
      <c r="AC3" s="201" t="s">
        <v>152</v>
      </c>
      <c r="AD3" s="201" t="s">
        <v>152</v>
      </c>
      <c r="AE3" s="201" t="s">
        <v>152</v>
      </c>
      <c r="AF3" s="201" t="s">
        <v>152</v>
      </c>
      <c r="AG3" s="201" t="s">
        <v>152</v>
      </c>
      <c r="AH3" s="210" t="s">
        <v>152</v>
      </c>
    </row>
    <row r="4" spans="1:34">
      <c r="A4" s="552" t="s">
        <v>205</v>
      </c>
      <c r="B4" s="18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94">
        <v>2010</v>
      </c>
    </row>
    <row r="5" spans="1:34" ht="12.75" thickBot="1">
      <c r="A5" s="553"/>
      <c r="B5" s="129" t="s">
        <v>220</v>
      </c>
      <c r="C5" s="129" t="s">
        <v>220</v>
      </c>
      <c r="D5" s="129" t="s">
        <v>220</v>
      </c>
      <c r="E5" s="129" t="s">
        <v>220</v>
      </c>
      <c r="F5" s="129" t="s">
        <v>220</v>
      </c>
      <c r="G5" s="129" t="s">
        <v>220</v>
      </c>
      <c r="H5" s="129" t="s">
        <v>220</v>
      </c>
      <c r="I5" s="129" t="s">
        <v>220</v>
      </c>
      <c r="J5" s="129" t="s">
        <v>220</v>
      </c>
      <c r="K5" s="129" t="s">
        <v>220</v>
      </c>
      <c r="L5" s="129" t="s">
        <v>220</v>
      </c>
      <c r="M5" s="129" t="s">
        <v>220</v>
      </c>
      <c r="N5" s="129" t="s">
        <v>220</v>
      </c>
      <c r="O5" s="129" t="s">
        <v>220</v>
      </c>
      <c r="P5" s="129" t="s">
        <v>220</v>
      </c>
      <c r="Q5" s="129" t="s">
        <v>220</v>
      </c>
      <c r="R5" s="129" t="s">
        <v>220</v>
      </c>
      <c r="S5" s="129" t="s">
        <v>220</v>
      </c>
      <c r="T5" s="129" t="s">
        <v>220</v>
      </c>
      <c r="U5" s="129" t="s">
        <v>220</v>
      </c>
      <c r="V5" s="129" t="s">
        <v>220</v>
      </c>
      <c r="W5" s="129" t="s">
        <v>220</v>
      </c>
      <c r="X5" s="129" t="s">
        <v>220</v>
      </c>
      <c r="Y5" s="129" t="s">
        <v>220</v>
      </c>
      <c r="Z5" s="129" t="s">
        <v>220</v>
      </c>
      <c r="AA5" s="129" t="s">
        <v>220</v>
      </c>
      <c r="AB5" s="129" t="s">
        <v>220</v>
      </c>
      <c r="AC5" s="129" t="s">
        <v>220</v>
      </c>
      <c r="AD5" s="129" t="s">
        <v>220</v>
      </c>
      <c r="AE5" s="129" t="s">
        <v>220</v>
      </c>
      <c r="AF5" s="129" t="s">
        <v>221</v>
      </c>
      <c r="AG5" s="129" t="s">
        <v>221</v>
      </c>
      <c r="AH5" s="195" t="s">
        <v>221</v>
      </c>
    </row>
    <row r="6" spans="1:34" ht="12.75" thickTop="1">
      <c r="A6" s="130" t="s">
        <v>14</v>
      </c>
      <c r="B6" s="232" t="s">
        <v>15</v>
      </c>
      <c r="C6" s="232" t="s">
        <v>15</v>
      </c>
      <c r="D6" s="232" t="s">
        <v>15</v>
      </c>
      <c r="E6" s="232" t="s">
        <v>15</v>
      </c>
      <c r="F6" s="232" t="s">
        <v>15</v>
      </c>
      <c r="G6" s="232" t="s">
        <v>15</v>
      </c>
      <c r="H6" s="232" t="s">
        <v>15</v>
      </c>
      <c r="I6" s="232" t="s">
        <v>15</v>
      </c>
      <c r="J6" s="232" t="s">
        <v>15</v>
      </c>
      <c r="K6" s="556" t="s">
        <v>76</v>
      </c>
      <c r="L6" s="556"/>
      <c r="M6" s="556"/>
      <c r="N6" s="556"/>
      <c r="O6" s="232">
        <v>74.16463784875134</v>
      </c>
      <c r="P6" s="232">
        <v>49.104587105359329</v>
      </c>
      <c r="Q6" s="232">
        <v>55.385705744573144</v>
      </c>
      <c r="R6" s="232">
        <v>90.199929284464943</v>
      </c>
      <c r="S6" s="232" t="s">
        <v>160</v>
      </c>
      <c r="T6" s="232" t="s">
        <v>160</v>
      </c>
      <c r="U6" s="232" t="s">
        <v>15</v>
      </c>
      <c r="V6" s="232" t="s">
        <v>15</v>
      </c>
      <c r="W6" s="232" t="s">
        <v>15</v>
      </c>
      <c r="X6" s="232" t="s">
        <v>15</v>
      </c>
      <c r="Y6" s="232" t="s">
        <v>15</v>
      </c>
      <c r="Z6" s="232" t="s">
        <v>15</v>
      </c>
      <c r="AA6" s="232" t="s">
        <v>15</v>
      </c>
      <c r="AB6" s="232" t="s">
        <v>15</v>
      </c>
      <c r="AC6" s="232" t="s">
        <v>15</v>
      </c>
      <c r="AD6" s="223" t="s">
        <v>15</v>
      </c>
      <c r="AE6" s="223" t="s">
        <v>15</v>
      </c>
      <c r="AF6" s="357" t="s">
        <v>15</v>
      </c>
      <c r="AG6" s="357" t="s">
        <v>15</v>
      </c>
      <c r="AH6" s="559" t="s">
        <v>217</v>
      </c>
    </row>
    <row r="7" spans="1:34">
      <c r="A7" s="130" t="s">
        <v>17</v>
      </c>
      <c r="B7" s="232" t="s">
        <v>15</v>
      </c>
      <c r="C7" s="232" t="s">
        <v>15</v>
      </c>
      <c r="D7" s="232" t="s">
        <v>15</v>
      </c>
      <c r="E7" s="232" t="s">
        <v>15</v>
      </c>
      <c r="F7" s="232" t="s">
        <v>15</v>
      </c>
      <c r="G7" s="232" t="s">
        <v>15</v>
      </c>
      <c r="H7" s="232" t="s">
        <v>15</v>
      </c>
      <c r="I7" s="232" t="s">
        <v>15</v>
      </c>
      <c r="J7" s="232" t="s">
        <v>15</v>
      </c>
      <c r="K7" s="556" t="s">
        <v>76</v>
      </c>
      <c r="L7" s="556"/>
      <c r="M7" s="556"/>
      <c r="N7" s="556"/>
      <c r="O7" s="232" t="s">
        <v>68</v>
      </c>
      <c r="P7" s="232" t="s">
        <v>68</v>
      </c>
      <c r="Q7" s="232" t="s">
        <v>68</v>
      </c>
      <c r="R7" s="232" t="s">
        <v>68</v>
      </c>
      <c r="S7" s="232" t="s">
        <v>68</v>
      </c>
      <c r="T7" s="232" t="s">
        <v>68</v>
      </c>
      <c r="U7" s="232" t="s">
        <v>16</v>
      </c>
      <c r="V7" s="232" t="s">
        <v>16</v>
      </c>
      <c r="W7" s="232" t="s">
        <v>16</v>
      </c>
      <c r="X7" s="232" t="s">
        <v>16</v>
      </c>
      <c r="Y7" s="232" t="s">
        <v>16</v>
      </c>
      <c r="Z7" s="232" t="s">
        <v>16</v>
      </c>
      <c r="AA7" s="232" t="s">
        <v>16</v>
      </c>
      <c r="AB7" s="232" t="s">
        <v>16</v>
      </c>
      <c r="AC7" s="232" t="s">
        <v>16</v>
      </c>
      <c r="AD7" s="223" t="s">
        <v>16</v>
      </c>
      <c r="AE7" s="223" t="s">
        <v>16</v>
      </c>
      <c r="AF7" s="357" t="s">
        <v>16</v>
      </c>
      <c r="AG7" s="357" t="s">
        <v>16</v>
      </c>
      <c r="AH7" s="560"/>
    </row>
    <row r="8" spans="1:34">
      <c r="A8" s="130" t="s">
        <v>18</v>
      </c>
      <c r="B8" s="232">
        <v>56.5</v>
      </c>
      <c r="C8" s="232">
        <v>52</v>
      </c>
      <c r="D8" s="232">
        <v>46.4</v>
      </c>
      <c r="E8" s="232" t="s">
        <v>15</v>
      </c>
      <c r="F8" s="232" t="s">
        <v>15</v>
      </c>
      <c r="G8" s="232">
        <v>105</v>
      </c>
      <c r="H8" s="232">
        <v>38.799999999999997</v>
      </c>
      <c r="I8" s="232">
        <v>68.8</v>
      </c>
      <c r="J8" s="232" t="s">
        <v>15</v>
      </c>
      <c r="K8" s="556" t="s">
        <v>76</v>
      </c>
      <c r="L8" s="556"/>
      <c r="M8" s="556"/>
      <c r="N8" s="556"/>
      <c r="O8" s="232">
        <v>74.16463784875134</v>
      </c>
      <c r="P8" s="232">
        <v>46.916039101608035</v>
      </c>
      <c r="Q8" s="232">
        <v>59.540376823310396</v>
      </c>
      <c r="R8" s="232">
        <v>99.285714265857138</v>
      </c>
      <c r="S8" s="232" t="s">
        <v>160</v>
      </c>
      <c r="T8" s="232" t="s">
        <v>160</v>
      </c>
      <c r="U8" s="232" t="s">
        <v>15</v>
      </c>
      <c r="V8" s="232" t="s">
        <v>15</v>
      </c>
      <c r="W8" s="232" t="s">
        <v>15</v>
      </c>
      <c r="X8" s="232">
        <v>113.7901013045262</v>
      </c>
      <c r="Y8" s="232">
        <v>101.49563763458892</v>
      </c>
      <c r="Z8" s="232" t="s">
        <v>15</v>
      </c>
      <c r="AA8" s="232" t="s">
        <v>16</v>
      </c>
      <c r="AB8" s="232" t="s">
        <v>16</v>
      </c>
      <c r="AC8" s="232" t="s">
        <v>16</v>
      </c>
      <c r="AD8" s="223" t="s">
        <v>16</v>
      </c>
      <c r="AE8" s="223" t="s">
        <v>16</v>
      </c>
      <c r="AF8" s="357" t="s">
        <v>16</v>
      </c>
      <c r="AG8" s="357" t="s">
        <v>16</v>
      </c>
      <c r="AH8" s="560"/>
    </row>
    <row r="9" spans="1:34">
      <c r="A9" s="130" t="s">
        <v>19</v>
      </c>
      <c r="B9" s="232">
        <v>56.5</v>
      </c>
      <c r="C9" s="232">
        <v>54.3</v>
      </c>
      <c r="D9" s="232">
        <v>45.8</v>
      </c>
      <c r="E9" s="232">
        <v>93.2</v>
      </c>
      <c r="F9" s="232">
        <v>55</v>
      </c>
      <c r="G9" s="232">
        <v>56.5</v>
      </c>
      <c r="H9" s="232" t="s">
        <v>15</v>
      </c>
      <c r="I9" s="232" t="s">
        <v>15</v>
      </c>
      <c r="J9" s="232" t="s">
        <v>15</v>
      </c>
      <c r="K9" s="556" t="s">
        <v>76</v>
      </c>
      <c r="L9" s="556"/>
      <c r="M9" s="556"/>
      <c r="N9" s="556"/>
      <c r="O9" s="232">
        <v>74.16463784875134</v>
      </c>
      <c r="P9" s="232">
        <v>43.573598609143403</v>
      </c>
      <c r="Q9" s="232">
        <v>77.650197171141244</v>
      </c>
      <c r="R9" s="232">
        <v>99.56889603165753</v>
      </c>
      <c r="S9" s="232" t="s">
        <v>160</v>
      </c>
      <c r="T9" s="232">
        <v>115.29968015575024</v>
      </c>
      <c r="U9" s="232">
        <v>99.479247364344019</v>
      </c>
      <c r="V9" s="232" t="s">
        <v>15</v>
      </c>
      <c r="W9" s="232" t="s">
        <v>15</v>
      </c>
      <c r="X9" s="232">
        <v>115.55099501565907</v>
      </c>
      <c r="Y9" s="232" t="s">
        <v>15</v>
      </c>
      <c r="Z9" s="232">
        <v>103.24612000277141</v>
      </c>
      <c r="AA9" s="232">
        <v>86.94867510667909</v>
      </c>
      <c r="AB9" s="232">
        <v>104.70060384330108</v>
      </c>
      <c r="AC9" s="232" t="s">
        <v>15</v>
      </c>
      <c r="AD9" s="223">
        <v>94.117647058823536</v>
      </c>
      <c r="AE9" s="223" t="s">
        <v>15</v>
      </c>
      <c r="AF9" s="357" t="s">
        <v>15</v>
      </c>
      <c r="AG9" s="357" t="s">
        <v>15</v>
      </c>
      <c r="AH9" s="560"/>
    </row>
    <row r="10" spans="1:34">
      <c r="A10" s="150" t="s">
        <v>225</v>
      </c>
      <c r="B10" s="354">
        <v>79</v>
      </c>
      <c r="C10" s="354">
        <v>66.099999999999994</v>
      </c>
      <c r="D10" s="354">
        <v>71.599999999999994</v>
      </c>
      <c r="E10" s="354">
        <v>90</v>
      </c>
      <c r="F10" s="354">
        <v>59.8</v>
      </c>
      <c r="G10" s="354">
        <v>68.599999999999994</v>
      </c>
      <c r="H10" s="354">
        <v>85.3</v>
      </c>
      <c r="I10" s="354">
        <v>74.3</v>
      </c>
      <c r="J10" s="354">
        <v>88.3</v>
      </c>
      <c r="K10" s="556" t="s">
        <v>76</v>
      </c>
      <c r="L10" s="556"/>
      <c r="M10" s="556"/>
      <c r="N10" s="556"/>
      <c r="O10" s="354">
        <v>65.598302903403692</v>
      </c>
      <c r="P10" s="354">
        <v>70.134792683755933</v>
      </c>
      <c r="Q10" s="354">
        <v>75.94686811470946</v>
      </c>
      <c r="R10" s="354">
        <v>96.357544149143806</v>
      </c>
      <c r="S10" s="354">
        <v>98.262930543104289</v>
      </c>
      <c r="T10" s="354">
        <v>95.951443643995646</v>
      </c>
      <c r="U10" s="354">
        <v>100.57725714809553</v>
      </c>
      <c r="V10" s="354">
        <v>107.72987690736853</v>
      </c>
      <c r="W10" s="354">
        <v>101.71571446596968</v>
      </c>
      <c r="X10" s="354">
        <v>99.700703405392574</v>
      </c>
      <c r="Y10" s="354">
        <v>95.626626152656812</v>
      </c>
      <c r="Z10" s="354">
        <v>98.067198657003431</v>
      </c>
      <c r="AA10" s="354">
        <v>73.406171132446531</v>
      </c>
      <c r="AB10" s="354">
        <v>108.23047911001679</v>
      </c>
      <c r="AC10" s="354">
        <v>98.777456869314648</v>
      </c>
      <c r="AD10" s="223">
        <v>98.369123772880613</v>
      </c>
      <c r="AE10" s="223">
        <v>108.35107539683536</v>
      </c>
      <c r="AF10" s="357">
        <v>76.44789688914851</v>
      </c>
      <c r="AG10" s="357">
        <v>93.641524442404403</v>
      </c>
      <c r="AH10" s="560"/>
    </row>
    <row r="11" spans="1:34">
      <c r="A11" s="130" t="s">
        <v>21</v>
      </c>
      <c r="B11" s="354">
        <v>73.8</v>
      </c>
      <c r="C11" s="354">
        <v>68</v>
      </c>
      <c r="D11" s="354">
        <v>64.900000000000006</v>
      </c>
      <c r="E11" s="354">
        <v>73.099999999999994</v>
      </c>
      <c r="F11" s="354" t="s">
        <v>15</v>
      </c>
      <c r="G11" s="354">
        <v>47.5</v>
      </c>
      <c r="H11" s="354" t="s">
        <v>15</v>
      </c>
      <c r="I11" s="354" t="s">
        <v>15</v>
      </c>
      <c r="J11" s="354" t="s">
        <v>15</v>
      </c>
      <c r="K11" s="556" t="s">
        <v>76</v>
      </c>
      <c r="L11" s="556"/>
      <c r="M11" s="556"/>
      <c r="N11" s="556"/>
      <c r="O11" s="354">
        <v>74.164637848751326</v>
      </c>
      <c r="P11" s="354">
        <v>65.078687969958196</v>
      </c>
      <c r="Q11" s="354">
        <v>75.515541059362761</v>
      </c>
      <c r="R11" s="354">
        <v>99.99618027029868</v>
      </c>
      <c r="S11" s="354" t="s">
        <v>160</v>
      </c>
      <c r="T11" s="354" t="s">
        <v>160</v>
      </c>
      <c r="U11" s="354" t="s">
        <v>15</v>
      </c>
      <c r="V11" s="354" t="s">
        <v>15</v>
      </c>
      <c r="W11" s="354" t="s">
        <v>15</v>
      </c>
      <c r="X11" s="354" t="s">
        <v>15</v>
      </c>
      <c r="Y11" s="354" t="s">
        <v>15</v>
      </c>
      <c r="Z11" s="354" t="s">
        <v>15</v>
      </c>
      <c r="AA11" s="354" t="s">
        <v>15</v>
      </c>
      <c r="AB11" s="354" t="s">
        <v>15</v>
      </c>
      <c r="AC11" s="354" t="s">
        <v>15</v>
      </c>
      <c r="AD11" s="223" t="s">
        <v>15</v>
      </c>
      <c r="AE11" s="223" t="s">
        <v>15</v>
      </c>
      <c r="AF11" s="357" t="s">
        <v>15</v>
      </c>
      <c r="AG11" s="357" t="s">
        <v>15</v>
      </c>
      <c r="AH11" s="560"/>
    </row>
    <row r="12" spans="1:34">
      <c r="A12" s="130" t="s">
        <v>22</v>
      </c>
      <c r="B12" s="354">
        <v>66.3</v>
      </c>
      <c r="C12" s="354">
        <v>55</v>
      </c>
      <c r="D12" s="354" t="s">
        <v>15</v>
      </c>
      <c r="E12" s="354">
        <v>77.5</v>
      </c>
      <c r="F12" s="354">
        <v>71.7</v>
      </c>
      <c r="G12" s="354" t="s">
        <v>15</v>
      </c>
      <c r="H12" s="354">
        <v>61.7</v>
      </c>
      <c r="I12" s="354" t="s">
        <v>15</v>
      </c>
      <c r="J12" s="354" t="s">
        <v>15</v>
      </c>
      <c r="K12" s="556" t="s">
        <v>76</v>
      </c>
      <c r="L12" s="556"/>
      <c r="M12" s="556"/>
      <c r="N12" s="556"/>
      <c r="O12" s="354">
        <v>74.16463784875134</v>
      </c>
      <c r="P12" s="354">
        <v>60.756270636582407</v>
      </c>
      <c r="Q12" s="354">
        <v>61.194276179513473</v>
      </c>
      <c r="R12" s="354">
        <v>99.285714265857138</v>
      </c>
      <c r="S12" s="354" t="s">
        <v>160</v>
      </c>
      <c r="T12" s="354" t="s">
        <v>160</v>
      </c>
      <c r="U12" s="354" t="s">
        <v>15</v>
      </c>
      <c r="V12" s="354" t="s">
        <v>15</v>
      </c>
      <c r="W12" s="354" t="s">
        <v>15</v>
      </c>
      <c r="X12" s="354" t="s">
        <v>15</v>
      </c>
      <c r="Y12" s="354" t="s">
        <v>15</v>
      </c>
      <c r="Z12" s="354" t="s">
        <v>15</v>
      </c>
      <c r="AA12" s="354" t="s">
        <v>15</v>
      </c>
      <c r="AB12" s="354" t="s">
        <v>15</v>
      </c>
      <c r="AC12" s="354" t="s">
        <v>15</v>
      </c>
      <c r="AD12" s="223" t="s">
        <v>15</v>
      </c>
      <c r="AE12" s="223" t="s">
        <v>15</v>
      </c>
      <c r="AF12" s="357" t="s">
        <v>15</v>
      </c>
      <c r="AG12" s="357" t="s">
        <v>15</v>
      </c>
      <c r="AH12" s="560"/>
    </row>
    <row r="13" spans="1:34">
      <c r="A13" s="130" t="s">
        <v>23</v>
      </c>
      <c r="B13" s="354">
        <v>73.400000000000006</v>
      </c>
      <c r="C13" s="354">
        <v>99.1</v>
      </c>
      <c r="D13" s="354">
        <v>107.7</v>
      </c>
      <c r="E13" s="354">
        <v>97.3</v>
      </c>
      <c r="F13" s="354">
        <v>91.9</v>
      </c>
      <c r="G13" s="354">
        <v>93.5</v>
      </c>
      <c r="H13" s="354">
        <v>90.8</v>
      </c>
      <c r="I13" s="354">
        <v>115.5</v>
      </c>
      <c r="J13" s="354">
        <v>108.5</v>
      </c>
      <c r="K13" s="556" t="s">
        <v>76</v>
      </c>
      <c r="L13" s="556"/>
      <c r="M13" s="556"/>
      <c r="N13" s="556"/>
      <c r="O13" s="354">
        <v>77.449561404184621</v>
      </c>
      <c r="P13" s="354">
        <v>82.029871336840898</v>
      </c>
      <c r="Q13" s="354">
        <v>93.401362690289261</v>
      </c>
      <c r="R13" s="354">
        <v>100.07659215302535</v>
      </c>
      <c r="S13" s="354">
        <v>99.323588858958701</v>
      </c>
      <c r="T13" s="354">
        <v>93.901864289022697</v>
      </c>
      <c r="U13" s="354">
        <v>99.330072797241641</v>
      </c>
      <c r="V13" s="354">
        <v>104.70768359837378</v>
      </c>
      <c r="W13" s="354">
        <v>102.05304332817819</v>
      </c>
      <c r="X13" s="354">
        <v>104.21863782056874</v>
      </c>
      <c r="Y13" s="354">
        <v>108.11200096216443</v>
      </c>
      <c r="Z13" s="354" t="s">
        <v>15</v>
      </c>
      <c r="AA13" s="354" t="s">
        <v>15</v>
      </c>
      <c r="AB13" s="354">
        <v>113.6730300181226</v>
      </c>
      <c r="AC13" s="354">
        <v>101.55217418211174</v>
      </c>
      <c r="AD13" s="223" t="s">
        <v>15</v>
      </c>
      <c r="AE13" s="223">
        <v>105.21665016862802</v>
      </c>
      <c r="AF13" s="357">
        <v>90.49823931446015</v>
      </c>
      <c r="AG13" s="357" t="s">
        <v>15</v>
      </c>
      <c r="AH13" s="560"/>
    </row>
    <row r="14" spans="1:34">
      <c r="A14" s="130" t="s">
        <v>224</v>
      </c>
      <c r="B14" s="354">
        <v>85.9</v>
      </c>
      <c r="C14" s="354">
        <v>77.099999999999994</v>
      </c>
      <c r="D14" s="354">
        <v>75.400000000000006</v>
      </c>
      <c r="E14" s="354">
        <v>89.4</v>
      </c>
      <c r="F14" s="354">
        <v>93.8</v>
      </c>
      <c r="G14" s="354">
        <v>69.900000000000006</v>
      </c>
      <c r="H14" s="354">
        <v>87</v>
      </c>
      <c r="I14" s="354">
        <v>103.5</v>
      </c>
      <c r="J14" s="354">
        <v>75.8</v>
      </c>
      <c r="K14" s="556" t="s">
        <v>76</v>
      </c>
      <c r="L14" s="556"/>
      <c r="M14" s="556"/>
      <c r="N14" s="556"/>
      <c r="O14" s="354">
        <v>99.90333067973269</v>
      </c>
      <c r="P14" s="354">
        <v>74.847303694950327</v>
      </c>
      <c r="Q14" s="354">
        <v>77.233430039662053</v>
      </c>
      <c r="R14" s="354">
        <v>95.227468301008969</v>
      </c>
      <c r="S14" s="354" t="s">
        <v>160</v>
      </c>
      <c r="T14" s="354">
        <v>99.091966275801937</v>
      </c>
      <c r="U14" s="354">
        <v>99.688308285905592</v>
      </c>
      <c r="V14" s="354">
        <v>102.46406305520561</v>
      </c>
      <c r="W14" s="354">
        <v>104.98206071716191</v>
      </c>
      <c r="X14" s="354" t="s">
        <v>15</v>
      </c>
      <c r="Y14" s="354" t="s">
        <v>15</v>
      </c>
      <c r="Z14" s="354" t="s">
        <v>15</v>
      </c>
      <c r="AA14" s="354" t="s">
        <v>15</v>
      </c>
      <c r="AB14" s="354" t="s">
        <v>15</v>
      </c>
      <c r="AC14" s="354" t="s">
        <v>15</v>
      </c>
      <c r="AD14" s="223" t="s">
        <v>15</v>
      </c>
      <c r="AE14" s="223" t="s">
        <v>15</v>
      </c>
      <c r="AF14" s="357" t="s">
        <v>15</v>
      </c>
      <c r="AG14" s="357" t="s">
        <v>15</v>
      </c>
      <c r="AH14" s="560"/>
    </row>
    <row r="15" spans="1:34">
      <c r="A15" s="130" t="s">
        <v>25</v>
      </c>
      <c r="B15" s="232">
        <v>76.900000000000006</v>
      </c>
      <c r="C15" s="232">
        <v>68.8</v>
      </c>
      <c r="D15" s="232">
        <v>113.3</v>
      </c>
      <c r="E15" s="232" t="s">
        <v>15</v>
      </c>
      <c r="F15" s="232">
        <v>95.5</v>
      </c>
      <c r="G15" s="232">
        <v>65.3</v>
      </c>
      <c r="H15" s="232" t="s">
        <v>15</v>
      </c>
      <c r="I15" s="232" t="s">
        <v>15</v>
      </c>
      <c r="J15" s="232" t="s">
        <v>15</v>
      </c>
      <c r="K15" s="556" t="s">
        <v>76</v>
      </c>
      <c r="L15" s="556"/>
      <c r="M15" s="556"/>
      <c r="N15" s="556"/>
      <c r="O15" s="232">
        <v>74.16463784875134</v>
      </c>
      <c r="P15" s="232">
        <v>60.756270636582407</v>
      </c>
      <c r="Q15" s="232">
        <v>61.194276179513466</v>
      </c>
      <c r="R15" s="232">
        <v>99.285714265857138</v>
      </c>
      <c r="S15" s="232" t="s">
        <v>160</v>
      </c>
      <c r="T15" s="232" t="s">
        <v>160</v>
      </c>
      <c r="U15" s="232" t="s">
        <v>15</v>
      </c>
      <c r="V15" s="232" t="s">
        <v>15</v>
      </c>
      <c r="W15" s="232" t="s">
        <v>15</v>
      </c>
      <c r="X15" s="232" t="s">
        <v>15</v>
      </c>
      <c r="Y15" s="232" t="s">
        <v>15</v>
      </c>
      <c r="Z15" s="232" t="s">
        <v>15</v>
      </c>
      <c r="AA15" s="232" t="s">
        <v>15</v>
      </c>
      <c r="AB15" s="232" t="s">
        <v>15</v>
      </c>
      <c r="AC15" s="232" t="s">
        <v>15</v>
      </c>
      <c r="AD15" s="223" t="s">
        <v>15</v>
      </c>
      <c r="AE15" s="223" t="s">
        <v>15</v>
      </c>
      <c r="AF15" s="357" t="s">
        <v>15</v>
      </c>
      <c r="AG15" s="357" t="s">
        <v>15</v>
      </c>
      <c r="AH15" s="560"/>
    </row>
    <row r="16" spans="1:34">
      <c r="A16" s="130" t="s">
        <v>26</v>
      </c>
      <c r="B16" s="232">
        <v>77.7</v>
      </c>
      <c r="C16" s="232">
        <v>87</v>
      </c>
      <c r="D16" s="232">
        <v>76.099999999999994</v>
      </c>
      <c r="E16" s="232">
        <v>77.5</v>
      </c>
      <c r="F16" s="232">
        <v>76.900000000000006</v>
      </c>
      <c r="G16" s="232">
        <v>72</v>
      </c>
      <c r="H16" s="232">
        <v>78.5</v>
      </c>
      <c r="I16" s="232">
        <v>86.7</v>
      </c>
      <c r="J16" s="232">
        <v>80.7</v>
      </c>
      <c r="K16" s="556" t="s">
        <v>76</v>
      </c>
      <c r="L16" s="556"/>
      <c r="M16" s="556"/>
      <c r="N16" s="556"/>
      <c r="O16" s="232">
        <v>88.408177568047932</v>
      </c>
      <c r="P16" s="232">
        <v>73.00011285621683</v>
      </c>
      <c r="Q16" s="232">
        <v>72.419930116633125</v>
      </c>
      <c r="R16" s="232">
        <v>85.902874314370223</v>
      </c>
      <c r="S16" s="232" t="s">
        <v>160</v>
      </c>
      <c r="T16" s="232" t="s">
        <v>160</v>
      </c>
      <c r="U16" s="232" t="s">
        <v>15</v>
      </c>
      <c r="V16" s="232" t="s">
        <v>15</v>
      </c>
      <c r="W16" s="232" t="s">
        <v>15</v>
      </c>
      <c r="X16" s="232" t="s">
        <v>15</v>
      </c>
      <c r="Y16" s="232" t="s">
        <v>15</v>
      </c>
      <c r="Z16" s="232">
        <v>90.592304644413758</v>
      </c>
      <c r="AA16" s="232" t="s">
        <v>15</v>
      </c>
      <c r="AB16" s="232" t="s">
        <v>15</v>
      </c>
      <c r="AC16" s="232" t="s">
        <v>15</v>
      </c>
      <c r="AD16" s="223" t="s">
        <v>15</v>
      </c>
      <c r="AE16" s="223">
        <v>132.45136412736898</v>
      </c>
      <c r="AF16" s="357">
        <v>94.647148417667978</v>
      </c>
      <c r="AG16" s="357" t="s">
        <v>15</v>
      </c>
      <c r="AH16" s="560"/>
    </row>
    <row r="17" spans="1:34">
      <c r="A17" s="130" t="s">
        <v>207</v>
      </c>
      <c r="B17" s="232">
        <v>82</v>
      </c>
      <c r="C17" s="232">
        <v>79.599999999999994</v>
      </c>
      <c r="D17" s="232">
        <v>102.1</v>
      </c>
      <c r="E17" s="232">
        <v>90.3</v>
      </c>
      <c r="F17" s="232">
        <v>110</v>
      </c>
      <c r="G17" s="232">
        <v>83.3</v>
      </c>
      <c r="H17" s="232">
        <v>61.6</v>
      </c>
      <c r="I17" s="232" t="s">
        <v>15</v>
      </c>
      <c r="J17" s="232" t="s">
        <v>15</v>
      </c>
      <c r="K17" s="556" t="s">
        <v>76</v>
      </c>
      <c r="L17" s="556"/>
      <c r="M17" s="556"/>
      <c r="N17" s="556"/>
      <c r="O17" s="232">
        <v>58.938785045365314</v>
      </c>
      <c r="P17" s="232">
        <v>64.07724299917102</v>
      </c>
      <c r="Q17" s="232">
        <v>69.621764737995093</v>
      </c>
      <c r="R17" s="232">
        <v>101.28211123378794</v>
      </c>
      <c r="S17" s="232">
        <v>96.014835992991564</v>
      </c>
      <c r="T17" s="232" t="s">
        <v>160</v>
      </c>
      <c r="U17" s="232">
        <v>99.151564187292408</v>
      </c>
      <c r="V17" s="232">
        <v>112.83187463819203</v>
      </c>
      <c r="W17" s="232">
        <v>103.43453365649479</v>
      </c>
      <c r="X17" s="232">
        <v>116.01863326411993</v>
      </c>
      <c r="Y17" s="232" t="s">
        <v>15</v>
      </c>
      <c r="Z17" s="232">
        <v>98.527350777709458</v>
      </c>
      <c r="AA17" s="232" t="s">
        <v>15</v>
      </c>
      <c r="AB17" s="232" t="s">
        <v>15</v>
      </c>
      <c r="AC17" s="232">
        <v>105.77649626054712</v>
      </c>
      <c r="AD17" s="223" t="s">
        <v>15</v>
      </c>
      <c r="AE17" s="223">
        <v>115.82611072467735</v>
      </c>
      <c r="AF17" s="357">
        <v>87.841744482915402</v>
      </c>
      <c r="AG17" s="357" t="s">
        <v>15</v>
      </c>
      <c r="AH17" s="560"/>
    </row>
    <row r="18" spans="1:34">
      <c r="A18" s="130" t="s">
        <v>27</v>
      </c>
      <c r="B18" s="232">
        <v>47.3</v>
      </c>
      <c r="C18" s="232">
        <v>59</v>
      </c>
      <c r="D18" s="232" t="s">
        <v>15</v>
      </c>
      <c r="E18" s="232" t="s">
        <v>15</v>
      </c>
      <c r="F18" s="232" t="s">
        <v>15</v>
      </c>
      <c r="G18" s="232" t="s">
        <v>15</v>
      </c>
      <c r="H18" s="232" t="s">
        <v>15</v>
      </c>
      <c r="I18" s="232" t="s">
        <v>15</v>
      </c>
      <c r="J18" s="232" t="s">
        <v>15</v>
      </c>
      <c r="K18" s="556" t="s">
        <v>76</v>
      </c>
      <c r="L18" s="556"/>
      <c r="M18" s="556"/>
      <c r="N18" s="556"/>
      <c r="O18" s="232">
        <v>98.231308408942169</v>
      </c>
      <c r="P18" s="232">
        <v>69.772512971154498</v>
      </c>
      <c r="Q18" s="232">
        <v>80.386102330164874</v>
      </c>
      <c r="R18" s="232">
        <v>93.865953339314245</v>
      </c>
      <c r="S18" s="232" t="s">
        <v>160</v>
      </c>
      <c r="T18" s="232" t="s">
        <v>160</v>
      </c>
      <c r="U18" s="232">
        <v>92.865822250953102</v>
      </c>
      <c r="V18" s="232">
        <v>113.2719687741496</v>
      </c>
      <c r="W18" s="232">
        <v>95.50770803179725</v>
      </c>
      <c r="X18" s="232">
        <v>107.67849174499744</v>
      </c>
      <c r="Y18" s="232" t="s">
        <v>15</v>
      </c>
      <c r="Z18" s="232" t="s">
        <v>15</v>
      </c>
      <c r="AA18" s="232">
        <v>66.229329133078537</v>
      </c>
      <c r="AB18" s="232">
        <v>117.10557437634743</v>
      </c>
      <c r="AC18" s="232">
        <v>123.78974389657564</v>
      </c>
      <c r="AD18" s="223">
        <v>92.74484579171984</v>
      </c>
      <c r="AE18" s="223">
        <v>116.47477520708178</v>
      </c>
      <c r="AF18" s="357">
        <v>87.147082710375258</v>
      </c>
      <c r="AG18" s="357" t="s">
        <v>15</v>
      </c>
      <c r="AH18" s="560"/>
    </row>
    <row r="19" spans="1:34">
      <c r="A19" s="130" t="s">
        <v>28</v>
      </c>
      <c r="B19" s="232">
        <v>82.9</v>
      </c>
      <c r="C19" s="232">
        <v>73.599999999999994</v>
      </c>
      <c r="D19" s="232">
        <v>73.8</v>
      </c>
      <c r="E19" s="232">
        <v>79.400000000000006</v>
      </c>
      <c r="F19" s="232">
        <v>70.099999999999994</v>
      </c>
      <c r="G19" s="232">
        <v>72.2</v>
      </c>
      <c r="H19" s="232">
        <v>81</v>
      </c>
      <c r="I19" s="232">
        <v>71.599999999999994</v>
      </c>
      <c r="J19" s="232">
        <v>54.9</v>
      </c>
      <c r="K19" s="556" t="s">
        <v>76</v>
      </c>
      <c r="L19" s="556"/>
      <c r="M19" s="556"/>
      <c r="N19" s="556"/>
      <c r="O19" s="232">
        <v>78.15174571763059</v>
      </c>
      <c r="P19" s="232">
        <v>51.179286477236971</v>
      </c>
      <c r="Q19" s="232">
        <v>61.659743679070019</v>
      </c>
      <c r="R19" s="232">
        <v>94.61772072721314</v>
      </c>
      <c r="S19" s="232" t="s">
        <v>160</v>
      </c>
      <c r="T19" s="232">
        <v>96.123555370956865</v>
      </c>
      <c r="U19" s="232" t="s">
        <v>15</v>
      </c>
      <c r="V19" s="232">
        <v>98.702923005036084</v>
      </c>
      <c r="W19" s="232" t="s">
        <v>15</v>
      </c>
      <c r="X19" s="232" t="s">
        <v>15</v>
      </c>
      <c r="Y19" s="232" t="s">
        <v>15</v>
      </c>
      <c r="Z19" s="232" t="s">
        <v>15</v>
      </c>
      <c r="AA19" s="232" t="s">
        <v>15</v>
      </c>
      <c r="AB19" s="232" t="s">
        <v>15</v>
      </c>
      <c r="AC19" s="232">
        <v>95.241970274678195</v>
      </c>
      <c r="AD19" s="223">
        <v>86.141575274177484</v>
      </c>
      <c r="AE19" s="223" t="s">
        <v>15</v>
      </c>
      <c r="AF19" s="357" t="s">
        <v>15</v>
      </c>
      <c r="AG19" s="357" t="s">
        <v>15</v>
      </c>
      <c r="AH19" s="560"/>
    </row>
    <row r="20" spans="1:34">
      <c r="A20" s="130" t="s">
        <v>29</v>
      </c>
      <c r="B20" s="232">
        <v>78.8</v>
      </c>
      <c r="C20" s="232">
        <v>76.099999999999994</v>
      </c>
      <c r="D20" s="232">
        <v>85.7</v>
      </c>
      <c r="E20" s="232">
        <v>74.900000000000006</v>
      </c>
      <c r="F20" s="232">
        <v>84.8</v>
      </c>
      <c r="G20" s="232">
        <v>71.3</v>
      </c>
      <c r="H20" s="232">
        <v>70.099999999999994</v>
      </c>
      <c r="I20" s="232">
        <v>95</v>
      </c>
      <c r="J20" s="232">
        <v>78.2</v>
      </c>
      <c r="K20" s="556" t="s">
        <v>76</v>
      </c>
      <c r="L20" s="556"/>
      <c r="M20" s="556"/>
      <c r="N20" s="556"/>
      <c r="O20" s="232">
        <v>74.164637848751354</v>
      </c>
      <c r="P20" s="232">
        <v>70.092891436704718</v>
      </c>
      <c r="Q20" s="232">
        <v>79.677281095271837</v>
      </c>
      <c r="R20" s="232">
        <v>98.825473847186885</v>
      </c>
      <c r="S20" s="232">
        <v>92.844089144978412</v>
      </c>
      <c r="T20" s="232">
        <v>97.055833319936312</v>
      </c>
      <c r="U20" s="232">
        <v>101.93722785684544</v>
      </c>
      <c r="V20" s="232">
        <v>101.10886934713761</v>
      </c>
      <c r="W20" s="232">
        <v>122.94182011783901</v>
      </c>
      <c r="X20" s="232">
        <v>96.783266853841042</v>
      </c>
      <c r="Y20" s="232" t="s">
        <v>15</v>
      </c>
      <c r="Z20" s="232">
        <v>100.98571241316029</v>
      </c>
      <c r="AA20" s="232">
        <v>71.295977219809004</v>
      </c>
      <c r="AB20" s="232" t="s">
        <v>15</v>
      </c>
      <c r="AC20" s="232" t="s">
        <v>15</v>
      </c>
      <c r="AD20" s="223" t="s">
        <v>15</v>
      </c>
      <c r="AE20" s="223">
        <v>139.91956615170741</v>
      </c>
      <c r="AF20" s="357" t="s">
        <v>15</v>
      </c>
      <c r="AG20" s="357" t="s">
        <v>15</v>
      </c>
      <c r="AH20" s="560"/>
    </row>
    <row r="21" spans="1:34">
      <c r="A21" s="130" t="s">
        <v>30</v>
      </c>
      <c r="B21" s="232">
        <v>69.599999999999994</v>
      </c>
      <c r="C21" s="232">
        <v>68.599999999999994</v>
      </c>
      <c r="D21" s="232">
        <v>75</v>
      </c>
      <c r="E21" s="232">
        <v>38.799999999999997</v>
      </c>
      <c r="F21" s="232">
        <v>104.6</v>
      </c>
      <c r="G21" s="232">
        <v>57.1</v>
      </c>
      <c r="H21" s="232">
        <v>62</v>
      </c>
      <c r="I21" s="232" t="s">
        <v>15</v>
      </c>
      <c r="J21" s="232" t="s">
        <v>15</v>
      </c>
      <c r="K21" s="556" t="s">
        <v>76</v>
      </c>
      <c r="L21" s="556"/>
      <c r="M21" s="556"/>
      <c r="N21" s="556"/>
      <c r="O21" s="232">
        <v>74.164637848751326</v>
      </c>
      <c r="P21" s="232">
        <v>65.674129414432016</v>
      </c>
      <c r="Q21" s="232">
        <v>85.734214752512898</v>
      </c>
      <c r="R21" s="232">
        <v>91.839919405038472</v>
      </c>
      <c r="S21" s="232" t="s">
        <v>160</v>
      </c>
      <c r="T21" s="232">
        <v>90.241168740820896</v>
      </c>
      <c r="U21" s="232" t="s">
        <v>15</v>
      </c>
      <c r="V21" s="232" t="s">
        <v>15</v>
      </c>
      <c r="W21" s="232">
        <v>116.71070260394409</v>
      </c>
      <c r="X21" s="232">
        <v>93.114111821681703</v>
      </c>
      <c r="Y21" s="232" t="s">
        <v>15</v>
      </c>
      <c r="Z21" s="232" t="s">
        <v>15</v>
      </c>
      <c r="AA21" s="232" t="s">
        <v>15</v>
      </c>
      <c r="AB21" s="232" t="s">
        <v>15</v>
      </c>
      <c r="AC21" s="232" t="s">
        <v>15</v>
      </c>
      <c r="AD21" s="223" t="s">
        <v>15</v>
      </c>
      <c r="AE21" s="223" t="s">
        <v>15</v>
      </c>
      <c r="AF21" s="357" t="s">
        <v>15</v>
      </c>
      <c r="AG21" s="357" t="s">
        <v>15</v>
      </c>
      <c r="AH21" s="560"/>
    </row>
    <row r="22" spans="1:34">
      <c r="A22" s="130" t="s">
        <v>31</v>
      </c>
      <c r="B22" s="232">
        <v>65.8</v>
      </c>
      <c r="C22" s="232">
        <v>74.7</v>
      </c>
      <c r="D22" s="232" t="s">
        <v>15</v>
      </c>
      <c r="E22" s="232" t="s">
        <v>15</v>
      </c>
      <c r="F22" s="232">
        <v>54</v>
      </c>
      <c r="G22" s="232">
        <v>74.2</v>
      </c>
      <c r="H22" s="232" t="s">
        <v>15</v>
      </c>
      <c r="I22" s="232" t="s">
        <v>15</v>
      </c>
      <c r="J22" s="232" t="s">
        <v>15</v>
      </c>
      <c r="K22" s="556" t="s">
        <v>76</v>
      </c>
      <c r="L22" s="556"/>
      <c r="M22" s="556"/>
      <c r="N22" s="556"/>
      <c r="O22" s="232">
        <v>74.164637848751298</v>
      </c>
      <c r="P22" s="232">
        <v>61.099072960443451</v>
      </c>
      <c r="Q22" s="232">
        <v>74.389462248506817</v>
      </c>
      <c r="R22" s="232">
        <v>108.57500438724401</v>
      </c>
      <c r="S22" s="232" t="s">
        <v>160</v>
      </c>
      <c r="T22" s="232" t="s">
        <v>160</v>
      </c>
      <c r="U22" s="232">
        <v>99.858127792474988</v>
      </c>
      <c r="V22" s="232">
        <v>126.87874041049119</v>
      </c>
      <c r="W22" s="232" t="s">
        <v>15</v>
      </c>
      <c r="X22" s="232">
        <v>130.56371615159159</v>
      </c>
      <c r="Y22" s="232">
        <v>118.11926261896086</v>
      </c>
      <c r="Z22" s="232">
        <v>95.892082023649152</v>
      </c>
      <c r="AA22" s="232">
        <v>60.336159135355103</v>
      </c>
      <c r="AB22" s="232">
        <v>106.62121539792389</v>
      </c>
      <c r="AC22" s="232">
        <v>106.46295975156622</v>
      </c>
      <c r="AD22" s="223">
        <v>93.727755808205657</v>
      </c>
      <c r="AE22" s="223">
        <v>113.29108543911902</v>
      </c>
      <c r="AF22" s="357">
        <v>85.171223559817705</v>
      </c>
      <c r="AG22" s="357" t="s">
        <v>15</v>
      </c>
      <c r="AH22" s="560"/>
    </row>
    <row r="23" spans="1:34">
      <c r="A23" s="130" t="s">
        <v>32</v>
      </c>
      <c r="B23" s="232">
        <v>67.8</v>
      </c>
      <c r="C23" s="232">
        <v>63.2</v>
      </c>
      <c r="D23" s="232">
        <v>73.5</v>
      </c>
      <c r="E23" s="232">
        <v>64.400000000000006</v>
      </c>
      <c r="F23" s="232">
        <v>57.9</v>
      </c>
      <c r="G23" s="232">
        <v>74</v>
      </c>
      <c r="H23" s="232" t="s">
        <v>15</v>
      </c>
      <c r="I23" s="232" t="s">
        <v>15</v>
      </c>
      <c r="J23" s="232">
        <v>69</v>
      </c>
      <c r="K23" s="556" t="s">
        <v>76</v>
      </c>
      <c r="L23" s="556"/>
      <c r="M23" s="556"/>
      <c r="N23" s="556"/>
      <c r="O23" s="232">
        <v>74.164637848751326</v>
      </c>
      <c r="P23" s="232">
        <v>50.216794280676346</v>
      </c>
      <c r="Q23" s="232">
        <v>61.025567382308815</v>
      </c>
      <c r="R23" s="232">
        <v>97.27105054123831</v>
      </c>
      <c r="S23" s="232" t="s">
        <v>160</v>
      </c>
      <c r="T23" s="232">
        <v>97.485331600779645</v>
      </c>
      <c r="U23" s="232">
        <v>101.05389007040377</v>
      </c>
      <c r="V23" s="232" t="s">
        <v>15</v>
      </c>
      <c r="W23" s="232">
        <v>118.97219684707331</v>
      </c>
      <c r="X23" s="232">
        <v>96.688143767763492</v>
      </c>
      <c r="Y23" s="232">
        <v>114.01142103448814</v>
      </c>
      <c r="Z23" s="232">
        <v>106.58244505856035</v>
      </c>
      <c r="AA23" s="232">
        <v>83.195599728290716</v>
      </c>
      <c r="AB23" s="232" t="s">
        <v>15</v>
      </c>
      <c r="AC23" s="232">
        <v>94.90868372757636</v>
      </c>
      <c r="AD23" s="223" t="s">
        <v>15</v>
      </c>
      <c r="AE23" s="223">
        <v>118.10067341388569</v>
      </c>
      <c r="AF23" s="357">
        <v>94.888319088319093</v>
      </c>
      <c r="AG23" s="357" t="s">
        <v>15</v>
      </c>
      <c r="AH23" s="560"/>
    </row>
    <row r="24" spans="1:34">
      <c r="A24" s="130" t="s">
        <v>33</v>
      </c>
      <c r="B24" s="232" t="s">
        <v>15</v>
      </c>
      <c r="C24" s="232" t="s">
        <v>15</v>
      </c>
      <c r="D24" s="232" t="s">
        <v>15</v>
      </c>
      <c r="E24" s="232" t="s">
        <v>15</v>
      </c>
      <c r="F24" s="232" t="s">
        <v>15</v>
      </c>
      <c r="G24" s="232" t="s">
        <v>68</v>
      </c>
      <c r="H24" s="232" t="s">
        <v>68</v>
      </c>
      <c r="I24" s="232" t="s">
        <v>68</v>
      </c>
      <c r="J24" s="232" t="s">
        <v>68</v>
      </c>
      <c r="K24" s="556" t="s">
        <v>76</v>
      </c>
      <c r="L24" s="556"/>
      <c r="M24" s="556"/>
      <c r="N24" s="556"/>
      <c r="O24" s="232">
        <v>74.16463784875134</v>
      </c>
      <c r="P24" s="232">
        <v>54.053655918455654</v>
      </c>
      <c r="Q24" s="232">
        <v>60.358456579122077</v>
      </c>
      <c r="R24" s="232">
        <v>86.168554093079265</v>
      </c>
      <c r="S24" s="232" t="s">
        <v>160</v>
      </c>
      <c r="T24" s="232" t="s">
        <v>160</v>
      </c>
      <c r="U24" s="232" t="s">
        <v>15</v>
      </c>
      <c r="V24" s="232" t="s">
        <v>15</v>
      </c>
      <c r="W24" s="232" t="s">
        <v>15</v>
      </c>
      <c r="X24" s="232" t="s">
        <v>15</v>
      </c>
      <c r="Y24" s="232" t="s">
        <v>15</v>
      </c>
      <c r="Z24" s="232" t="s">
        <v>15</v>
      </c>
      <c r="AA24" s="232" t="s">
        <v>15</v>
      </c>
      <c r="AB24" s="232" t="s">
        <v>15</v>
      </c>
      <c r="AC24" s="232" t="s">
        <v>15</v>
      </c>
      <c r="AD24" s="223" t="s">
        <v>15</v>
      </c>
      <c r="AE24" s="223" t="s">
        <v>15</v>
      </c>
      <c r="AF24" s="357" t="s">
        <v>15</v>
      </c>
      <c r="AG24" s="357" t="s">
        <v>15</v>
      </c>
      <c r="AH24" s="560"/>
    </row>
    <row r="25" spans="1:34">
      <c r="A25" s="130" t="s">
        <v>34</v>
      </c>
      <c r="B25" s="232">
        <v>63.5</v>
      </c>
      <c r="C25" s="232">
        <v>77.7</v>
      </c>
      <c r="D25" s="232">
        <v>75.900000000000006</v>
      </c>
      <c r="E25" s="232">
        <v>74.5</v>
      </c>
      <c r="F25" s="232">
        <v>69.8</v>
      </c>
      <c r="G25" s="232">
        <v>77.8</v>
      </c>
      <c r="H25" s="232" t="s">
        <v>15</v>
      </c>
      <c r="I25" s="232" t="s">
        <v>15</v>
      </c>
      <c r="J25" s="232" t="s">
        <v>15</v>
      </c>
      <c r="K25" s="556" t="s">
        <v>76</v>
      </c>
      <c r="L25" s="556"/>
      <c r="M25" s="556"/>
      <c r="N25" s="556"/>
      <c r="O25" s="232">
        <v>74.16463784875134</v>
      </c>
      <c r="P25" s="232">
        <v>67.543630202691602</v>
      </c>
      <c r="Q25" s="232">
        <v>75.818857336459374</v>
      </c>
      <c r="R25" s="232">
        <v>96.068276617067013</v>
      </c>
      <c r="S25" s="232" t="s">
        <v>160</v>
      </c>
      <c r="T25" s="232" t="s">
        <v>160</v>
      </c>
      <c r="U25" s="232" t="s">
        <v>15</v>
      </c>
      <c r="V25" s="232">
        <v>112.62252616825798</v>
      </c>
      <c r="W25" s="232">
        <v>94.4838973693182</v>
      </c>
      <c r="X25" s="232">
        <v>99.461861041338182</v>
      </c>
      <c r="Y25" s="232">
        <v>97.666283516479879</v>
      </c>
      <c r="Z25" s="232">
        <v>104.78078567066963</v>
      </c>
      <c r="AA25" s="232">
        <v>85.438036514193612</v>
      </c>
      <c r="AB25" s="232">
        <v>109.38865454012138</v>
      </c>
      <c r="AC25" s="232" t="s">
        <v>15</v>
      </c>
      <c r="AD25" s="223" t="s">
        <v>15</v>
      </c>
      <c r="AE25" s="223">
        <v>103.24506649220443</v>
      </c>
      <c r="AF25" s="357">
        <v>80.601976479817537</v>
      </c>
      <c r="AG25" s="357" t="s">
        <v>15</v>
      </c>
      <c r="AH25" s="560"/>
    </row>
    <row r="26" spans="1:34">
      <c r="A26" s="130" t="s">
        <v>35</v>
      </c>
      <c r="B26" s="232">
        <v>73.7</v>
      </c>
      <c r="C26" s="232">
        <v>77.599999999999994</v>
      </c>
      <c r="D26" s="232">
        <v>96.3</v>
      </c>
      <c r="E26" s="232">
        <v>88.5</v>
      </c>
      <c r="F26" s="232">
        <v>93.1</v>
      </c>
      <c r="G26" s="232">
        <v>105</v>
      </c>
      <c r="H26" s="232">
        <v>102</v>
      </c>
      <c r="I26" s="232">
        <v>75.900000000000006</v>
      </c>
      <c r="J26" s="232">
        <v>63.2</v>
      </c>
      <c r="K26" s="556" t="s">
        <v>76</v>
      </c>
      <c r="L26" s="556"/>
      <c r="M26" s="556"/>
      <c r="N26" s="556"/>
      <c r="O26" s="232">
        <v>74.16463784875134</v>
      </c>
      <c r="P26" s="232">
        <v>69.435564122593789</v>
      </c>
      <c r="Q26" s="232">
        <v>84.375335972736011</v>
      </c>
      <c r="R26" s="232">
        <v>98.82276866093757</v>
      </c>
      <c r="S26" s="232" t="s">
        <v>160</v>
      </c>
      <c r="T26" s="232">
        <v>86.054582498972522</v>
      </c>
      <c r="U26" s="232">
        <v>97.905677375010868</v>
      </c>
      <c r="V26" s="232">
        <v>103.51400705963968</v>
      </c>
      <c r="W26" s="232" t="s">
        <v>15</v>
      </c>
      <c r="X26" s="232" t="s">
        <v>15</v>
      </c>
      <c r="Y26" s="232" t="s">
        <v>15</v>
      </c>
      <c r="Z26" s="232">
        <v>105.95168853152772</v>
      </c>
      <c r="AA26" s="232">
        <v>83.225600047373248</v>
      </c>
      <c r="AB26" s="232">
        <v>94.01120961440003</v>
      </c>
      <c r="AC26" s="232">
        <v>103.34273761438415</v>
      </c>
      <c r="AD26" s="223">
        <v>85.554217458504596</v>
      </c>
      <c r="AE26" s="223">
        <v>108.72699279067368</v>
      </c>
      <c r="AF26" s="357">
        <v>79.669553638010001</v>
      </c>
      <c r="AG26" s="357" t="s">
        <v>15</v>
      </c>
      <c r="AH26" s="560"/>
    </row>
    <row r="27" spans="1:34">
      <c r="A27" s="130" t="s">
        <v>213</v>
      </c>
      <c r="B27" s="232">
        <v>62</v>
      </c>
      <c r="C27" s="232">
        <v>57.4</v>
      </c>
      <c r="D27" s="232">
        <v>61.5</v>
      </c>
      <c r="E27" s="232">
        <v>123.3</v>
      </c>
      <c r="F27" s="232">
        <v>77.8</v>
      </c>
      <c r="G27" s="232">
        <v>78</v>
      </c>
      <c r="H27" s="232">
        <v>77.5</v>
      </c>
      <c r="I27" s="232" t="s">
        <v>15</v>
      </c>
      <c r="J27" s="232">
        <v>78.8</v>
      </c>
      <c r="K27" s="556" t="s">
        <v>76</v>
      </c>
      <c r="L27" s="556"/>
      <c r="M27" s="556"/>
      <c r="N27" s="556"/>
      <c r="O27" s="232">
        <v>74.164637848751369</v>
      </c>
      <c r="P27" s="232">
        <v>79.682553257711547</v>
      </c>
      <c r="Q27" s="232">
        <v>70.383765036018374</v>
      </c>
      <c r="R27" s="232">
        <v>99.233070940917656</v>
      </c>
      <c r="S27" s="232">
        <v>96.686307312684335</v>
      </c>
      <c r="T27" s="232" t="s">
        <v>160</v>
      </c>
      <c r="U27" s="232">
        <v>91.528958520888509</v>
      </c>
      <c r="V27" s="232" t="s">
        <v>15</v>
      </c>
      <c r="W27" s="232">
        <v>91.642017644611386</v>
      </c>
      <c r="X27" s="232">
        <v>103.35355623139662</v>
      </c>
      <c r="Y27" s="232">
        <v>100.55710149179735</v>
      </c>
      <c r="Z27" s="232" t="s">
        <v>15</v>
      </c>
      <c r="AA27" s="232">
        <v>84.436823553453138</v>
      </c>
      <c r="AB27" s="232">
        <v>92.375921611183799</v>
      </c>
      <c r="AC27" s="232">
        <v>106.27624446029225</v>
      </c>
      <c r="AD27" s="223">
        <v>87.306550651480578</v>
      </c>
      <c r="AE27" s="223">
        <v>103.57649049360397</v>
      </c>
      <c r="AF27" s="357" t="s">
        <v>15</v>
      </c>
      <c r="AG27" s="357" t="s">
        <v>15</v>
      </c>
      <c r="AH27" s="560"/>
    </row>
    <row r="28" spans="1:34">
      <c r="A28" s="130" t="s">
        <v>36</v>
      </c>
      <c r="B28" s="232">
        <v>76.7</v>
      </c>
      <c r="C28" s="232">
        <v>56.6</v>
      </c>
      <c r="D28" s="232" t="s">
        <v>15</v>
      </c>
      <c r="E28" s="232" t="s">
        <v>15</v>
      </c>
      <c r="F28" s="232" t="s">
        <v>15</v>
      </c>
      <c r="G28" s="232">
        <v>59.3</v>
      </c>
      <c r="H28" s="232" t="s">
        <v>15</v>
      </c>
      <c r="I28" s="232" t="s">
        <v>15</v>
      </c>
      <c r="J28" s="232" t="s">
        <v>15</v>
      </c>
      <c r="K28" s="556" t="s">
        <v>76</v>
      </c>
      <c r="L28" s="556"/>
      <c r="M28" s="556"/>
      <c r="N28" s="556"/>
      <c r="O28" s="232">
        <v>74.16463784875134</v>
      </c>
      <c r="P28" s="232">
        <v>78.575453924108444</v>
      </c>
      <c r="Q28" s="232">
        <v>93.234298880026657</v>
      </c>
      <c r="R28" s="232">
        <v>99.061042611210127</v>
      </c>
      <c r="S28" s="232" t="s">
        <v>160</v>
      </c>
      <c r="T28" s="232">
        <v>95.576098177810692</v>
      </c>
      <c r="U28" s="232">
        <v>105.35601658470668</v>
      </c>
      <c r="V28" s="232" t="s">
        <v>15</v>
      </c>
      <c r="W28" s="232" t="s">
        <v>15</v>
      </c>
      <c r="X28" s="232">
        <v>105.62819235862459</v>
      </c>
      <c r="Y28" s="232" t="s">
        <v>15</v>
      </c>
      <c r="Z28" s="232">
        <v>100.76358094373545</v>
      </c>
      <c r="AA28" s="232">
        <v>83.819363274787534</v>
      </c>
      <c r="AB28" s="232" t="s">
        <v>15</v>
      </c>
      <c r="AC28" s="232">
        <v>101.68203714979596</v>
      </c>
      <c r="AD28" s="223" t="s">
        <v>15</v>
      </c>
      <c r="AE28" s="223">
        <v>105.05384651678995</v>
      </c>
      <c r="AF28" s="357">
        <v>83.849107648852637</v>
      </c>
      <c r="AG28" s="357" t="s">
        <v>15</v>
      </c>
      <c r="AH28" s="560"/>
    </row>
    <row r="29" spans="1:34">
      <c r="A29" s="130" t="s">
        <v>37</v>
      </c>
      <c r="B29" s="232" t="s">
        <v>15</v>
      </c>
      <c r="C29" s="232" t="s">
        <v>15</v>
      </c>
      <c r="D29" s="232" t="s">
        <v>15</v>
      </c>
      <c r="E29" s="232" t="s">
        <v>15</v>
      </c>
      <c r="F29" s="232" t="s">
        <v>15</v>
      </c>
      <c r="G29" s="232" t="s">
        <v>15</v>
      </c>
      <c r="H29" s="232" t="s">
        <v>15</v>
      </c>
      <c r="I29" s="232" t="s">
        <v>15</v>
      </c>
      <c r="J29" s="232" t="s">
        <v>15</v>
      </c>
      <c r="K29" s="556" t="s">
        <v>76</v>
      </c>
      <c r="L29" s="556"/>
      <c r="M29" s="556"/>
      <c r="N29" s="556"/>
      <c r="O29" s="232">
        <v>74.16463784875134</v>
      </c>
      <c r="P29" s="232">
        <v>60.251738054953528</v>
      </c>
      <c r="Q29" s="232">
        <v>81.868018132051816</v>
      </c>
      <c r="R29" s="232">
        <v>98.100739677456275</v>
      </c>
      <c r="S29" s="232" t="s">
        <v>160</v>
      </c>
      <c r="T29" s="232" t="s">
        <v>160</v>
      </c>
      <c r="U29" s="232" t="s">
        <v>15</v>
      </c>
      <c r="V29" s="232" t="s">
        <v>15</v>
      </c>
      <c r="W29" s="232" t="s">
        <v>15</v>
      </c>
      <c r="X29" s="232" t="s">
        <v>15</v>
      </c>
      <c r="Y29" s="232" t="s">
        <v>15</v>
      </c>
      <c r="Z29" s="232" t="s">
        <v>15</v>
      </c>
      <c r="AA29" s="232" t="s">
        <v>15</v>
      </c>
      <c r="AB29" s="232" t="s">
        <v>15</v>
      </c>
      <c r="AC29" s="232" t="s">
        <v>15</v>
      </c>
      <c r="AD29" s="223" t="s">
        <v>15</v>
      </c>
      <c r="AE29" s="223" t="s">
        <v>15</v>
      </c>
      <c r="AF29" s="357" t="s">
        <v>15</v>
      </c>
      <c r="AG29" s="357" t="s">
        <v>15</v>
      </c>
      <c r="AH29" s="560"/>
    </row>
    <row r="30" spans="1:34">
      <c r="A30" s="130" t="s">
        <v>38</v>
      </c>
      <c r="B30" s="232">
        <v>72.400000000000006</v>
      </c>
      <c r="C30" s="232">
        <v>75.2</v>
      </c>
      <c r="D30" s="232">
        <v>101.7</v>
      </c>
      <c r="E30" s="232">
        <v>110</v>
      </c>
      <c r="F30" s="232">
        <v>119</v>
      </c>
      <c r="G30" s="232" t="s">
        <v>15</v>
      </c>
      <c r="H30" s="232">
        <v>115</v>
      </c>
      <c r="I30" s="232">
        <v>88.3</v>
      </c>
      <c r="J30" s="232">
        <v>86.4</v>
      </c>
      <c r="K30" s="556" t="s">
        <v>76</v>
      </c>
      <c r="L30" s="556"/>
      <c r="M30" s="556"/>
      <c r="N30" s="556"/>
      <c r="O30" s="232">
        <v>74.16463784875134</v>
      </c>
      <c r="P30" s="232">
        <v>67.729700084866877</v>
      </c>
      <c r="Q30" s="232">
        <v>81.806513544727721</v>
      </c>
      <c r="R30" s="232">
        <v>96.705882333599973</v>
      </c>
      <c r="S30" s="232" t="s">
        <v>160</v>
      </c>
      <c r="T30" s="232" t="s">
        <v>160</v>
      </c>
      <c r="U30" s="232" t="s">
        <v>15</v>
      </c>
      <c r="V30" s="232">
        <v>103.43137254901961</v>
      </c>
      <c r="W30" s="232" t="s">
        <v>15</v>
      </c>
      <c r="X30" s="232" t="s">
        <v>15</v>
      </c>
      <c r="Y30" s="232" t="s">
        <v>15</v>
      </c>
      <c r="Z30" s="232">
        <v>107.72906481627503</v>
      </c>
      <c r="AA30" s="232">
        <v>84.706124952928093</v>
      </c>
      <c r="AB30" s="232">
        <v>92.352941176470594</v>
      </c>
      <c r="AC30" s="232" t="s">
        <v>15</v>
      </c>
      <c r="AD30" s="223">
        <v>87.149321266968343</v>
      </c>
      <c r="AE30" s="223">
        <v>103.51036525898688</v>
      </c>
      <c r="AF30" s="357">
        <v>83.921229432353059</v>
      </c>
      <c r="AG30" s="357" t="s">
        <v>15</v>
      </c>
      <c r="AH30" s="560"/>
    </row>
    <row r="31" spans="1:34">
      <c r="A31" s="130" t="s">
        <v>208</v>
      </c>
      <c r="B31" s="232">
        <v>75</v>
      </c>
      <c r="C31" s="232">
        <v>70.3</v>
      </c>
      <c r="D31" s="232">
        <v>85</v>
      </c>
      <c r="E31" s="232">
        <v>58.8</v>
      </c>
      <c r="F31" s="232">
        <v>100.8</v>
      </c>
      <c r="G31" s="232">
        <v>67.2</v>
      </c>
      <c r="H31" s="232" t="s">
        <v>15</v>
      </c>
      <c r="I31" s="232" t="s">
        <v>15</v>
      </c>
      <c r="J31" s="232" t="s">
        <v>15</v>
      </c>
      <c r="K31" s="556" t="s">
        <v>76</v>
      </c>
      <c r="L31" s="556"/>
      <c r="M31" s="556"/>
      <c r="N31" s="556"/>
      <c r="O31" s="232">
        <v>78.585046727153738</v>
      </c>
      <c r="P31" s="232">
        <v>69.550539081176211</v>
      </c>
      <c r="Q31" s="232">
        <v>84.27575830988593</v>
      </c>
      <c r="R31" s="232">
        <v>95.501339573568728</v>
      </c>
      <c r="S31" s="232">
        <v>86.870893552983716</v>
      </c>
      <c r="T31" s="232">
        <v>91.586217700313739</v>
      </c>
      <c r="U31" s="232">
        <v>95.434704675845211</v>
      </c>
      <c r="V31" s="232">
        <v>103.33927806359925</v>
      </c>
      <c r="W31" s="232">
        <v>91.506796519680648</v>
      </c>
      <c r="X31" s="232" t="s">
        <v>15</v>
      </c>
      <c r="Y31" s="232">
        <v>109.5084878936465</v>
      </c>
      <c r="Z31" s="232" t="s">
        <v>15</v>
      </c>
      <c r="AA31" s="232" t="s">
        <v>15</v>
      </c>
      <c r="AB31" s="232" t="s">
        <v>15</v>
      </c>
      <c r="AC31" s="232" t="s">
        <v>15</v>
      </c>
      <c r="AD31" s="223" t="s">
        <v>15</v>
      </c>
      <c r="AE31" s="223" t="s">
        <v>15</v>
      </c>
      <c r="AF31" s="357" t="s">
        <v>15</v>
      </c>
      <c r="AG31" s="357" t="s">
        <v>15</v>
      </c>
      <c r="AH31" s="560"/>
    </row>
    <row r="32" spans="1:34">
      <c r="A32" s="130" t="s">
        <v>39</v>
      </c>
      <c r="B32" s="232">
        <v>58.2</v>
      </c>
      <c r="C32" s="232">
        <v>68.7</v>
      </c>
      <c r="D32" s="232">
        <v>101.8</v>
      </c>
      <c r="E32" s="232">
        <v>143.80000000000001</v>
      </c>
      <c r="F32" s="232">
        <v>95.9</v>
      </c>
      <c r="G32" s="232">
        <v>125.6</v>
      </c>
      <c r="H32" s="232">
        <v>104.7</v>
      </c>
      <c r="I32" s="232">
        <v>121.6</v>
      </c>
      <c r="J32" s="232">
        <v>98.7</v>
      </c>
      <c r="K32" s="556" t="s">
        <v>76</v>
      </c>
      <c r="L32" s="556"/>
      <c r="M32" s="556"/>
      <c r="N32" s="556"/>
      <c r="O32" s="232">
        <v>74.164637848751354</v>
      </c>
      <c r="P32" s="232">
        <v>77.208538044791339</v>
      </c>
      <c r="Q32" s="232">
        <v>94.145660876308227</v>
      </c>
      <c r="R32" s="232">
        <v>99.369256500745635</v>
      </c>
      <c r="S32" s="232">
        <v>93.34799886005267</v>
      </c>
      <c r="T32" s="232" t="s">
        <v>160</v>
      </c>
      <c r="U32" s="232" t="s">
        <v>15</v>
      </c>
      <c r="V32" s="232" t="s">
        <v>15</v>
      </c>
      <c r="W32" s="232">
        <v>117.14013841788584</v>
      </c>
      <c r="X32" s="232">
        <v>96.023285320430659</v>
      </c>
      <c r="Y32" s="232" t="s">
        <v>15</v>
      </c>
      <c r="Z32" s="232" t="s">
        <v>15</v>
      </c>
      <c r="AA32" s="232" t="s">
        <v>15</v>
      </c>
      <c r="AB32" s="232" t="s">
        <v>15</v>
      </c>
      <c r="AC32" s="232" t="s">
        <v>15</v>
      </c>
      <c r="AD32" s="223" t="s">
        <v>15</v>
      </c>
      <c r="AE32" s="223" t="s">
        <v>15</v>
      </c>
      <c r="AF32" s="357" t="s">
        <v>15</v>
      </c>
      <c r="AG32" s="357" t="s">
        <v>15</v>
      </c>
      <c r="AH32" s="560"/>
    </row>
    <row r="33" spans="1:34">
      <c r="A33" s="130" t="s">
        <v>40</v>
      </c>
      <c r="B33" s="232">
        <v>66.2</v>
      </c>
      <c r="C33" s="232">
        <v>46.5</v>
      </c>
      <c r="D33" s="232" t="s">
        <v>15</v>
      </c>
      <c r="E33" s="232" t="s">
        <v>15</v>
      </c>
      <c r="F33" s="232" t="s">
        <v>15</v>
      </c>
      <c r="G33" s="232" t="s">
        <v>15</v>
      </c>
      <c r="H33" s="232" t="s">
        <v>15</v>
      </c>
      <c r="I33" s="232" t="s">
        <v>15</v>
      </c>
      <c r="J33" s="232" t="s">
        <v>15</v>
      </c>
      <c r="K33" s="556" t="s">
        <v>76</v>
      </c>
      <c r="L33" s="556"/>
      <c r="M33" s="556"/>
      <c r="N33" s="556"/>
      <c r="O33" s="232">
        <v>74.16463784875134</v>
      </c>
      <c r="P33" s="232">
        <v>74.676219249632481</v>
      </c>
      <c r="Q33" s="232">
        <v>91.26024928413031</v>
      </c>
      <c r="R33" s="232">
        <v>98.685434683680398</v>
      </c>
      <c r="S33" s="232" t="s">
        <v>160</v>
      </c>
      <c r="T33" s="232" t="s">
        <v>160</v>
      </c>
      <c r="U33" s="232" t="s">
        <v>15</v>
      </c>
      <c r="V33" s="232" t="s">
        <v>15</v>
      </c>
      <c r="W33" s="232">
        <v>92.931049796466127</v>
      </c>
      <c r="X33" s="232">
        <v>101.64648852297907</v>
      </c>
      <c r="Y33" s="232">
        <v>100.52274106117237</v>
      </c>
      <c r="Z33" s="232">
        <v>101.4447753321392</v>
      </c>
      <c r="AA33" s="232" t="s">
        <v>15</v>
      </c>
      <c r="AB33" s="232" t="s">
        <v>15</v>
      </c>
      <c r="AC33" s="232">
        <v>96.71766846149626</v>
      </c>
      <c r="AD33" s="223" t="s">
        <v>15</v>
      </c>
      <c r="AE33" s="223" t="s">
        <v>15</v>
      </c>
      <c r="AF33" s="357" t="s">
        <v>15</v>
      </c>
      <c r="AG33" s="357" t="s">
        <v>15</v>
      </c>
      <c r="AH33" s="560"/>
    </row>
    <row r="34" spans="1:34">
      <c r="A34" s="130" t="s">
        <v>41</v>
      </c>
      <c r="B34" s="232" t="s">
        <v>15</v>
      </c>
      <c r="C34" s="232" t="s">
        <v>15</v>
      </c>
      <c r="D34" s="232" t="s">
        <v>15</v>
      </c>
      <c r="E34" s="232" t="s">
        <v>15</v>
      </c>
      <c r="F34" s="232" t="s">
        <v>15</v>
      </c>
      <c r="G34" s="232" t="s">
        <v>15</v>
      </c>
      <c r="H34" s="232" t="s">
        <v>15</v>
      </c>
      <c r="I34" s="232" t="s">
        <v>15</v>
      </c>
      <c r="J34" s="232" t="s">
        <v>15</v>
      </c>
      <c r="K34" s="556" t="s">
        <v>76</v>
      </c>
      <c r="L34" s="556"/>
      <c r="M34" s="556"/>
      <c r="N34" s="556"/>
      <c r="O34" s="232">
        <v>88.408177568047947</v>
      </c>
      <c r="P34" s="232">
        <v>79.482455359530306</v>
      </c>
      <c r="Q34" s="232">
        <v>69.747190595826368</v>
      </c>
      <c r="R34" s="232">
        <v>105.67268489441581</v>
      </c>
      <c r="S34" s="232" t="s">
        <v>160</v>
      </c>
      <c r="T34" s="232" t="s">
        <v>160</v>
      </c>
      <c r="U34" s="232" t="s">
        <v>15</v>
      </c>
      <c r="V34" s="232" t="s">
        <v>15</v>
      </c>
      <c r="W34" s="232" t="s">
        <v>15</v>
      </c>
      <c r="X34" s="232" t="s">
        <v>15</v>
      </c>
      <c r="Y34" s="232" t="s">
        <v>15</v>
      </c>
      <c r="Z34" s="232" t="s">
        <v>15</v>
      </c>
      <c r="AA34" s="232" t="s">
        <v>15</v>
      </c>
      <c r="AB34" s="232" t="s">
        <v>15</v>
      </c>
      <c r="AC34" s="232" t="s">
        <v>15</v>
      </c>
      <c r="AD34" s="223" t="s">
        <v>15</v>
      </c>
      <c r="AE34" s="223" t="s">
        <v>15</v>
      </c>
      <c r="AF34" s="357" t="s">
        <v>15</v>
      </c>
      <c r="AG34" s="357" t="s">
        <v>15</v>
      </c>
      <c r="AH34" s="560"/>
    </row>
    <row r="35" spans="1:34">
      <c r="A35" s="130" t="s">
        <v>42</v>
      </c>
      <c r="B35" s="232" t="s">
        <v>15</v>
      </c>
      <c r="C35" s="232" t="s">
        <v>68</v>
      </c>
      <c r="D35" s="232" t="s">
        <v>68</v>
      </c>
      <c r="E35" s="232" t="s">
        <v>68</v>
      </c>
      <c r="F35" s="232" t="s">
        <v>68</v>
      </c>
      <c r="G35" s="232" t="s">
        <v>15</v>
      </c>
      <c r="H35" s="232" t="s">
        <v>15</v>
      </c>
      <c r="I35" s="232">
        <v>78</v>
      </c>
      <c r="J35" s="232" t="s">
        <v>15</v>
      </c>
      <c r="K35" s="556" t="s">
        <v>76</v>
      </c>
      <c r="L35" s="556"/>
      <c r="M35" s="556"/>
      <c r="N35" s="556"/>
      <c r="O35" s="232">
        <v>74.16463784875134</v>
      </c>
      <c r="P35" s="232">
        <v>75.506673330127981</v>
      </c>
      <c r="Q35" s="232">
        <v>96.753112337879386</v>
      </c>
      <c r="R35" s="232">
        <v>86.078431355333336</v>
      </c>
      <c r="S35" s="232" t="s">
        <v>68</v>
      </c>
      <c r="T35" s="232" t="s">
        <v>68</v>
      </c>
      <c r="U35" s="232" t="s">
        <v>16</v>
      </c>
      <c r="V35" s="232" t="s">
        <v>16</v>
      </c>
      <c r="W35" s="232" t="s">
        <v>15</v>
      </c>
      <c r="X35" s="232" t="s">
        <v>15</v>
      </c>
      <c r="Y35" s="232" t="s">
        <v>15</v>
      </c>
      <c r="Z35" s="232" t="s">
        <v>15</v>
      </c>
      <c r="AA35" s="232" t="s">
        <v>16</v>
      </c>
      <c r="AB35" s="232" t="s">
        <v>16</v>
      </c>
      <c r="AC35" s="232" t="s">
        <v>16</v>
      </c>
      <c r="AD35" s="223" t="s">
        <v>16</v>
      </c>
      <c r="AE35" s="223" t="s">
        <v>16</v>
      </c>
      <c r="AF35" s="357" t="s">
        <v>16</v>
      </c>
      <c r="AG35" s="357" t="s">
        <v>16</v>
      </c>
      <c r="AH35" s="560"/>
    </row>
    <row r="36" spans="1:34">
      <c r="A36" s="130" t="s">
        <v>43</v>
      </c>
      <c r="B36" s="232" t="s">
        <v>68</v>
      </c>
      <c r="C36" s="232" t="s">
        <v>68</v>
      </c>
      <c r="D36" s="232" t="s">
        <v>68</v>
      </c>
      <c r="E36" s="232" t="s">
        <v>68</v>
      </c>
      <c r="F36" s="232" t="s">
        <v>68</v>
      </c>
      <c r="G36" s="232" t="s">
        <v>68</v>
      </c>
      <c r="H36" s="232" t="s">
        <v>68</v>
      </c>
      <c r="I36" s="232" t="s">
        <v>68</v>
      </c>
      <c r="J36" s="232" t="s">
        <v>68</v>
      </c>
      <c r="K36" s="556" t="s">
        <v>76</v>
      </c>
      <c r="L36" s="556"/>
      <c r="M36" s="556"/>
      <c r="N36" s="556"/>
      <c r="O36" s="232">
        <v>74.16463784875134</v>
      </c>
      <c r="P36" s="232">
        <v>83.27596940535426</v>
      </c>
      <c r="Q36" s="232">
        <v>92.145821274170856</v>
      </c>
      <c r="R36" s="232">
        <v>101.39705880324999</v>
      </c>
      <c r="S36" s="232" t="s">
        <v>68</v>
      </c>
      <c r="T36" s="232" t="s">
        <v>68</v>
      </c>
      <c r="U36" s="232" t="s">
        <v>16</v>
      </c>
      <c r="V36" s="232" t="s">
        <v>16</v>
      </c>
      <c r="W36" s="232" t="s">
        <v>15</v>
      </c>
      <c r="X36" s="232" t="s">
        <v>15</v>
      </c>
      <c r="Y36" s="232" t="s">
        <v>15</v>
      </c>
      <c r="Z36" s="232" t="s">
        <v>15</v>
      </c>
      <c r="AA36" s="232" t="s">
        <v>16</v>
      </c>
      <c r="AB36" s="232" t="s">
        <v>16</v>
      </c>
      <c r="AC36" s="232" t="s">
        <v>16</v>
      </c>
      <c r="AD36" s="223" t="s">
        <v>16</v>
      </c>
      <c r="AE36" s="223" t="s">
        <v>15</v>
      </c>
      <c r="AF36" s="357" t="s">
        <v>15</v>
      </c>
      <c r="AG36" s="357" t="s">
        <v>15</v>
      </c>
      <c r="AH36" s="560"/>
    </row>
    <row r="37" spans="1:34">
      <c r="A37" s="130" t="s">
        <v>44</v>
      </c>
      <c r="B37" s="232" t="s">
        <v>68</v>
      </c>
      <c r="C37" s="232" t="s">
        <v>68</v>
      </c>
      <c r="D37" s="232" t="s">
        <v>68</v>
      </c>
      <c r="E37" s="232" t="s">
        <v>68</v>
      </c>
      <c r="F37" s="232" t="s">
        <v>68</v>
      </c>
      <c r="G37" s="232" t="s">
        <v>68</v>
      </c>
      <c r="H37" s="232" t="s">
        <v>68</v>
      </c>
      <c r="I37" s="232" t="s">
        <v>68</v>
      </c>
      <c r="J37" s="232" t="s">
        <v>68</v>
      </c>
      <c r="K37" s="556" t="s">
        <v>76</v>
      </c>
      <c r="L37" s="556"/>
      <c r="M37" s="556"/>
      <c r="N37" s="556"/>
      <c r="O37" s="232" t="s">
        <v>68</v>
      </c>
      <c r="P37" s="232" t="s">
        <v>68</v>
      </c>
      <c r="Q37" s="232" t="s">
        <v>68</v>
      </c>
      <c r="R37" s="232" t="s">
        <v>68</v>
      </c>
      <c r="S37" s="232" t="s">
        <v>68</v>
      </c>
      <c r="T37" s="232" t="s">
        <v>68</v>
      </c>
      <c r="U37" s="232" t="s">
        <v>16</v>
      </c>
      <c r="V37" s="232" t="s">
        <v>16</v>
      </c>
      <c r="W37" s="232" t="s">
        <v>16</v>
      </c>
      <c r="X37" s="232" t="s">
        <v>16</v>
      </c>
      <c r="Y37" s="232" t="s">
        <v>16</v>
      </c>
      <c r="Z37" s="232" t="s">
        <v>16</v>
      </c>
      <c r="AA37" s="232" t="s">
        <v>16</v>
      </c>
      <c r="AB37" s="232" t="s">
        <v>16</v>
      </c>
      <c r="AC37" s="232" t="s">
        <v>16</v>
      </c>
      <c r="AD37" s="223" t="s">
        <v>16</v>
      </c>
      <c r="AE37" s="223" t="s">
        <v>16</v>
      </c>
      <c r="AF37" s="357" t="s">
        <v>16</v>
      </c>
      <c r="AG37" s="357" t="s">
        <v>16</v>
      </c>
      <c r="AH37" s="560"/>
    </row>
    <row r="38" spans="1:34">
      <c r="A38" s="130" t="s">
        <v>45</v>
      </c>
      <c r="B38" s="232">
        <v>71.3</v>
      </c>
      <c r="C38" s="232" t="s">
        <v>15</v>
      </c>
      <c r="D38" s="232" t="s">
        <v>15</v>
      </c>
      <c r="E38" s="232" t="s">
        <v>15</v>
      </c>
      <c r="F38" s="232" t="s">
        <v>15</v>
      </c>
      <c r="G38" s="232" t="s">
        <v>15</v>
      </c>
      <c r="H38" s="232" t="s">
        <v>15</v>
      </c>
      <c r="I38" s="232" t="s">
        <v>15</v>
      </c>
      <c r="J38" s="232" t="s">
        <v>15</v>
      </c>
      <c r="K38" s="556" t="s">
        <v>76</v>
      </c>
      <c r="L38" s="556"/>
      <c r="M38" s="556"/>
      <c r="N38" s="556"/>
      <c r="O38" s="232" t="s">
        <v>68</v>
      </c>
      <c r="P38" s="232" t="s">
        <v>68</v>
      </c>
      <c r="Q38" s="232" t="s">
        <v>68</v>
      </c>
      <c r="R38" s="232" t="s">
        <v>68</v>
      </c>
      <c r="S38" s="232" t="s">
        <v>68</v>
      </c>
      <c r="T38" s="232" t="s">
        <v>68</v>
      </c>
      <c r="U38" s="232" t="s">
        <v>16</v>
      </c>
      <c r="V38" s="232" t="s">
        <v>16</v>
      </c>
      <c r="W38" s="232" t="s">
        <v>16</v>
      </c>
      <c r="X38" s="232" t="s">
        <v>16</v>
      </c>
      <c r="Y38" s="232" t="s">
        <v>16</v>
      </c>
      <c r="Z38" s="232" t="s">
        <v>16</v>
      </c>
      <c r="AA38" s="232" t="s">
        <v>16</v>
      </c>
      <c r="AB38" s="232" t="s">
        <v>16</v>
      </c>
      <c r="AC38" s="232" t="s">
        <v>16</v>
      </c>
      <c r="AD38" s="223" t="s">
        <v>16</v>
      </c>
      <c r="AE38" s="223" t="s">
        <v>15</v>
      </c>
      <c r="AF38" s="357" t="s">
        <v>15</v>
      </c>
      <c r="AG38" s="357" t="s">
        <v>15</v>
      </c>
      <c r="AH38" s="560"/>
    </row>
    <row r="39" spans="1:34">
      <c r="A39" s="130" t="s">
        <v>46</v>
      </c>
      <c r="B39" s="232">
        <v>92.6</v>
      </c>
      <c r="C39" s="232">
        <v>87.8</v>
      </c>
      <c r="D39" s="232">
        <v>106.3</v>
      </c>
      <c r="E39" s="232">
        <v>117.8</v>
      </c>
      <c r="F39" s="232">
        <v>109</v>
      </c>
      <c r="G39" s="232" t="s">
        <v>15</v>
      </c>
      <c r="H39" s="232" t="s">
        <v>15</v>
      </c>
      <c r="I39" s="232">
        <v>54.2</v>
      </c>
      <c r="J39" s="232" t="s">
        <v>15</v>
      </c>
      <c r="K39" s="556" t="s">
        <v>76</v>
      </c>
      <c r="L39" s="556"/>
      <c r="M39" s="556"/>
      <c r="N39" s="556"/>
      <c r="O39" s="232" t="s">
        <v>68</v>
      </c>
      <c r="P39" s="232" t="s">
        <v>68</v>
      </c>
      <c r="Q39" s="232" t="s">
        <v>68</v>
      </c>
      <c r="R39" s="232" t="s">
        <v>68</v>
      </c>
      <c r="S39" s="232" t="s">
        <v>68</v>
      </c>
      <c r="T39" s="232" t="s">
        <v>68</v>
      </c>
      <c r="U39" s="232" t="s">
        <v>16</v>
      </c>
      <c r="V39" s="232" t="s">
        <v>16</v>
      </c>
      <c r="W39" s="232" t="s">
        <v>16</v>
      </c>
      <c r="X39" s="232" t="s">
        <v>16</v>
      </c>
      <c r="Y39" s="232" t="s">
        <v>16</v>
      </c>
      <c r="Z39" s="232" t="s">
        <v>16</v>
      </c>
      <c r="AA39" s="232" t="s">
        <v>16</v>
      </c>
      <c r="AB39" s="232" t="s">
        <v>16</v>
      </c>
      <c r="AC39" s="232" t="s">
        <v>16</v>
      </c>
      <c r="AD39" s="223" t="s">
        <v>16</v>
      </c>
      <c r="AE39" s="223" t="s">
        <v>16</v>
      </c>
      <c r="AF39" s="357" t="s">
        <v>16</v>
      </c>
      <c r="AG39" s="357" t="s">
        <v>16</v>
      </c>
      <c r="AH39" s="560"/>
    </row>
    <row r="40" spans="1:34">
      <c r="A40" s="130" t="s">
        <v>47</v>
      </c>
      <c r="B40" s="232">
        <v>77.400000000000006</v>
      </c>
      <c r="C40" s="232" t="s">
        <v>15</v>
      </c>
      <c r="D40" s="232" t="s">
        <v>15</v>
      </c>
      <c r="E40" s="232">
        <v>90</v>
      </c>
      <c r="F40" s="232" t="s">
        <v>15</v>
      </c>
      <c r="G40" s="232" t="s">
        <v>15</v>
      </c>
      <c r="H40" s="232" t="s">
        <v>15</v>
      </c>
      <c r="I40" s="232" t="s">
        <v>15</v>
      </c>
      <c r="J40" s="232" t="s">
        <v>15</v>
      </c>
      <c r="K40" s="556" t="s">
        <v>76</v>
      </c>
      <c r="L40" s="556"/>
      <c r="M40" s="556"/>
      <c r="N40" s="556"/>
      <c r="O40" s="232">
        <v>74.164637848751326</v>
      </c>
      <c r="P40" s="232">
        <v>80.114030369518659</v>
      </c>
      <c r="Q40" s="232">
        <v>107.03091547999846</v>
      </c>
      <c r="R40" s="232">
        <v>94.831932754142855</v>
      </c>
      <c r="S40" s="232" t="s">
        <v>160</v>
      </c>
      <c r="T40" s="232" t="s">
        <v>160</v>
      </c>
      <c r="U40" s="232" t="s">
        <v>15</v>
      </c>
      <c r="V40" s="232" t="s">
        <v>15</v>
      </c>
      <c r="W40" s="232" t="s">
        <v>16</v>
      </c>
      <c r="X40" s="232" t="s">
        <v>16</v>
      </c>
      <c r="Y40" s="232" t="s">
        <v>16</v>
      </c>
      <c r="Z40" s="232" t="s">
        <v>16</v>
      </c>
      <c r="AA40" s="232" t="s">
        <v>15</v>
      </c>
      <c r="AB40" s="232" t="s">
        <v>15</v>
      </c>
      <c r="AC40" s="232" t="s">
        <v>15</v>
      </c>
      <c r="AD40" s="223" t="s">
        <v>15</v>
      </c>
      <c r="AE40" s="223" t="s">
        <v>15</v>
      </c>
      <c r="AF40" s="357" t="s">
        <v>15</v>
      </c>
      <c r="AG40" s="357" t="s">
        <v>15</v>
      </c>
      <c r="AH40" s="560"/>
    </row>
    <row r="41" spans="1:34">
      <c r="A41" s="130" t="s">
        <v>48</v>
      </c>
      <c r="B41" s="232">
        <v>107.4</v>
      </c>
      <c r="C41" s="232">
        <v>92.9</v>
      </c>
      <c r="D41" s="232">
        <v>82.5</v>
      </c>
      <c r="E41" s="232">
        <v>105.2</v>
      </c>
      <c r="F41" s="232" t="s">
        <v>15</v>
      </c>
      <c r="G41" s="232">
        <v>104.1</v>
      </c>
      <c r="H41" s="232">
        <v>91.2</v>
      </c>
      <c r="I41" s="232" t="s">
        <v>15</v>
      </c>
      <c r="J41" s="232">
        <v>77.3</v>
      </c>
      <c r="K41" s="556" t="s">
        <v>76</v>
      </c>
      <c r="L41" s="556"/>
      <c r="M41" s="556"/>
      <c r="N41" s="556"/>
      <c r="O41" s="232">
        <v>74.164637848751354</v>
      </c>
      <c r="P41" s="232">
        <v>73.360626670940178</v>
      </c>
      <c r="Q41" s="232">
        <v>109.27880044725191</v>
      </c>
      <c r="R41" s="232">
        <v>92.955762353546945</v>
      </c>
      <c r="S41" s="232" t="s">
        <v>160</v>
      </c>
      <c r="T41" s="232" t="s">
        <v>160</v>
      </c>
      <c r="U41" s="232">
        <v>97.535636408972422</v>
      </c>
      <c r="V41" s="232" t="s">
        <v>15</v>
      </c>
      <c r="W41" s="232">
        <v>94.217255566964482</v>
      </c>
      <c r="X41" s="232" t="s">
        <v>15</v>
      </c>
      <c r="Y41" s="232" t="s">
        <v>15</v>
      </c>
      <c r="Z41" s="232" t="s">
        <v>15</v>
      </c>
      <c r="AA41" s="232">
        <v>77.835071166100889</v>
      </c>
      <c r="AB41" s="232">
        <v>86.470005847176679</v>
      </c>
      <c r="AC41" s="232" t="s">
        <v>15</v>
      </c>
      <c r="AD41" s="223" t="s">
        <v>15</v>
      </c>
      <c r="AE41" s="223">
        <v>102.14333539998499</v>
      </c>
      <c r="AF41" s="357">
        <v>83.815436749266297</v>
      </c>
      <c r="AG41" s="357" t="s">
        <v>15</v>
      </c>
      <c r="AH41" s="560"/>
    </row>
    <row r="42" spans="1:34">
      <c r="A42" s="130" t="s">
        <v>49</v>
      </c>
      <c r="B42" s="232">
        <v>85.7</v>
      </c>
      <c r="C42" s="232">
        <v>87.7</v>
      </c>
      <c r="D42" s="232">
        <v>72.900000000000006</v>
      </c>
      <c r="E42" s="232">
        <v>75.5</v>
      </c>
      <c r="F42" s="232">
        <v>77.099999999999994</v>
      </c>
      <c r="G42" s="232">
        <v>105.2</v>
      </c>
      <c r="H42" s="232">
        <v>96</v>
      </c>
      <c r="I42" s="232">
        <v>98.7</v>
      </c>
      <c r="J42" s="232">
        <v>86.3</v>
      </c>
      <c r="K42" s="556" t="s">
        <v>76</v>
      </c>
      <c r="L42" s="556"/>
      <c r="M42" s="556"/>
      <c r="N42" s="556"/>
      <c r="O42" s="232">
        <v>74.164637848751354</v>
      </c>
      <c r="P42" s="232">
        <v>80.114030369518659</v>
      </c>
      <c r="Q42" s="232">
        <v>107.03091547999846</v>
      </c>
      <c r="R42" s="232">
        <v>94.831932754142841</v>
      </c>
      <c r="S42" s="232" t="s">
        <v>160</v>
      </c>
      <c r="T42" s="232">
        <v>95.178225161618229</v>
      </c>
      <c r="U42" s="232" t="s">
        <v>15</v>
      </c>
      <c r="V42" s="232" t="s">
        <v>15</v>
      </c>
      <c r="W42" s="232" t="s">
        <v>15</v>
      </c>
      <c r="X42" s="232" t="s">
        <v>15</v>
      </c>
      <c r="Y42" s="232" t="s">
        <v>15</v>
      </c>
      <c r="Z42" s="232" t="s">
        <v>15</v>
      </c>
      <c r="AA42" s="232" t="s">
        <v>15</v>
      </c>
      <c r="AB42" s="232" t="s">
        <v>15</v>
      </c>
      <c r="AC42" s="232" t="s">
        <v>15</v>
      </c>
      <c r="AD42" s="223" t="s">
        <v>15</v>
      </c>
      <c r="AE42" s="223" t="s">
        <v>15</v>
      </c>
      <c r="AF42" s="357" t="s">
        <v>15</v>
      </c>
      <c r="AG42" s="357" t="s">
        <v>15</v>
      </c>
      <c r="AH42" s="560"/>
    </row>
    <row r="43" spans="1:34">
      <c r="A43" s="130" t="s">
        <v>50</v>
      </c>
      <c r="B43" s="232" t="s">
        <v>15</v>
      </c>
      <c r="C43" s="232">
        <v>88.3</v>
      </c>
      <c r="D43" s="232" t="s">
        <v>15</v>
      </c>
      <c r="E43" s="232">
        <v>90</v>
      </c>
      <c r="F43" s="232" t="s">
        <v>15</v>
      </c>
      <c r="G43" s="232">
        <v>96.3</v>
      </c>
      <c r="H43" s="232" t="s">
        <v>15</v>
      </c>
      <c r="I43" s="232">
        <v>121.3</v>
      </c>
      <c r="J43" s="232" t="s">
        <v>15</v>
      </c>
      <c r="K43" s="556" t="s">
        <v>76</v>
      </c>
      <c r="L43" s="556"/>
      <c r="M43" s="556"/>
      <c r="N43" s="556"/>
      <c r="O43" s="232">
        <v>74.16463784875134</v>
      </c>
      <c r="P43" s="232">
        <v>80.114030369518673</v>
      </c>
      <c r="Q43" s="232">
        <v>107.03091547999848</v>
      </c>
      <c r="R43" s="232">
        <v>94.831932754142841</v>
      </c>
      <c r="S43" s="232" t="s">
        <v>160</v>
      </c>
      <c r="T43" s="232" t="s">
        <v>160</v>
      </c>
      <c r="U43" s="232" t="s">
        <v>15</v>
      </c>
      <c r="V43" s="232">
        <v>105.88235294117649</v>
      </c>
      <c r="W43" s="232">
        <v>110.34291965214983</v>
      </c>
      <c r="X43" s="232">
        <v>109.4077746357912</v>
      </c>
      <c r="Y43" s="232" t="s">
        <v>15</v>
      </c>
      <c r="Z43" s="232">
        <v>102.29946524064174</v>
      </c>
      <c r="AA43" s="232">
        <v>81.435379506307129</v>
      </c>
      <c r="AB43" s="232">
        <v>96.119759482291087</v>
      </c>
      <c r="AC43" s="232">
        <v>105.11815563068531</v>
      </c>
      <c r="AD43" s="223">
        <v>85.359588682923544</v>
      </c>
      <c r="AE43" s="223">
        <v>104.21332119166266</v>
      </c>
      <c r="AF43" s="357">
        <v>85.333333333333329</v>
      </c>
      <c r="AG43" s="357" t="s">
        <v>15</v>
      </c>
      <c r="AH43" s="560"/>
    </row>
    <row r="44" spans="1:34">
      <c r="A44" s="130" t="s">
        <v>122</v>
      </c>
      <c r="B44" s="232">
        <v>92.6</v>
      </c>
      <c r="C44" s="232">
        <v>87.8</v>
      </c>
      <c r="D44" s="232">
        <v>106.3</v>
      </c>
      <c r="E44" s="232">
        <v>117.8</v>
      </c>
      <c r="F44" s="232">
        <v>109</v>
      </c>
      <c r="G44" s="232" t="s">
        <v>15</v>
      </c>
      <c r="H44" s="232" t="s">
        <v>15</v>
      </c>
      <c r="I44" s="232">
        <v>54.2</v>
      </c>
      <c r="J44" s="232" t="s">
        <v>15</v>
      </c>
      <c r="K44" s="556" t="s">
        <v>76</v>
      </c>
      <c r="L44" s="556"/>
      <c r="M44" s="556"/>
      <c r="N44" s="556"/>
      <c r="O44" s="232">
        <v>74.16463784875134</v>
      </c>
      <c r="P44" s="232">
        <v>83.27596940535426</v>
      </c>
      <c r="Q44" s="232">
        <v>92.145821274170856</v>
      </c>
      <c r="R44" s="232">
        <v>101.39705880324999</v>
      </c>
      <c r="S44" s="232" t="s">
        <v>160</v>
      </c>
      <c r="T44" s="232" t="s">
        <v>160</v>
      </c>
      <c r="U44" s="232" t="s">
        <v>15</v>
      </c>
      <c r="V44" s="232" t="s">
        <v>15</v>
      </c>
      <c r="W44" s="232" t="s">
        <v>15</v>
      </c>
      <c r="X44" s="232" t="s">
        <v>15</v>
      </c>
      <c r="Y44" s="232" t="s">
        <v>15</v>
      </c>
      <c r="Z44" s="232" t="s">
        <v>15</v>
      </c>
      <c r="AA44" s="232" t="s">
        <v>15</v>
      </c>
      <c r="AB44" s="232" t="s">
        <v>15</v>
      </c>
      <c r="AC44" s="232" t="s">
        <v>15</v>
      </c>
      <c r="AD44" s="223" t="s">
        <v>15</v>
      </c>
      <c r="AE44" s="223" t="s">
        <v>15</v>
      </c>
      <c r="AF44" s="357" t="s">
        <v>15</v>
      </c>
      <c r="AG44" s="357" t="s">
        <v>15</v>
      </c>
      <c r="AH44" s="560"/>
    </row>
    <row r="45" spans="1:34">
      <c r="A45" s="130" t="s">
        <v>51</v>
      </c>
      <c r="B45" s="232" t="s">
        <v>68</v>
      </c>
      <c r="C45" s="232" t="s">
        <v>15</v>
      </c>
      <c r="D45" s="232">
        <v>100</v>
      </c>
      <c r="E45" s="232" t="s">
        <v>15</v>
      </c>
      <c r="F45" s="232">
        <v>75</v>
      </c>
      <c r="G45" s="232" t="s">
        <v>68</v>
      </c>
      <c r="H45" s="232" t="s">
        <v>68</v>
      </c>
      <c r="I45" s="232" t="s">
        <v>68</v>
      </c>
      <c r="J45" s="232" t="s">
        <v>68</v>
      </c>
      <c r="K45" s="556" t="s">
        <v>76</v>
      </c>
      <c r="L45" s="556"/>
      <c r="M45" s="556"/>
      <c r="N45" s="556"/>
      <c r="O45" s="232" t="s">
        <v>68</v>
      </c>
      <c r="P45" s="232" t="s">
        <v>68</v>
      </c>
      <c r="Q45" s="232" t="s">
        <v>68</v>
      </c>
      <c r="R45" s="232" t="s">
        <v>68</v>
      </c>
      <c r="S45" s="232" t="s">
        <v>160</v>
      </c>
      <c r="T45" s="232" t="s">
        <v>160</v>
      </c>
      <c r="U45" s="232" t="s">
        <v>15</v>
      </c>
      <c r="V45" s="232">
        <v>108.01397482069751</v>
      </c>
      <c r="W45" s="232" t="s">
        <v>15</v>
      </c>
      <c r="X45" s="232">
        <v>109.40777463579117</v>
      </c>
      <c r="Y45" s="232" t="s">
        <v>15</v>
      </c>
      <c r="Z45" s="232">
        <v>102.29946524064172</v>
      </c>
      <c r="AA45" s="232" t="s">
        <v>15</v>
      </c>
      <c r="AB45" s="232" t="s">
        <v>15</v>
      </c>
      <c r="AC45" s="232" t="s">
        <v>15</v>
      </c>
      <c r="AD45" s="223">
        <v>84.313725490196049</v>
      </c>
      <c r="AE45" s="223" t="s">
        <v>15</v>
      </c>
      <c r="AF45" s="357" t="s">
        <v>15</v>
      </c>
      <c r="AG45" s="357" t="s">
        <v>15</v>
      </c>
      <c r="AH45" s="560"/>
    </row>
    <row r="46" spans="1:34">
      <c r="A46" s="130" t="s">
        <v>52</v>
      </c>
      <c r="B46" s="232" t="s">
        <v>15</v>
      </c>
      <c r="C46" s="232" t="s">
        <v>15</v>
      </c>
      <c r="D46" s="232">
        <v>68.5</v>
      </c>
      <c r="E46" s="232" t="s">
        <v>15</v>
      </c>
      <c r="F46" s="232" t="s">
        <v>15</v>
      </c>
      <c r="G46" s="232" t="s">
        <v>15</v>
      </c>
      <c r="H46" s="232" t="s">
        <v>15</v>
      </c>
      <c r="I46" s="232" t="s">
        <v>15</v>
      </c>
      <c r="J46" s="232" t="s">
        <v>15</v>
      </c>
      <c r="K46" s="556" t="s">
        <v>76</v>
      </c>
      <c r="L46" s="556"/>
      <c r="M46" s="556"/>
      <c r="N46" s="556"/>
      <c r="O46" s="232">
        <v>74.16463784875134</v>
      </c>
      <c r="P46" s="232">
        <v>70.365810286835483</v>
      </c>
      <c r="Q46" s="232">
        <v>82.368578822159265</v>
      </c>
      <c r="R46" s="232">
        <v>90.815547439758106</v>
      </c>
      <c r="S46" s="232" t="s">
        <v>160</v>
      </c>
      <c r="T46" s="232" t="s">
        <v>160</v>
      </c>
      <c r="U46" s="232" t="s">
        <v>15</v>
      </c>
      <c r="V46" s="232" t="s">
        <v>15</v>
      </c>
      <c r="W46" s="232" t="s">
        <v>15</v>
      </c>
      <c r="X46" s="232" t="s">
        <v>15</v>
      </c>
      <c r="Y46" s="232" t="s">
        <v>15</v>
      </c>
      <c r="Z46" s="232" t="s">
        <v>15</v>
      </c>
      <c r="AA46" s="232" t="s">
        <v>15</v>
      </c>
      <c r="AB46" s="232" t="s">
        <v>15</v>
      </c>
      <c r="AC46" s="232" t="s">
        <v>15</v>
      </c>
      <c r="AD46" s="223" t="s">
        <v>15</v>
      </c>
      <c r="AE46" s="223" t="s">
        <v>15</v>
      </c>
      <c r="AF46" s="357" t="s">
        <v>15</v>
      </c>
      <c r="AG46" s="357" t="s">
        <v>15</v>
      </c>
      <c r="AH46" s="560"/>
    </row>
    <row r="47" spans="1:34">
      <c r="A47" s="130" t="s">
        <v>53</v>
      </c>
      <c r="B47" s="232" t="s">
        <v>15</v>
      </c>
      <c r="C47" s="232">
        <v>82.9</v>
      </c>
      <c r="D47" s="232" t="s">
        <v>15</v>
      </c>
      <c r="E47" s="232" t="s">
        <v>15</v>
      </c>
      <c r="F47" s="232" t="s">
        <v>15</v>
      </c>
      <c r="G47" s="232" t="s">
        <v>15</v>
      </c>
      <c r="H47" s="232" t="s">
        <v>15</v>
      </c>
      <c r="I47" s="232" t="s">
        <v>15</v>
      </c>
      <c r="J47" s="232" t="s">
        <v>15</v>
      </c>
      <c r="K47" s="556" t="s">
        <v>76</v>
      </c>
      <c r="L47" s="556"/>
      <c r="M47" s="556"/>
      <c r="N47" s="556"/>
      <c r="O47" s="232">
        <v>74.16463784875134</v>
      </c>
      <c r="P47" s="232">
        <v>80.114030369518673</v>
      </c>
      <c r="Q47" s="232">
        <v>107.03091547999847</v>
      </c>
      <c r="R47" s="232">
        <v>94.831932754142855</v>
      </c>
      <c r="S47" s="232">
        <v>93.94157289895773</v>
      </c>
      <c r="T47" s="232" t="s">
        <v>160</v>
      </c>
      <c r="U47" s="232" t="s">
        <v>15</v>
      </c>
      <c r="V47" s="232" t="s">
        <v>15</v>
      </c>
      <c r="W47" s="232" t="s">
        <v>15</v>
      </c>
      <c r="X47" s="232" t="s">
        <v>15</v>
      </c>
      <c r="Y47" s="232" t="s">
        <v>15</v>
      </c>
      <c r="Z47" s="232" t="s">
        <v>15</v>
      </c>
      <c r="AA47" s="232" t="s">
        <v>15</v>
      </c>
      <c r="AB47" s="232" t="s">
        <v>15</v>
      </c>
      <c r="AC47" s="232" t="s">
        <v>15</v>
      </c>
      <c r="AD47" s="223" t="s">
        <v>15</v>
      </c>
      <c r="AE47" s="223" t="s">
        <v>15</v>
      </c>
      <c r="AF47" s="357" t="s">
        <v>15</v>
      </c>
      <c r="AG47" s="357" t="s">
        <v>15</v>
      </c>
      <c r="AH47" s="560"/>
    </row>
    <row r="48" spans="1:34">
      <c r="A48" s="130" t="s">
        <v>54</v>
      </c>
      <c r="B48" s="232">
        <v>71.3</v>
      </c>
      <c r="C48" s="232">
        <v>74.5</v>
      </c>
      <c r="D48" s="232">
        <v>64.900000000000006</v>
      </c>
      <c r="E48" s="232">
        <v>61.8</v>
      </c>
      <c r="F48" s="232">
        <v>71.099999999999994</v>
      </c>
      <c r="G48" s="232">
        <v>66.2</v>
      </c>
      <c r="H48" s="232">
        <v>64.7</v>
      </c>
      <c r="I48" s="232">
        <v>76.8</v>
      </c>
      <c r="J48" s="232" t="s">
        <v>15</v>
      </c>
      <c r="K48" s="556" t="s">
        <v>76</v>
      </c>
      <c r="L48" s="556"/>
      <c r="M48" s="556"/>
      <c r="N48" s="556"/>
      <c r="O48" s="232">
        <v>74.164637848751326</v>
      </c>
      <c r="P48" s="232">
        <v>73.024337260244366</v>
      </c>
      <c r="Q48" s="232">
        <v>93.557407498166128</v>
      </c>
      <c r="R48" s="232">
        <v>90.39773770446044</v>
      </c>
      <c r="S48" s="232" t="s">
        <v>160</v>
      </c>
      <c r="T48" s="232" t="s">
        <v>160</v>
      </c>
      <c r="U48" s="232">
        <v>97.148346334911722</v>
      </c>
      <c r="V48" s="232">
        <v>111.97744395417033</v>
      </c>
      <c r="W48" s="232">
        <v>114.08509973569367</v>
      </c>
      <c r="X48" s="232">
        <v>107.36768479615793</v>
      </c>
      <c r="Y48" s="232">
        <v>112.87869252795798</v>
      </c>
      <c r="Z48" s="232">
        <v>110.77882947317163</v>
      </c>
      <c r="AA48" s="232">
        <v>78.198316539741654</v>
      </c>
      <c r="AB48" s="232">
        <v>99.520287607492278</v>
      </c>
      <c r="AC48" s="232">
        <v>97.354472675687489</v>
      </c>
      <c r="AD48" s="223">
        <v>100.40114517793536</v>
      </c>
      <c r="AE48" s="223">
        <v>98.668294627156854</v>
      </c>
      <c r="AF48" s="357">
        <v>76.542060862187654</v>
      </c>
      <c r="AG48" s="357" t="s">
        <v>15</v>
      </c>
      <c r="AH48" s="560"/>
    </row>
    <row r="49" spans="1:34">
      <c r="A49" s="130" t="s">
        <v>55</v>
      </c>
      <c r="B49" s="232" t="s">
        <v>15</v>
      </c>
      <c r="C49" s="232" t="s">
        <v>15</v>
      </c>
      <c r="D49" s="232" t="s">
        <v>15</v>
      </c>
      <c r="E49" s="232">
        <v>81.599999999999994</v>
      </c>
      <c r="F49" s="232">
        <v>85</v>
      </c>
      <c r="G49" s="232" t="s">
        <v>15</v>
      </c>
      <c r="H49" s="232" t="s">
        <v>15</v>
      </c>
      <c r="I49" s="232" t="s">
        <v>15</v>
      </c>
      <c r="J49" s="232" t="s">
        <v>15</v>
      </c>
      <c r="K49" s="556" t="s">
        <v>76</v>
      </c>
      <c r="L49" s="556"/>
      <c r="M49" s="556"/>
      <c r="N49" s="556"/>
      <c r="O49" s="232">
        <v>74.164637848751326</v>
      </c>
      <c r="P49" s="232">
        <v>70.022703057506703</v>
      </c>
      <c r="Q49" s="232">
        <v>80.939141572302617</v>
      </c>
      <c r="R49" s="232">
        <v>89.569776839861717</v>
      </c>
      <c r="S49" s="232" t="s">
        <v>160</v>
      </c>
      <c r="T49" s="232" t="s">
        <v>160</v>
      </c>
      <c r="U49" s="232" t="s">
        <v>15</v>
      </c>
      <c r="V49" s="232">
        <v>111.03296703296705</v>
      </c>
      <c r="W49" s="232" t="s">
        <v>15</v>
      </c>
      <c r="X49" s="232" t="s">
        <v>15</v>
      </c>
      <c r="Y49" s="232" t="s">
        <v>15</v>
      </c>
      <c r="Z49" s="232" t="s">
        <v>15</v>
      </c>
      <c r="AA49" s="232" t="s">
        <v>15</v>
      </c>
      <c r="AB49" s="232">
        <v>94.993866464162608</v>
      </c>
      <c r="AC49" s="232" t="s">
        <v>15</v>
      </c>
      <c r="AD49" s="223" t="s">
        <v>15</v>
      </c>
      <c r="AE49" s="223" t="s">
        <v>15</v>
      </c>
      <c r="AF49" s="357">
        <v>82.821052631578951</v>
      </c>
      <c r="AG49" s="357" t="s">
        <v>15</v>
      </c>
      <c r="AH49" s="560"/>
    </row>
    <row r="50" spans="1:34">
      <c r="A50" s="130" t="s">
        <v>56</v>
      </c>
      <c r="B50" s="232" t="s">
        <v>15</v>
      </c>
      <c r="C50" s="232" t="s">
        <v>15</v>
      </c>
      <c r="D50" s="232" t="s">
        <v>15</v>
      </c>
      <c r="E50" s="232" t="s">
        <v>15</v>
      </c>
      <c r="F50" s="232" t="s">
        <v>15</v>
      </c>
      <c r="G50" s="232" t="s">
        <v>68</v>
      </c>
      <c r="H50" s="232" t="s">
        <v>68</v>
      </c>
      <c r="I50" s="232" t="s">
        <v>68</v>
      </c>
      <c r="J50" s="232" t="s">
        <v>68</v>
      </c>
      <c r="K50" s="556" t="s">
        <v>76</v>
      </c>
      <c r="L50" s="556"/>
      <c r="M50" s="556"/>
      <c r="N50" s="556"/>
      <c r="O50" s="232">
        <v>74.164637848751354</v>
      </c>
      <c r="P50" s="232">
        <v>76.742655891080545</v>
      </c>
      <c r="Q50" s="232">
        <v>90.354454958491161</v>
      </c>
      <c r="R50" s="232">
        <v>98.036921968439174</v>
      </c>
      <c r="S50" s="232" t="s">
        <v>160</v>
      </c>
      <c r="T50" s="232" t="s">
        <v>160</v>
      </c>
      <c r="U50" s="232" t="s">
        <v>15</v>
      </c>
      <c r="V50" s="232" t="s">
        <v>15</v>
      </c>
      <c r="W50" s="232" t="s">
        <v>16</v>
      </c>
      <c r="X50" s="232" t="s">
        <v>16</v>
      </c>
      <c r="Y50" s="232" t="s">
        <v>16</v>
      </c>
      <c r="Z50" s="232" t="s">
        <v>16</v>
      </c>
      <c r="AA50" s="232" t="s">
        <v>16</v>
      </c>
      <c r="AB50" s="232" t="s">
        <v>16</v>
      </c>
      <c r="AC50" s="232" t="s">
        <v>16</v>
      </c>
      <c r="AD50" s="223" t="s">
        <v>16</v>
      </c>
      <c r="AE50" s="223" t="s">
        <v>15</v>
      </c>
      <c r="AF50" s="357" t="s">
        <v>15</v>
      </c>
      <c r="AG50" s="357" t="s">
        <v>15</v>
      </c>
      <c r="AH50" s="560"/>
    </row>
    <row r="51" spans="1:34">
      <c r="A51" s="130" t="s">
        <v>123</v>
      </c>
      <c r="B51" s="232" t="s">
        <v>68</v>
      </c>
      <c r="C51" s="232" t="s">
        <v>68</v>
      </c>
      <c r="D51" s="232">
        <v>110.3</v>
      </c>
      <c r="E51" s="232">
        <v>117</v>
      </c>
      <c r="F51" s="232">
        <v>101.5</v>
      </c>
      <c r="G51" s="232">
        <v>117.8</v>
      </c>
      <c r="H51" s="232" t="s">
        <v>15</v>
      </c>
      <c r="I51" s="232" t="s">
        <v>15</v>
      </c>
      <c r="J51" s="232" t="s">
        <v>15</v>
      </c>
      <c r="K51" s="556" t="s">
        <v>76</v>
      </c>
      <c r="L51" s="556"/>
      <c r="M51" s="556"/>
      <c r="N51" s="556"/>
      <c r="O51" s="232">
        <v>74.164637848751354</v>
      </c>
      <c r="P51" s="232">
        <v>74.343189227010228</v>
      </c>
      <c r="Q51" s="232">
        <v>74.898013702338872</v>
      </c>
      <c r="R51" s="232">
        <v>91.540616228190487</v>
      </c>
      <c r="S51" s="232" t="s">
        <v>160</v>
      </c>
      <c r="T51" s="232" t="s">
        <v>160</v>
      </c>
      <c r="U51" s="232" t="s">
        <v>15</v>
      </c>
      <c r="V51" s="232" t="s">
        <v>15</v>
      </c>
      <c r="W51" s="232" t="s">
        <v>16</v>
      </c>
      <c r="X51" s="232" t="s">
        <v>16</v>
      </c>
      <c r="Y51" s="232" t="s">
        <v>16</v>
      </c>
      <c r="Z51" s="232" t="s">
        <v>16</v>
      </c>
      <c r="AA51" s="232" t="s">
        <v>15</v>
      </c>
      <c r="AB51" s="232" t="s">
        <v>15</v>
      </c>
      <c r="AC51" s="232" t="s">
        <v>15</v>
      </c>
      <c r="AD51" s="223" t="s">
        <v>15</v>
      </c>
      <c r="AE51" s="223" t="s">
        <v>15</v>
      </c>
      <c r="AF51" s="357" t="s">
        <v>15</v>
      </c>
      <c r="AG51" s="357" t="s">
        <v>15</v>
      </c>
      <c r="AH51" s="560"/>
    </row>
    <row r="52" spans="1:34">
      <c r="A52" s="130"/>
      <c r="B52" s="232"/>
      <c r="C52" s="232"/>
      <c r="D52" s="232"/>
      <c r="E52" s="232"/>
      <c r="F52" s="232"/>
      <c r="G52" s="232"/>
      <c r="H52" s="232"/>
      <c r="I52" s="232"/>
      <c r="J52" s="232"/>
      <c r="K52" s="354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  <c r="AA52" s="232"/>
      <c r="AB52" s="232"/>
      <c r="AC52" s="232"/>
      <c r="AD52" s="223"/>
      <c r="AE52" s="223"/>
      <c r="AF52" s="357"/>
      <c r="AG52" s="357"/>
      <c r="AH52" s="560"/>
    </row>
    <row r="53" spans="1:34">
      <c r="A53" s="163" t="s">
        <v>209</v>
      </c>
      <c r="B53" s="386">
        <v>78.8</v>
      </c>
      <c r="C53" s="386">
        <v>81.7</v>
      </c>
      <c r="D53" s="386">
        <v>87.5</v>
      </c>
      <c r="E53" s="386">
        <v>90.1</v>
      </c>
      <c r="F53" s="386">
        <v>75.8</v>
      </c>
      <c r="G53" s="386">
        <v>74.2</v>
      </c>
      <c r="H53" s="386">
        <v>84.2</v>
      </c>
      <c r="I53" s="386">
        <v>90.2</v>
      </c>
      <c r="J53" s="386">
        <v>89.3</v>
      </c>
      <c r="K53" s="556" t="s">
        <v>76</v>
      </c>
      <c r="L53" s="556"/>
      <c r="M53" s="556"/>
      <c r="N53" s="556"/>
      <c r="O53" s="386">
        <v>78.504936538563797</v>
      </c>
      <c r="P53" s="386">
        <v>70.630731983760555</v>
      </c>
      <c r="Q53" s="386">
        <v>78.351197879547939</v>
      </c>
      <c r="R53" s="386">
        <v>95.17517274816089</v>
      </c>
      <c r="S53" s="386">
        <v>99.187579529345115</v>
      </c>
      <c r="T53" s="386">
        <v>99.663304831564844</v>
      </c>
      <c r="U53" s="386">
        <v>97.428432465307566</v>
      </c>
      <c r="V53" s="386">
        <v>104.41658081796638</v>
      </c>
      <c r="W53" s="386">
        <v>101.35202605272416</v>
      </c>
      <c r="X53" s="386">
        <v>102.61022678864506</v>
      </c>
      <c r="Y53" s="386">
        <v>102.68664081744376</v>
      </c>
      <c r="Z53" s="386">
        <v>99.522492344651496</v>
      </c>
      <c r="AA53" s="386">
        <v>79.752598513788783</v>
      </c>
      <c r="AB53" s="386">
        <v>106.4996056378597</v>
      </c>
      <c r="AC53" s="386">
        <v>100.07212216489658</v>
      </c>
      <c r="AD53" s="226">
        <v>95.137992994868213</v>
      </c>
      <c r="AE53" s="226">
        <v>109.31333257796925</v>
      </c>
      <c r="AF53" s="452">
        <v>84.869693057684003</v>
      </c>
      <c r="AG53" s="452">
        <v>89.344333256697894</v>
      </c>
      <c r="AH53" s="560"/>
    </row>
    <row r="54" spans="1:34">
      <c r="A54" s="163" t="s">
        <v>210</v>
      </c>
      <c r="B54" s="386">
        <v>74.3</v>
      </c>
      <c r="C54" s="386">
        <v>71.900000000000006</v>
      </c>
      <c r="D54" s="386">
        <v>73.599999999999994</v>
      </c>
      <c r="E54" s="386">
        <v>81.099999999999994</v>
      </c>
      <c r="F54" s="386">
        <v>80.599999999999994</v>
      </c>
      <c r="G54" s="386">
        <v>71.5</v>
      </c>
      <c r="H54" s="386">
        <v>65.7</v>
      </c>
      <c r="I54" s="386">
        <v>77.5</v>
      </c>
      <c r="J54" s="386">
        <v>79.2</v>
      </c>
      <c r="K54" s="556" t="s">
        <v>76</v>
      </c>
      <c r="L54" s="556"/>
      <c r="M54" s="556"/>
      <c r="N54" s="556"/>
      <c r="O54" s="386">
        <v>75.926204129500746</v>
      </c>
      <c r="P54" s="386">
        <v>61.044624768806571</v>
      </c>
      <c r="Q54" s="386">
        <v>71.390179399555976</v>
      </c>
      <c r="R54" s="386">
        <v>98.493586542760099</v>
      </c>
      <c r="S54" s="386">
        <v>96.474873454855526</v>
      </c>
      <c r="T54" s="386">
        <v>97.252797751508211</v>
      </c>
      <c r="U54" s="386">
        <v>100.06157615583194</v>
      </c>
      <c r="V54" s="386">
        <v>109.80178841709436</v>
      </c>
      <c r="W54" s="386">
        <v>107.61724239893068</v>
      </c>
      <c r="X54" s="386">
        <v>110.21079997395557</v>
      </c>
      <c r="Y54" s="386">
        <v>116.18143479096602</v>
      </c>
      <c r="Z54" s="386">
        <v>100.29186562362426</v>
      </c>
      <c r="AA54" s="386">
        <v>68.761657045449397</v>
      </c>
      <c r="AB54" s="386">
        <v>113.22786501480479</v>
      </c>
      <c r="AC54" s="386">
        <v>107.87213472192806</v>
      </c>
      <c r="AD54" s="226">
        <v>90.557266700974409</v>
      </c>
      <c r="AE54" s="226">
        <v>117.30794928231938</v>
      </c>
      <c r="AF54" s="452">
        <v>87.723498065383069</v>
      </c>
      <c r="AG54" s="452">
        <v>70.437058551608274</v>
      </c>
      <c r="AH54" s="560"/>
    </row>
    <row r="55" spans="1:34">
      <c r="A55" s="163" t="s">
        <v>211</v>
      </c>
      <c r="B55" s="386">
        <v>70.3</v>
      </c>
      <c r="C55" s="386">
        <v>70</v>
      </c>
      <c r="D55" s="386">
        <v>80.2</v>
      </c>
      <c r="E55" s="386">
        <v>93.5</v>
      </c>
      <c r="F55" s="386">
        <v>83.8</v>
      </c>
      <c r="G55" s="386">
        <v>85.9</v>
      </c>
      <c r="H55" s="386">
        <v>96.1</v>
      </c>
      <c r="I55" s="386">
        <v>84.4</v>
      </c>
      <c r="J55" s="386">
        <v>83.1</v>
      </c>
      <c r="K55" s="556" t="s">
        <v>76</v>
      </c>
      <c r="L55" s="556"/>
      <c r="M55" s="556"/>
      <c r="N55" s="556"/>
      <c r="O55" s="386">
        <v>74.721077430865648</v>
      </c>
      <c r="P55" s="386">
        <v>70.44844963969922</v>
      </c>
      <c r="Q55" s="386">
        <v>81.328646064517429</v>
      </c>
      <c r="R55" s="386">
        <v>96.605192405554973</v>
      </c>
      <c r="S55" s="386">
        <v>93.949573688496301</v>
      </c>
      <c r="T55" s="386">
        <v>93.054241814633286</v>
      </c>
      <c r="U55" s="386">
        <v>100.76627037376238</v>
      </c>
      <c r="V55" s="386">
        <v>105.97161892817456</v>
      </c>
      <c r="W55" s="386">
        <v>95.15362162779833</v>
      </c>
      <c r="X55" s="386">
        <v>102.18435758505331</v>
      </c>
      <c r="Y55" s="386">
        <v>100.1616472498395</v>
      </c>
      <c r="Z55" s="386">
        <v>103.32287019276629</v>
      </c>
      <c r="AA55" s="386">
        <v>85.59902804636387</v>
      </c>
      <c r="AB55" s="386">
        <v>97.670212686181017</v>
      </c>
      <c r="AC55" s="386">
        <v>107.28704797988679</v>
      </c>
      <c r="AD55" s="226">
        <v>86.930152733535323</v>
      </c>
      <c r="AE55" s="226">
        <v>104.97168446253596</v>
      </c>
      <c r="AF55" s="452">
        <v>82.026308085212406</v>
      </c>
      <c r="AG55" s="452">
        <v>72.840162708259641</v>
      </c>
      <c r="AH55" s="560"/>
    </row>
    <row r="56" spans="1:34">
      <c r="A56" s="163" t="s">
        <v>212</v>
      </c>
      <c r="B56" s="386">
        <v>79.2</v>
      </c>
      <c r="C56" s="386">
        <v>95.8</v>
      </c>
      <c r="D56" s="386">
        <v>86.1</v>
      </c>
      <c r="E56" s="386">
        <v>91.7</v>
      </c>
      <c r="F56" s="386">
        <v>94.8</v>
      </c>
      <c r="G56" s="386">
        <v>81.599999999999994</v>
      </c>
      <c r="H56" s="386">
        <v>71.7</v>
      </c>
      <c r="I56" s="386">
        <v>79.7</v>
      </c>
      <c r="J56" s="386">
        <v>98.2</v>
      </c>
      <c r="K56" s="556" t="s">
        <v>76</v>
      </c>
      <c r="L56" s="556"/>
      <c r="M56" s="556"/>
      <c r="N56" s="556"/>
      <c r="O56" s="386">
        <v>74.164637848751354</v>
      </c>
      <c r="P56" s="386">
        <v>75.405401525113518</v>
      </c>
      <c r="Q56" s="386">
        <v>96.663198019451912</v>
      </c>
      <c r="R56" s="386">
        <v>92.569697724164044</v>
      </c>
      <c r="S56" s="386">
        <v>93.855053632261232</v>
      </c>
      <c r="T56" s="386">
        <v>95.013461692739682</v>
      </c>
      <c r="U56" s="386">
        <v>97.110108133381885</v>
      </c>
      <c r="V56" s="386">
        <v>109.10001074501815</v>
      </c>
      <c r="W56" s="386">
        <v>107.64179909387086</v>
      </c>
      <c r="X56" s="386">
        <v>104.14552153229512</v>
      </c>
      <c r="Y56" s="386">
        <v>110.03948347328881</v>
      </c>
      <c r="Z56" s="386">
        <v>104.8043307709253</v>
      </c>
      <c r="AA56" s="386">
        <v>79.410385130952491</v>
      </c>
      <c r="AB56" s="386">
        <v>98.210737547954864</v>
      </c>
      <c r="AC56" s="386">
        <v>101.64338318186469</v>
      </c>
      <c r="AD56" s="226">
        <v>95.363170845875743</v>
      </c>
      <c r="AE56" s="226">
        <v>100.32824558793654</v>
      </c>
      <c r="AF56" s="452">
        <v>79.996227165160889</v>
      </c>
      <c r="AG56" s="452">
        <v>83.199334197894643</v>
      </c>
      <c r="AH56" s="560"/>
    </row>
    <row r="57" spans="1:34">
      <c r="A57" s="130"/>
      <c r="B57" s="232"/>
      <c r="C57" s="232"/>
      <c r="D57" s="232"/>
      <c r="E57" s="232"/>
      <c r="F57" s="232"/>
      <c r="G57" s="232"/>
      <c r="H57" s="232"/>
      <c r="I57" s="232"/>
      <c r="J57" s="232"/>
      <c r="K57" s="354"/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232"/>
      <c r="Z57" s="232"/>
      <c r="AA57" s="232"/>
      <c r="AB57" s="232"/>
      <c r="AC57" s="232"/>
      <c r="AD57" s="223"/>
      <c r="AE57" s="223"/>
      <c r="AF57" s="357"/>
      <c r="AG57" s="357"/>
      <c r="AH57" s="560"/>
    </row>
    <row r="58" spans="1:34">
      <c r="A58" s="163" t="s">
        <v>59</v>
      </c>
      <c r="B58" s="386">
        <v>75.7</v>
      </c>
      <c r="C58" s="386">
        <v>80.599999999999994</v>
      </c>
      <c r="D58" s="386">
        <v>82.1</v>
      </c>
      <c r="E58" s="386">
        <v>89.3</v>
      </c>
      <c r="F58" s="386">
        <v>82.8</v>
      </c>
      <c r="G58" s="386">
        <v>78.599999999999994</v>
      </c>
      <c r="H58" s="386">
        <v>80.3</v>
      </c>
      <c r="I58" s="386">
        <v>83.9</v>
      </c>
      <c r="J58" s="386">
        <v>86.7</v>
      </c>
      <c r="K58" s="556" t="s">
        <v>76</v>
      </c>
      <c r="L58" s="556"/>
      <c r="M58" s="556"/>
      <c r="N58" s="556"/>
      <c r="O58" s="386">
        <v>75.511974354139213</v>
      </c>
      <c r="P58" s="386">
        <v>69.218362282878417</v>
      </c>
      <c r="Q58" s="386">
        <v>82.308620669908294</v>
      </c>
      <c r="R58" s="386">
        <v>96.051408285342603</v>
      </c>
      <c r="S58" s="386">
        <v>95.19</v>
      </c>
      <c r="T58" s="386">
        <v>95.311231820585803</v>
      </c>
      <c r="U58" s="386">
        <v>99.51</v>
      </c>
      <c r="V58" s="386">
        <v>107.36252770810957</v>
      </c>
      <c r="W58" s="386">
        <v>100.0950969735263</v>
      </c>
      <c r="X58" s="386">
        <v>103.89</v>
      </c>
      <c r="Y58" s="386">
        <v>105.4589161107402</v>
      </c>
      <c r="Z58" s="386">
        <v>102.60831580001039</v>
      </c>
      <c r="AA58" s="386">
        <v>80.281260267531607</v>
      </c>
      <c r="AB58" s="386">
        <v>102.16076236969188</v>
      </c>
      <c r="AC58" s="386">
        <v>104.97198810418385</v>
      </c>
      <c r="AD58" s="226">
        <v>90.759513398248416</v>
      </c>
      <c r="AE58" s="226">
        <v>106.75585078848296</v>
      </c>
      <c r="AF58" s="357">
        <v>83.04526622278523</v>
      </c>
      <c r="AG58" s="357">
        <v>77.26353140716752</v>
      </c>
      <c r="AH58" s="560"/>
    </row>
    <row r="59" spans="1:34">
      <c r="A59" s="169" t="s">
        <v>131</v>
      </c>
      <c r="B59" s="232"/>
      <c r="C59" s="310"/>
      <c r="D59" s="310"/>
      <c r="E59" s="310"/>
      <c r="F59" s="310"/>
      <c r="G59" s="310"/>
      <c r="H59" s="310"/>
      <c r="I59" s="310"/>
      <c r="J59" s="310"/>
      <c r="K59" s="233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  <c r="X59" s="310"/>
      <c r="Y59" s="310"/>
      <c r="Z59" s="310"/>
      <c r="AA59" s="310"/>
      <c r="AB59" s="310"/>
      <c r="AC59" s="310"/>
      <c r="AD59" s="310"/>
      <c r="AE59" s="310"/>
      <c r="AF59" s="310"/>
      <c r="AG59" s="310"/>
      <c r="AH59" s="560"/>
    </row>
    <row r="60" spans="1:34">
      <c r="A60" s="130" t="s">
        <v>70</v>
      </c>
      <c r="B60" s="232" t="s">
        <v>68</v>
      </c>
      <c r="C60" s="232" t="s">
        <v>15</v>
      </c>
      <c r="D60" s="232" t="s">
        <v>15</v>
      </c>
      <c r="E60" s="232" t="s">
        <v>15</v>
      </c>
      <c r="F60" s="232" t="s">
        <v>15</v>
      </c>
      <c r="G60" s="232" t="s">
        <v>68</v>
      </c>
      <c r="H60" s="232" t="s">
        <v>68</v>
      </c>
      <c r="I60" s="232" t="s">
        <v>68</v>
      </c>
      <c r="J60" s="232" t="s">
        <v>68</v>
      </c>
      <c r="K60" s="556" t="s">
        <v>76</v>
      </c>
      <c r="L60" s="556"/>
      <c r="M60" s="556"/>
      <c r="N60" s="556"/>
      <c r="O60" s="232">
        <v>74.16463784875134</v>
      </c>
      <c r="P60" s="232">
        <v>46.916039101608035</v>
      </c>
      <c r="Q60" s="232">
        <v>54.578678754701201</v>
      </c>
      <c r="R60" s="232">
        <v>98.970588215500001</v>
      </c>
      <c r="S60" s="232" t="s">
        <v>68</v>
      </c>
      <c r="T60" s="232" t="s">
        <v>68</v>
      </c>
      <c r="U60" s="232" t="s">
        <v>16</v>
      </c>
      <c r="V60" s="232" t="s">
        <v>16</v>
      </c>
      <c r="W60" s="232" t="s">
        <v>16</v>
      </c>
      <c r="X60" s="232" t="s">
        <v>16</v>
      </c>
      <c r="Y60" s="232" t="s">
        <v>16</v>
      </c>
      <c r="Z60" s="232" t="s">
        <v>16</v>
      </c>
      <c r="AA60" s="232" t="s">
        <v>68</v>
      </c>
      <c r="AB60" s="232" t="s">
        <v>68</v>
      </c>
      <c r="AC60" s="232" t="s">
        <v>68</v>
      </c>
      <c r="AD60" s="232" t="s">
        <v>68</v>
      </c>
      <c r="AE60" s="232" t="s">
        <v>68</v>
      </c>
      <c r="AF60" s="232" t="s">
        <v>68</v>
      </c>
      <c r="AG60" s="232" t="s">
        <v>68</v>
      </c>
      <c r="AH60" s="560"/>
    </row>
    <row r="61" spans="1:34">
      <c r="A61" s="120"/>
    </row>
    <row r="62" spans="1:34">
      <c r="A62" s="171"/>
    </row>
    <row r="63" spans="1:34">
      <c r="A63" s="177" t="s">
        <v>206</v>
      </c>
    </row>
    <row r="64" spans="1:34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54">
    <mergeCell ref="AH6:AH60"/>
    <mergeCell ref="K55:N55"/>
    <mergeCell ref="K56:N56"/>
    <mergeCell ref="K58:N58"/>
    <mergeCell ref="K60:N60"/>
    <mergeCell ref="K48:N48"/>
    <mergeCell ref="K49:N49"/>
    <mergeCell ref="K50:N50"/>
    <mergeCell ref="K51:N51"/>
    <mergeCell ref="K53:N53"/>
    <mergeCell ref="K41:N41"/>
    <mergeCell ref="K54:N54"/>
    <mergeCell ref="K42:N42"/>
    <mergeCell ref="K43:N43"/>
    <mergeCell ref="K44:N44"/>
    <mergeCell ref="K45:N45"/>
    <mergeCell ref="K46:N46"/>
    <mergeCell ref="K47:N47"/>
    <mergeCell ref="K36:N36"/>
    <mergeCell ref="K37:N37"/>
    <mergeCell ref="K38:N38"/>
    <mergeCell ref="K39:N39"/>
    <mergeCell ref="K40:N40"/>
    <mergeCell ref="K35:N35"/>
    <mergeCell ref="K24:N24"/>
    <mergeCell ref="K25:N25"/>
    <mergeCell ref="K26:N26"/>
    <mergeCell ref="K27:N27"/>
    <mergeCell ref="K28:N28"/>
    <mergeCell ref="K29:N29"/>
    <mergeCell ref="K30:N30"/>
    <mergeCell ref="K31:N31"/>
    <mergeCell ref="K32:N32"/>
    <mergeCell ref="K18:N18"/>
    <mergeCell ref="K19:N19"/>
    <mergeCell ref="K20:N20"/>
    <mergeCell ref="K33:N33"/>
    <mergeCell ref="K34:N34"/>
    <mergeCell ref="A4:A5"/>
    <mergeCell ref="K21:N21"/>
    <mergeCell ref="K22:N22"/>
    <mergeCell ref="K23:N23"/>
    <mergeCell ref="K6:N6"/>
    <mergeCell ref="K7:N7"/>
    <mergeCell ref="K8:N8"/>
    <mergeCell ref="K9:N9"/>
    <mergeCell ref="K10:N10"/>
    <mergeCell ref="K11:N11"/>
    <mergeCell ref="K12:N12"/>
    <mergeCell ref="K13:N13"/>
    <mergeCell ref="K14:N14"/>
    <mergeCell ref="K15:N15"/>
    <mergeCell ref="K16:N16"/>
    <mergeCell ref="K17:N17"/>
  </mergeCells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DB910-DC91-42E6-93D9-9B7999C56EE0}">
  <dimension ref="A1:Q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17" ht="14.25">
      <c r="A1" s="345" t="str">
        <f>HYPERLINK("#'Verzeichnis_der_Fruchtarten'!A1", "Gehe zum Verzeichnis_der_Fruchtarten")</f>
        <v>Gehe zum Verzeichnis_der_Fruchtarten</v>
      </c>
    </row>
    <row r="3" spans="1:17" ht="45">
      <c r="A3" s="301" t="s">
        <v>81</v>
      </c>
      <c r="B3" s="208" t="s">
        <v>235</v>
      </c>
      <c r="C3" s="201" t="s">
        <v>134</v>
      </c>
      <c r="D3" s="201" t="s">
        <v>134</v>
      </c>
      <c r="E3" s="201" t="s">
        <v>134</v>
      </c>
      <c r="F3" s="201" t="s">
        <v>134</v>
      </c>
      <c r="G3" s="201" t="s">
        <v>134</v>
      </c>
      <c r="H3" s="201" t="s">
        <v>134</v>
      </c>
      <c r="I3" s="201" t="s">
        <v>134</v>
      </c>
      <c r="J3" s="201" t="s">
        <v>134</v>
      </c>
      <c r="K3" s="201" t="s">
        <v>134</v>
      </c>
      <c r="L3" s="201" t="s">
        <v>134</v>
      </c>
      <c r="M3" s="201" t="s">
        <v>134</v>
      </c>
      <c r="N3" s="201" t="s">
        <v>134</v>
      </c>
      <c r="O3" s="201" t="s">
        <v>134</v>
      </c>
      <c r="P3" s="201" t="s">
        <v>134</v>
      </c>
      <c r="Q3" s="316" t="s">
        <v>134</v>
      </c>
    </row>
    <row r="4" spans="1:17">
      <c r="A4" s="552" t="s">
        <v>205</v>
      </c>
      <c r="B4" s="192">
        <v>2010</v>
      </c>
      <c r="C4" s="182">
        <v>2011</v>
      </c>
      <c r="D4" s="182">
        <v>2012</v>
      </c>
      <c r="E4" s="182">
        <v>2013</v>
      </c>
      <c r="F4" s="182">
        <v>2014</v>
      </c>
      <c r="G4" s="182">
        <v>2015</v>
      </c>
      <c r="H4" s="182">
        <v>2016</v>
      </c>
      <c r="I4" s="182">
        <v>2017</v>
      </c>
      <c r="J4" s="182">
        <v>2018</v>
      </c>
      <c r="K4" s="182">
        <v>2019</v>
      </c>
      <c r="L4" s="182">
        <v>2020</v>
      </c>
      <c r="M4" s="182">
        <v>2021</v>
      </c>
      <c r="N4" s="182">
        <v>2022</v>
      </c>
      <c r="O4" s="182">
        <v>2023</v>
      </c>
      <c r="P4" s="182">
        <v>2024</v>
      </c>
      <c r="Q4" s="308">
        <v>2025</v>
      </c>
    </row>
    <row r="5" spans="1:17" ht="12.75" thickBot="1">
      <c r="A5" s="553"/>
      <c r="B5" s="193" t="s">
        <v>221</v>
      </c>
      <c r="C5" s="129" t="s">
        <v>221</v>
      </c>
      <c r="D5" s="129" t="s">
        <v>221</v>
      </c>
      <c r="E5" s="129" t="s">
        <v>221</v>
      </c>
      <c r="F5" s="129" t="s">
        <v>221</v>
      </c>
      <c r="G5" s="129" t="s">
        <v>221</v>
      </c>
      <c r="H5" s="129" t="s">
        <v>221</v>
      </c>
      <c r="I5" s="129" t="s">
        <v>221</v>
      </c>
      <c r="J5" s="129" t="s">
        <v>221</v>
      </c>
      <c r="K5" s="129" t="s">
        <v>221</v>
      </c>
      <c r="L5" s="129" t="s">
        <v>221</v>
      </c>
      <c r="M5" s="129" t="s">
        <v>221</v>
      </c>
      <c r="N5" s="129" t="s">
        <v>221</v>
      </c>
      <c r="O5" s="129" t="s">
        <v>221</v>
      </c>
      <c r="P5" s="129" t="s">
        <v>221</v>
      </c>
      <c r="Q5" s="309" t="s">
        <v>221</v>
      </c>
    </row>
    <row r="6" spans="1:17" ht="12.75" thickTop="1">
      <c r="A6" s="130" t="s">
        <v>14</v>
      </c>
      <c r="B6" s="357">
        <v>74.493489683472973</v>
      </c>
      <c r="C6" s="357">
        <v>78.59446105958159</v>
      </c>
      <c r="D6" s="357">
        <v>87.513531644727408</v>
      </c>
      <c r="E6" s="357">
        <v>96.457888078881524</v>
      </c>
      <c r="F6" s="357">
        <v>96.282649375096184</v>
      </c>
      <c r="G6" s="357">
        <v>78.407170473855004</v>
      </c>
      <c r="H6" s="357">
        <v>79</v>
      </c>
      <c r="I6" s="357" t="s">
        <v>15</v>
      </c>
      <c r="J6" s="223" t="s">
        <v>160</v>
      </c>
      <c r="K6" s="223" t="s">
        <v>160</v>
      </c>
      <c r="L6" s="223" t="s">
        <v>160</v>
      </c>
      <c r="M6" s="223" t="s">
        <v>160</v>
      </c>
      <c r="N6" s="223" t="s">
        <v>160</v>
      </c>
      <c r="O6" s="223" t="s">
        <v>160</v>
      </c>
      <c r="P6" s="223" t="s">
        <v>160</v>
      </c>
      <c r="Q6" s="224" t="s">
        <v>160</v>
      </c>
    </row>
    <row r="7" spans="1:17">
      <c r="A7" s="130" t="s">
        <v>17</v>
      </c>
      <c r="B7" s="357">
        <v>72.022209156203246</v>
      </c>
      <c r="C7" s="357">
        <v>66.216216216216225</v>
      </c>
      <c r="D7" s="357">
        <v>79.045553145336243</v>
      </c>
      <c r="E7" s="357">
        <v>77.125735378053122</v>
      </c>
      <c r="F7" s="357" t="s">
        <v>16</v>
      </c>
      <c r="G7" s="357">
        <v>74.999999999999986</v>
      </c>
      <c r="H7" s="357">
        <v>79</v>
      </c>
      <c r="I7" s="357" t="s">
        <v>15</v>
      </c>
      <c r="J7" s="223" t="s">
        <v>160</v>
      </c>
      <c r="K7" s="223" t="s">
        <v>160</v>
      </c>
      <c r="L7" s="223" t="s">
        <v>160</v>
      </c>
      <c r="M7" s="223" t="s">
        <v>160</v>
      </c>
      <c r="N7" s="223" t="s">
        <v>160</v>
      </c>
      <c r="O7" s="223" t="s">
        <v>160</v>
      </c>
      <c r="P7" s="223" t="s">
        <v>160</v>
      </c>
      <c r="Q7" s="234" t="s">
        <v>160</v>
      </c>
    </row>
    <row r="8" spans="1:17">
      <c r="A8" s="130" t="s">
        <v>18</v>
      </c>
      <c r="B8" s="357">
        <v>72.802074905424689</v>
      </c>
      <c r="C8" s="357">
        <v>80</v>
      </c>
      <c r="D8" s="357">
        <v>80</v>
      </c>
      <c r="E8" s="357">
        <v>50.229639357354813</v>
      </c>
      <c r="F8" s="357" t="s">
        <v>16</v>
      </c>
      <c r="G8" s="357">
        <v>80</v>
      </c>
      <c r="H8" s="357" t="s">
        <v>15</v>
      </c>
      <c r="I8" s="357" t="s">
        <v>15</v>
      </c>
      <c r="J8" s="223" t="s">
        <v>160</v>
      </c>
      <c r="K8" s="223" t="s">
        <v>160</v>
      </c>
      <c r="L8" s="223" t="s">
        <v>160</v>
      </c>
      <c r="M8" s="223" t="s">
        <v>160</v>
      </c>
      <c r="N8" s="223" t="s">
        <v>160</v>
      </c>
      <c r="O8" s="223" t="s">
        <v>160</v>
      </c>
      <c r="P8" s="223" t="s">
        <v>160</v>
      </c>
      <c r="Q8" s="234" t="s">
        <v>160</v>
      </c>
    </row>
    <row r="9" spans="1:17">
      <c r="A9" s="130" t="s">
        <v>19</v>
      </c>
      <c r="B9" s="357">
        <v>64.223326494418956</v>
      </c>
      <c r="C9" s="357">
        <v>76.712328767123296</v>
      </c>
      <c r="D9" s="357">
        <v>66.258786882122223</v>
      </c>
      <c r="E9" s="357">
        <v>51.664477340356285</v>
      </c>
      <c r="F9" s="357">
        <v>101.81343770384862</v>
      </c>
      <c r="G9" s="357">
        <v>78.89455436133899</v>
      </c>
      <c r="H9" s="357" t="s">
        <v>15</v>
      </c>
      <c r="I9" s="357" t="s">
        <v>15</v>
      </c>
      <c r="J9" s="223" t="s">
        <v>160</v>
      </c>
      <c r="K9" s="223" t="s">
        <v>160</v>
      </c>
      <c r="L9" s="223" t="s">
        <v>160</v>
      </c>
      <c r="M9" s="223" t="s">
        <v>160</v>
      </c>
      <c r="N9" s="223" t="s">
        <v>160</v>
      </c>
      <c r="O9" s="223" t="s">
        <v>160</v>
      </c>
      <c r="P9" s="223" t="s">
        <v>160</v>
      </c>
      <c r="Q9" s="234" t="s">
        <v>160</v>
      </c>
    </row>
    <row r="10" spans="1:17">
      <c r="A10" s="150" t="s">
        <v>225</v>
      </c>
      <c r="B10" s="357">
        <v>83.493423771384357</v>
      </c>
      <c r="C10" s="357">
        <v>78.35905106042739</v>
      </c>
      <c r="D10" s="357">
        <v>100.54903834984577</v>
      </c>
      <c r="E10" s="357">
        <v>106.02012162767355</v>
      </c>
      <c r="F10" s="357">
        <v>78.035952997827167</v>
      </c>
      <c r="G10" s="357">
        <v>79.265195277061864</v>
      </c>
      <c r="H10" s="357">
        <v>55</v>
      </c>
      <c r="I10" s="357" t="s">
        <v>15</v>
      </c>
      <c r="J10" s="223" t="s">
        <v>160</v>
      </c>
      <c r="K10" s="223" t="s">
        <v>160</v>
      </c>
      <c r="L10" s="223" t="s">
        <v>160</v>
      </c>
      <c r="M10" s="223" t="s">
        <v>160</v>
      </c>
      <c r="N10" s="223" t="s">
        <v>160</v>
      </c>
      <c r="O10" s="223" t="s">
        <v>160</v>
      </c>
      <c r="P10" s="223" t="s">
        <v>160</v>
      </c>
      <c r="Q10" s="234" t="s">
        <v>160</v>
      </c>
    </row>
    <row r="11" spans="1:17">
      <c r="A11" s="130" t="s">
        <v>21</v>
      </c>
      <c r="B11" s="357">
        <v>85.823206566274749</v>
      </c>
      <c r="C11" s="357">
        <v>80.434782608695642</v>
      </c>
      <c r="D11" s="357">
        <v>104</v>
      </c>
      <c r="E11" s="357">
        <v>112.8126779546608</v>
      </c>
      <c r="F11" s="357">
        <v>73.85181776346063</v>
      </c>
      <c r="G11" s="357">
        <v>78.940397350993393</v>
      </c>
      <c r="H11" s="357">
        <v>79</v>
      </c>
      <c r="I11" s="357" t="s">
        <v>15</v>
      </c>
      <c r="J11" s="223" t="s">
        <v>160</v>
      </c>
      <c r="K11" s="223" t="s">
        <v>160</v>
      </c>
      <c r="L11" s="223" t="s">
        <v>160</v>
      </c>
      <c r="M11" s="223" t="s">
        <v>160</v>
      </c>
      <c r="N11" s="223" t="s">
        <v>160</v>
      </c>
      <c r="O11" s="223" t="s">
        <v>160</v>
      </c>
      <c r="P11" s="223" t="s">
        <v>160</v>
      </c>
      <c r="Q11" s="234" t="s">
        <v>160</v>
      </c>
    </row>
    <row r="12" spans="1:17">
      <c r="A12" s="130" t="s">
        <v>22</v>
      </c>
      <c r="B12" s="357">
        <v>82.007269279840926</v>
      </c>
      <c r="C12" s="357">
        <v>73.718883357041264</v>
      </c>
      <c r="D12" s="357">
        <v>82.609916893095274</v>
      </c>
      <c r="E12" s="357">
        <v>87.352068149098756</v>
      </c>
      <c r="F12" s="357">
        <v>92.185897435897431</v>
      </c>
      <c r="G12" s="357">
        <v>77.062398028104781</v>
      </c>
      <c r="H12" s="357" t="s">
        <v>15</v>
      </c>
      <c r="I12" s="357" t="s">
        <v>15</v>
      </c>
      <c r="J12" s="223" t="s">
        <v>160</v>
      </c>
      <c r="K12" s="223" t="s">
        <v>160</v>
      </c>
      <c r="L12" s="223" t="s">
        <v>160</v>
      </c>
      <c r="M12" s="223" t="s">
        <v>160</v>
      </c>
      <c r="N12" s="223" t="s">
        <v>160</v>
      </c>
      <c r="O12" s="223" t="s">
        <v>160</v>
      </c>
      <c r="P12" s="223" t="s">
        <v>160</v>
      </c>
      <c r="Q12" s="234" t="s">
        <v>160</v>
      </c>
    </row>
    <row r="13" spans="1:17">
      <c r="A13" s="130" t="s">
        <v>23</v>
      </c>
      <c r="B13" s="357">
        <v>75.208028851434378</v>
      </c>
      <c r="C13" s="357">
        <v>67.095608315819845</v>
      </c>
      <c r="D13" s="357">
        <v>79.856275979279587</v>
      </c>
      <c r="E13" s="357">
        <v>78.890728343802138</v>
      </c>
      <c r="F13" s="357">
        <v>80.071287812158573</v>
      </c>
      <c r="G13" s="357">
        <v>75.239088589212898</v>
      </c>
      <c r="H13" s="357">
        <v>79</v>
      </c>
      <c r="I13" s="357" t="s">
        <v>15</v>
      </c>
      <c r="J13" s="223" t="s">
        <v>160</v>
      </c>
      <c r="K13" s="223" t="s">
        <v>160</v>
      </c>
      <c r="L13" s="223" t="s">
        <v>160</v>
      </c>
      <c r="M13" s="223" t="s">
        <v>160</v>
      </c>
      <c r="N13" s="223" t="s">
        <v>160</v>
      </c>
      <c r="O13" s="223" t="s">
        <v>160</v>
      </c>
      <c r="P13" s="223" t="s">
        <v>160</v>
      </c>
      <c r="Q13" s="234" t="s">
        <v>160</v>
      </c>
    </row>
    <row r="14" spans="1:17">
      <c r="A14" s="130" t="s">
        <v>224</v>
      </c>
      <c r="B14" s="357">
        <v>85.823206566274749</v>
      </c>
      <c r="C14" s="357">
        <v>80.434782608695642</v>
      </c>
      <c r="D14" s="357">
        <v>104</v>
      </c>
      <c r="E14" s="357">
        <v>112.81267795466078</v>
      </c>
      <c r="F14" s="357">
        <v>73.881584047881148</v>
      </c>
      <c r="G14" s="357">
        <v>78.940397350993379</v>
      </c>
      <c r="H14" s="357">
        <v>79</v>
      </c>
      <c r="I14" s="456" t="s">
        <v>68</v>
      </c>
      <c r="J14" s="456" t="s">
        <v>68</v>
      </c>
      <c r="K14" s="456" t="s">
        <v>68</v>
      </c>
      <c r="L14" s="456" t="s">
        <v>68</v>
      </c>
      <c r="M14" s="456" t="s">
        <v>68</v>
      </c>
      <c r="N14" s="456" t="s">
        <v>68</v>
      </c>
      <c r="O14" s="456" t="s">
        <v>68</v>
      </c>
      <c r="P14" s="456" t="s">
        <v>68</v>
      </c>
      <c r="Q14" s="523" t="s">
        <v>160</v>
      </c>
    </row>
    <row r="15" spans="1:17">
      <c r="A15" s="130" t="s">
        <v>25</v>
      </c>
      <c r="B15" s="357">
        <v>70.767573028014937</v>
      </c>
      <c r="C15" s="357">
        <v>66.216216216216225</v>
      </c>
      <c r="D15" s="357">
        <v>79.045553145336228</v>
      </c>
      <c r="E15" s="357">
        <v>76.853923246024863</v>
      </c>
      <c r="F15" s="357">
        <v>79.358974358974351</v>
      </c>
      <c r="G15" s="357">
        <v>75.000000000000014</v>
      </c>
      <c r="H15" s="357">
        <v>79</v>
      </c>
      <c r="I15" s="357" t="s">
        <v>15</v>
      </c>
      <c r="J15" s="223" t="s">
        <v>160</v>
      </c>
      <c r="K15" s="223" t="s">
        <v>160</v>
      </c>
      <c r="L15" s="223" t="s">
        <v>160</v>
      </c>
      <c r="M15" s="223" t="s">
        <v>160</v>
      </c>
      <c r="N15" s="223" t="s">
        <v>160</v>
      </c>
      <c r="O15" s="223" t="s">
        <v>160</v>
      </c>
      <c r="P15" s="223" t="s">
        <v>160</v>
      </c>
      <c r="Q15" s="234" t="s">
        <v>160</v>
      </c>
    </row>
    <row r="16" spans="1:17">
      <c r="A16" s="130" t="s">
        <v>26</v>
      </c>
      <c r="B16" s="357">
        <v>71.338009226688072</v>
      </c>
      <c r="C16" s="357">
        <v>67.109670817293022</v>
      </c>
      <c r="D16" s="357">
        <v>80.020320475863628</v>
      </c>
      <c r="E16" s="357">
        <v>77.97356336636355</v>
      </c>
      <c r="F16" s="357">
        <v>79.283136135376054</v>
      </c>
      <c r="G16" s="357">
        <v>75.326959063006598</v>
      </c>
      <c r="H16" s="357">
        <v>79</v>
      </c>
      <c r="I16" s="357" t="s">
        <v>15</v>
      </c>
      <c r="J16" s="223" t="s">
        <v>160</v>
      </c>
      <c r="K16" s="223" t="s">
        <v>160</v>
      </c>
      <c r="L16" s="223" t="s">
        <v>160</v>
      </c>
      <c r="M16" s="223" t="s">
        <v>160</v>
      </c>
      <c r="N16" s="223" t="s">
        <v>160</v>
      </c>
      <c r="O16" s="223" t="s">
        <v>160</v>
      </c>
      <c r="P16" s="223" t="s">
        <v>160</v>
      </c>
      <c r="Q16" s="234" t="s">
        <v>160</v>
      </c>
    </row>
    <row r="17" spans="1:17">
      <c r="A17" s="130" t="s">
        <v>207</v>
      </c>
      <c r="B17" s="357">
        <v>70.954817736897468</v>
      </c>
      <c r="C17" s="357">
        <v>78.029562348303145</v>
      </c>
      <c r="D17" s="357">
        <v>83.342565958701371</v>
      </c>
      <c r="E17" s="357">
        <v>72.64632577263302</v>
      </c>
      <c r="F17" s="357">
        <v>99.046366362020223</v>
      </c>
      <c r="G17" s="357">
        <v>76.527452511838391</v>
      </c>
      <c r="H17" s="357">
        <v>79</v>
      </c>
      <c r="I17" s="357" t="s">
        <v>15</v>
      </c>
      <c r="J17" s="223" t="s">
        <v>160</v>
      </c>
      <c r="K17" s="223" t="s">
        <v>160</v>
      </c>
      <c r="L17" s="223" t="s">
        <v>160</v>
      </c>
      <c r="M17" s="223" t="s">
        <v>160</v>
      </c>
      <c r="N17" s="223" t="s">
        <v>160</v>
      </c>
      <c r="O17" s="223" t="s">
        <v>160</v>
      </c>
      <c r="P17" s="223" t="s">
        <v>160</v>
      </c>
      <c r="Q17" s="234" t="s">
        <v>160</v>
      </c>
    </row>
    <row r="18" spans="1:17">
      <c r="A18" s="130" t="s">
        <v>27</v>
      </c>
      <c r="B18" s="357">
        <v>75.505720124214918</v>
      </c>
      <c r="C18" s="357">
        <v>79.404382288629733</v>
      </c>
      <c r="D18" s="357">
        <v>84.148249450173211</v>
      </c>
      <c r="E18" s="357">
        <v>85.645290409624707</v>
      </c>
      <c r="F18" s="357">
        <v>109.17489668689441</v>
      </c>
      <c r="G18" s="357">
        <v>75.870989241008786</v>
      </c>
      <c r="H18" s="357" t="s">
        <v>15</v>
      </c>
      <c r="I18" s="357" t="s">
        <v>15</v>
      </c>
      <c r="J18" s="223" t="s">
        <v>160</v>
      </c>
      <c r="K18" s="223" t="s">
        <v>160</v>
      </c>
      <c r="L18" s="223" t="s">
        <v>160</v>
      </c>
      <c r="M18" s="223" t="s">
        <v>160</v>
      </c>
      <c r="N18" s="223" t="s">
        <v>160</v>
      </c>
      <c r="O18" s="223" t="s">
        <v>160</v>
      </c>
      <c r="P18" s="223" t="s">
        <v>160</v>
      </c>
      <c r="Q18" s="234" t="s">
        <v>160</v>
      </c>
    </row>
    <row r="19" spans="1:17">
      <c r="A19" s="130" t="s">
        <v>28</v>
      </c>
      <c r="B19" s="357">
        <v>76.489429280072855</v>
      </c>
      <c r="C19" s="357">
        <v>73.166815167398141</v>
      </c>
      <c r="D19" s="357">
        <v>91.626828713316485</v>
      </c>
      <c r="E19" s="357">
        <v>94.160227163691445</v>
      </c>
      <c r="F19" s="357">
        <v>76.803323406495522</v>
      </c>
      <c r="G19" s="357">
        <v>77.181365107540245</v>
      </c>
      <c r="H19" s="357" t="s">
        <v>15</v>
      </c>
      <c r="I19" s="357" t="s">
        <v>15</v>
      </c>
      <c r="J19" s="223" t="s">
        <v>160</v>
      </c>
      <c r="K19" s="223" t="s">
        <v>160</v>
      </c>
      <c r="L19" s="223" t="s">
        <v>160</v>
      </c>
      <c r="M19" s="223" t="s">
        <v>160</v>
      </c>
      <c r="N19" s="223" t="s">
        <v>160</v>
      </c>
      <c r="O19" s="223" t="s">
        <v>160</v>
      </c>
      <c r="P19" s="223" t="s">
        <v>160</v>
      </c>
      <c r="Q19" s="234" t="s">
        <v>160</v>
      </c>
    </row>
    <row r="20" spans="1:17">
      <c r="A20" s="130" t="s">
        <v>29</v>
      </c>
      <c r="B20" s="357">
        <v>76.682025249343781</v>
      </c>
      <c r="C20" s="357">
        <v>77.855060842089699</v>
      </c>
      <c r="D20" s="357">
        <v>99.643751856119835</v>
      </c>
      <c r="E20" s="357">
        <v>106.53542968031319</v>
      </c>
      <c r="F20" s="357">
        <v>74.813191134587086</v>
      </c>
      <c r="G20" s="357">
        <v>78.323107604401713</v>
      </c>
      <c r="H20" s="357">
        <v>79</v>
      </c>
      <c r="I20" s="357" t="s">
        <v>15</v>
      </c>
      <c r="J20" s="223" t="s">
        <v>160</v>
      </c>
      <c r="K20" s="223" t="s">
        <v>160</v>
      </c>
      <c r="L20" s="223" t="s">
        <v>160</v>
      </c>
      <c r="M20" s="223" t="s">
        <v>160</v>
      </c>
      <c r="N20" s="223" t="s">
        <v>160</v>
      </c>
      <c r="O20" s="223" t="s">
        <v>160</v>
      </c>
      <c r="P20" s="223" t="s">
        <v>160</v>
      </c>
      <c r="Q20" s="234" t="s">
        <v>160</v>
      </c>
    </row>
    <row r="21" spans="1:17">
      <c r="A21" s="130" t="s">
        <v>30</v>
      </c>
      <c r="B21" s="357">
        <v>85.823206566274763</v>
      </c>
      <c r="C21" s="357">
        <v>78.532334925475496</v>
      </c>
      <c r="D21" s="357">
        <v>103.09502141311908</v>
      </c>
      <c r="E21" s="357">
        <v>110.62814948923302</v>
      </c>
      <c r="F21" s="357">
        <v>74.207799708358706</v>
      </c>
      <c r="G21" s="357">
        <v>78.797497961268604</v>
      </c>
      <c r="H21" s="357" t="s">
        <v>15</v>
      </c>
      <c r="I21" s="357" t="s">
        <v>15</v>
      </c>
      <c r="J21" s="223" t="s">
        <v>160</v>
      </c>
      <c r="K21" s="223" t="s">
        <v>160</v>
      </c>
      <c r="L21" s="223" t="s">
        <v>160</v>
      </c>
      <c r="M21" s="223" t="s">
        <v>160</v>
      </c>
      <c r="N21" s="223" t="s">
        <v>160</v>
      </c>
      <c r="O21" s="223" t="s">
        <v>160</v>
      </c>
      <c r="P21" s="223" t="s">
        <v>160</v>
      </c>
      <c r="Q21" s="234" t="s">
        <v>160</v>
      </c>
    </row>
    <row r="22" spans="1:17">
      <c r="A22" s="130" t="s">
        <v>31</v>
      </c>
      <c r="B22" s="357">
        <v>77.523656838700134</v>
      </c>
      <c r="C22" s="357">
        <v>63.576222435282858</v>
      </c>
      <c r="D22" s="357">
        <v>58.3724832214765</v>
      </c>
      <c r="E22" s="357">
        <v>80.700258145983554</v>
      </c>
      <c r="F22" s="357">
        <v>116.15797234085824</v>
      </c>
      <c r="G22" s="357">
        <v>68.879020694219363</v>
      </c>
      <c r="H22" s="357">
        <v>79</v>
      </c>
      <c r="I22" s="357" t="s">
        <v>15</v>
      </c>
      <c r="J22" s="223" t="s">
        <v>160</v>
      </c>
      <c r="K22" s="223" t="s">
        <v>160</v>
      </c>
      <c r="L22" s="223" t="s">
        <v>160</v>
      </c>
      <c r="M22" s="223" t="s">
        <v>160</v>
      </c>
      <c r="N22" s="223" t="s">
        <v>160</v>
      </c>
      <c r="O22" s="223" t="s">
        <v>160</v>
      </c>
      <c r="P22" s="223" t="s">
        <v>160</v>
      </c>
      <c r="Q22" s="234" t="s">
        <v>160</v>
      </c>
    </row>
    <row r="23" spans="1:17">
      <c r="A23" s="130" t="s">
        <v>32</v>
      </c>
      <c r="B23" s="357">
        <v>80.912710600741931</v>
      </c>
      <c r="C23" s="357">
        <v>79.67809255739796</v>
      </c>
      <c r="D23" s="357">
        <v>102.67196304118616</v>
      </c>
      <c r="E23" s="357">
        <v>110.89900879885406</v>
      </c>
      <c r="F23" s="357">
        <v>74.15644650528408</v>
      </c>
      <c r="G23" s="357">
        <v>78.730695515284154</v>
      </c>
      <c r="H23" s="357" t="s">
        <v>15</v>
      </c>
      <c r="I23" s="357" t="s">
        <v>15</v>
      </c>
      <c r="J23" s="223" t="s">
        <v>160</v>
      </c>
      <c r="K23" s="223" t="s">
        <v>160</v>
      </c>
      <c r="L23" s="223" t="s">
        <v>160</v>
      </c>
      <c r="M23" s="223" t="s">
        <v>160</v>
      </c>
      <c r="N23" s="223" t="s">
        <v>160</v>
      </c>
      <c r="O23" s="223" t="s">
        <v>160</v>
      </c>
      <c r="P23" s="223" t="s">
        <v>160</v>
      </c>
      <c r="Q23" s="234" t="s">
        <v>160</v>
      </c>
    </row>
    <row r="24" spans="1:17">
      <c r="A24" s="130" t="s">
        <v>33</v>
      </c>
      <c r="B24" s="357">
        <v>65.595452595857822</v>
      </c>
      <c r="C24" s="357">
        <v>77.61904761904762</v>
      </c>
      <c r="D24" s="357">
        <v>70.048526214235324</v>
      </c>
      <c r="E24" s="357">
        <v>50.801172106147504</v>
      </c>
      <c r="F24" s="357">
        <v>106.30385487528345</v>
      </c>
      <c r="G24" s="357">
        <v>79.199429249779229</v>
      </c>
      <c r="H24" s="357" t="s">
        <v>15</v>
      </c>
      <c r="I24" s="357" t="s">
        <v>15</v>
      </c>
      <c r="J24" s="223" t="s">
        <v>160</v>
      </c>
      <c r="K24" s="223" t="s">
        <v>160</v>
      </c>
      <c r="L24" s="223" t="s">
        <v>160</v>
      </c>
      <c r="M24" s="223" t="s">
        <v>160</v>
      </c>
      <c r="N24" s="223" t="s">
        <v>160</v>
      </c>
      <c r="O24" s="223" t="s">
        <v>160</v>
      </c>
      <c r="P24" s="223" t="s">
        <v>160</v>
      </c>
      <c r="Q24" s="234" t="s">
        <v>160</v>
      </c>
    </row>
    <row r="25" spans="1:17">
      <c r="A25" s="130" t="s">
        <v>34</v>
      </c>
      <c r="B25" s="357">
        <v>68.798511118917872</v>
      </c>
      <c r="C25" s="357">
        <v>77.574410284057876</v>
      </c>
      <c r="D25" s="357">
        <v>95.44844699646076</v>
      </c>
      <c r="E25" s="357">
        <v>90.595578455052049</v>
      </c>
      <c r="F25" s="357">
        <v>108.7082174931693</v>
      </c>
      <c r="G25" s="357">
        <v>63.878956031562396</v>
      </c>
      <c r="H25" s="357" t="s">
        <v>15</v>
      </c>
      <c r="I25" s="357" t="s">
        <v>15</v>
      </c>
      <c r="J25" s="223" t="s">
        <v>160</v>
      </c>
      <c r="K25" s="223" t="s">
        <v>160</v>
      </c>
      <c r="L25" s="223" t="s">
        <v>160</v>
      </c>
      <c r="M25" s="223" t="s">
        <v>160</v>
      </c>
      <c r="N25" s="223" t="s">
        <v>160</v>
      </c>
      <c r="O25" s="223" t="s">
        <v>160</v>
      </c>
      <c r="P25" s="223" t="s">
        <v>160</v>
      </c>
      <c r="Q25" s="234" t="s">
        <v>160</v>
      </c>
    </row>
    <row r="26" spans="1:17">
      <c r="A26" s="130" t="s">
        <v>35</v>
      </c>
      <c r="B26" s="357">
        <v>72.004232226907817</v>
      </c>
      <c r="C26" s="357">
        <v>76.918190775634926</v>
      </c>
      <c r="D26" s="357">
        <v>90.693885778423635</v>
      </c>
      <c r="E26" s="357">
        <v>85.559174316344141</v>
      </c>
      <c r="F26" s="357">
        <v>107.48966617919079</v>
      </c>
      <c r="G26" s="357">
        <v>64.251346784969172</v>
      </c>
      <c r="H26" s="357">
        <v>79</v>
      </c>
      <c r="I26" s="357" t="s">
        <v>15</v>
      </c>
      <c r="J26" s="223" t="s">
        <v>160</v>
      </c>
      <c r="K26" s="223" t="s">
        <v>160</v>
      </c>
      <c r="L26" s="223" t="s">
        <v>160</v>
      </c>
      <c r="M26" s="223" t="s">
        <v>160</v>
      </c>
      <c r="N26" s="223" t="s">
        <v>160</v>
      </c>
      <c r="O26" s="223" t="s">
        <v>160</v>
      </c>
      <c r="P26" s="223" t="s">
        <v>160</v>
      </c>
      <c r="Q26" s="234" t="s">
        <v>160</v>
      </c>
    </row>
    <row r="27" spans="1:17">
      <c r="A27" s="130" t="s">
        <v>213</v>
      </c>
      <c r="B27" s="357">
        <v>71.440191113540095</v>
      </c>
      <c r="C27" s="357">
        <v>76.977762803234512</v>
      </c>
      <c r="D27" s="357">
        <v>67.36820002005058</v>
      </c>
      <c r="E27" s="357">
        <v>50.997074968625355</v>
      </c>
      <c r="F27" s="357">
        <v>103.12796816839943</v>
      </c>
      <c r="G27" s="357">
        <v>78.983803826016938</v>
      </c>
      <c r="H27" s="357">
        <v>120</v>
      </c>
      <c r="I27" s="357" t="s">
        <v>15</v>
      </c>
      <c r="J27" s="223" t="s">
        <v>160</v>
      </c>
      <c r="K27" s="223" t="s">
        <v>160</v>
      </c>
      <c r="L27" s="223" t="s">
        <v>160</v>
      </c>
      <c r="M27" s="223" t="s">
        <v>160</v>
      </c>
      <c r="N27" s="223" t="s">
        <v>160</v>
      </c>
      <c r="O27" s="223" t="s">
        <v>160</v>
      </c>
      <c r="P27" s="223" t="s">
        <v>160</v>
      </c>
      <c r="Q27" s="234" t="s">
        <v>160</v>
      </c>
    </row>
    <row r="28" spans="1:17">
      <c r="A28" s="130" t="s">
        <v>36</v>
      </c>
      <c r="B28" s="357">
        <v>75.335179490378124</v>
      </c>
      <c r="C28" s="357">
        <v>77.34026393240292</v>
      </c>
      <c r="D28" s="357">
        <v>68.883316623427064</v>
      </c>
      <c r="E28" s="357">
        <v>50.905025186448313</v>
      </c>
      <c r="F28" s="357">
        <v>104.98264713018345</v>
      </c>
      <c r="G28" s="357">
        <v>79.10569110240931</v>
      </c>
      <c r="H28" s="357" t="s">
        <v>15</v>
      </c>
      <c r="I28" s="357" t="s">
        <v>15</v>
      </c>
      <c r="J28" s="223" t="s">
        <v>160</v>
      </c>
      <c r="K28" s="223" t="s">
        <v>160</v>
      </c>
      <c r="L28" s="223" t="s">
        <v>160</v>
      </c>
      <c r="M28" s="223" t="s">
        <v>160</v>
      </c>
      <c r="N28" s="223" t="s">
        <v>160</v>
      </c>
      <c r="O28" s="223" t="s">
        <v>160</v>
      </c>
      <c r="P28" s="223" t="s">
        <v>160</v>
      </c>
      <c r="Q28" s="234" t="s">
        <v>160</v>
      </c>
    </row>
    <row r="29" spans="1:17">
      <c r="A29" s="130" t="s">
        <v>37</v>
      </c>
      <c r="B29" s="357">
        <v>68.475998648493686</v>
      </c>
      <c r="C29" s="357">
        <v>77.44047619047619</v>
      </c>
      <c r="D29" s="357">
        <v>70.560734423796731</v>
      </c>
      <c r="E29" s="357">
        <v>50.879578323570186</v>
      </c>
      <c r="F29" s="357">
        <v>105.41950113378687</v>
      </c>
      <c r="G29" s="357">
        <v>79.139386443512706</v>
      </c>
      <c r="H29" s="357" t="s">
        <v>15</v>
      </c>
      <c r="I29" s="357" t="s">
        <v>15</v>
      </c>
      <c r="J29" s="223" t="s">
        <v>160</v>
      </c>
      <c r="K29" s="223" t="s">
        <v>160</v>
      </c>
      <c r="L29" s="223" t="s">
        <v>160</v>
      </c>
      <c r="M29" s="223" t="s">
        <v>160</v>
      </c>
      <c r="N29" s="223" t="s">
        <v>160</v>
      </c>
      <c r="O29" s="223" t="s">
        <v>160</v>
      </c>
      <c r="P29" s="223" t="s">
        <v>160</v>
      </c>
      <c r="Q29" s="234" t="s">
        <v>160</v>
      </c>
    </row>
    <row r="30" spans="1:17">
      <c r="A30" s="130" t="s">
        <v>38</v>
      </c>
      <c r="B30" s="357">
        <v>59.991796675533124</v>
      </c>
      <c r="C30" s="357">
        <v>75</v>
      </c>
      <c r="D30" s="357">
        <v>59.101905049894263</v>
      </c>
      <c r="E30" s="357">
        <v>51.499287570426795</v>
      </c>
      <c r="F30" s="357">
        <v>93.490196078431467</v>
      </c>
      <c r="G30" s="357">
        <v>78.318801424536474</v>
      </c>
      <c r="H30" s="357" t="s">
        <v>15</v>
      </c>
      <c r="I30" s="357" t="s">
        <v>15</v>
      </c>
      <c r="J30" s="223" t="s">
        <v>160</v>
      </c>
      <c r="K30" s="223" t="s">
        <v>160</v>
      </c>
      <c r="L30" s="223" t="s">
        <v>160</v>
      </c>
      <c r="M30" s="223" t="s">
        <v>160</v>
      </c>
      <c r="N30" s="223" t="s">
        <v>160</v>
      </c>
      <c r="O30" s="223" t="s">
        <v>160</v>
      </c>
      <c r="P30" s="223" t="s">
        <v>160</v>
      </c>
      <c r="Q30" s="234" t="s">
        <v>160</v>
      </c>
    </row>
    <row r="31" spans="1:17">
      <c r="A31" s="130" t="s">
        <v>208</v>
      </c>
      <c r="B31" s="357">
        <v>64.421190300050711</v>
      </c>
      <c r="C31" s="357">
        <v>75</v>
      </c>
      <c r="D31" s="357">
        <v>59.003523779133232</v>
      </c>
      <c r="E31" s="357">
        <v>51.499287570426702</v>
      </c>
      <c r="F31" s="357">
        <v>93.333333333333343</v>
      </c>
      <c r="G31" s="357">
        <v>78.318801424536389</v>
      </c>
      <c r="H31" s="357" t="s">
        <v>15</v>
      </c>
      <c r="I31" s="357" t="s">
        <v>15</v>
      </c>
      <c r="J31" s="223" t="s">
        <v>160</v>
      </c>
      <c r="K31" s="223" t="s">
        <v>160</v>
      </c>
      <c r="L31" s="223" t="s">
        <v>160</v>
      </c>
      <c r="M31" s="223" t="s">
        <v>160</v>
      </c>
      <c r="N31" s="223" t="s">
        <v>160</v>
      </c>
      <c r="O31" s="223" t="s">
        <v>160</v>
      </c>
      <c r="P31" s="223" t="s">
        <v>160</v>
      </c>
      <c r="Q31" s="234" t="s">
        <v>160</v>
      </c>
    </row>
    <row r="32" spans="1:17">
      <c r="A32" s="130" t="s">
        <v>39</v>
      </c>
      <c r="B32" s="357">
        <v>77.140923049137456</v>
      </c>
      <c r="C32" s="357">
        <v>77.632270739941333</v>
      </c>
      <c r="D32" s="357">
        <v>107.83318818031533</v>
      </c>
      <c r="E32" s="357">
        <v>106.01315572016219</v>
      </c>
      <c r="F32" s="357">
        <v>114.13880126182963</v>
      </c>
      <c r="G32" s="357">
        <v>55.657804701011486</v>
      </c>
      <c r="H32" s="357">
        <v>120</v>
      </c>
      <c r="I32" s="357" t="s">
        <v>15</v>
      </c>
      <c r="J32" s="223" t="s">
        <v>160</v>
      </c>
      <c r="K32" s="223" t="s">
        <v>160</v>
      </c>
      <c r="L32" s="223" t="s">
        <v>160</v>
      </c>
      <c r="M32" s="223" t="s">
        <v>160</v>
      </c>
      <c r="N32" s="223" t="s">
        <v>160</v>
      </c>
      <c r="O32" s="223" t="s">
        <v>160</v>
      </c>
      <c r="P32" s="223" t="s">
        <v>160</v>
      </c>
      <c r="Q32" s="234" t="s">
        <v>160</v>
      </c>
    </row>
    <row r="33" spans="1:17">
      <c r="A33" s="130" t="s">
        <v>40</v>
      </c>
      <c r="B33" s="357">
        <v>72.348053391943182</v>
      </c>
      <c r="C33" s="357">
        <v>78.440672379696778</v>
      </c>
      <c r="D33" s="357">
        <v>73.482604666516082</v>
      </c>
      <c r="E33" s="357">
        <v>50.625598862697167</v>
      </c>
      <c r="F33" s="357">
        <v>109.57847045651918</v>
      </c>
      <c r="G33" s="357">
        <v>79.475692125213044</v>
      </c>
      <c r="H33" s="357">
        <v>79</v>
      </c>
      <c r="I33" s="357" t="s">
        <v>15</v>
      </c>
      <c r="J33" s="223" t="s">
        <v>160</v>
      </c>
      <c r="K33" s="223" t="s">
        <v>160</v>
      </c>
      <c r="L33" s="223" t="s">
        <v>160</v>
      </c>
      <c r="M33" s="223" t="s">
        <v>160</v>
      </c>
      <c r="N33" s="223" t="s">
        <v>160</v>
      </c>
      <c r="O33" s="223" t="s">
        <v>160</v>
      </c>
      <c r="P33" s="223" t="s">
        <v>160</v>
      </c>
      <c r="Q33" s="234" t="s">
        <v>160</v>
      </c>
    </row>
    <row r="34" spans="1:17">
      <c r="A34" s="130" t="s">
        <v>41</v>
      </c>
      <c r="B34" s="357">
        <v>63.311082498408602</v>
      </c>
      <c r="C34" s="357">
        <v>78.28947368421052</v>
      </c>
      <c r="D34" s="357">
        <v>120</v>
      </c>
      <c r="E34" s="357">
        <v>119.62371412811189</v>
      </c>
      <c r="F34" s="357">
        <v>119.33333333333336</v>
      </c>
      <c r="G34" s="357">
        <v>50</v>
      </c>
      <c r="H34" s="357">
        <v>79</v>
      </c>
      <c r="I34" s="357" t="s">
        <v>15</v>
      </c>
      <c r="J34" s="223" t="s">
        <v>160</v>
      </c>
      <c r="K34" s="223" t="s">
        <v>160</v>
      </c>
      <c r="L34" s="223" t="s">
        <v>160</v>
      </c>
      <c r="M34" s="223" t="s">
        <v>160</v>
      </c>
      <c r="N34" s="223" t="s">
        <v>160</v>
      </c>
      <c r="O34" s="223" t="s">
        <v>160</v>
      </c>
      <c r="P34" s="223" t="s">
        <v>160</v>
      </c>
      <c r="Q34" s="234" t="s">
        <v>160</v>
      </c>
    </row>
    <row r="35" spans="1:17">
      <c r="A35" s="130" t="s">
        <v>42</v>
      </c>
      <c r="B35" s="357" t="s">
        <v>16</v>
      </c>
      <c r="C35" s="357" t="s">
        <v>16</v>
      </c>
      <c r="D35" s="357" t="s">
        <v>16</v>
      </c>
      <c r="E35" s="357" t="s">
        <v>16</v>
      </c>
      <c r="F35" s="357" t="s">
        <v>15</v>
      </c>
      <c r="G35" s="357">
        <v>76.981668773704172</v>
      </c>
      <c r="H35" s="357">
        <v>79</v>
      </c>
      <c r="I35" s="357" t="s">
        <v>15</v>
      </c>
      <c r="J35" s="223" t="s">
        <v>68</v>
      </c>
      <c r="K35" s="223" t="s">
        <v>68</v>
      </c>
      <c r="L35" s="223" t="s">
        <v>160</v>
      </c>
      <c r="M35" s="223" t="s">
        <v>160</v>
      </c>
      <c r="N35" s="223" t="s">
        <v>160</v>
      </c>
      <c r="O35" s="223" t="s">
        <v>68</v>
      </c>
      <c r="P35" s="223" t="s">
        <v>68</v>
      </c>
      <c r="Q35" s="234" t="s">
        <v>160</v>
      </c>
    </row>
    <row r="36" spans="1:17">
      <c r="A36" s="130" t="s">
        <v>43</v>
      </c>
      <c r="B36" s="357" t="s">
        <v>15</v>
      </c>
      <c r="C36" s="357">
        <v>80</v>
      </c>
      <c r="D36" s="357">
        <v>62.727272727272727</v>
      </c>
      <c r="E36" s="357" t="s">
        <v>15</v>
      </c>
      <c r="F36" s="357">
        <v>108</v>
      </c>
      <c r="G36" s="357">
        <v>85</v>
      </c>
      <c r="H36" s="357">
        <v>79</v>
      </c>
      <c r="I36" s="357" t="s">
        <v>15</v>
      </c>
      <c r="J36" s="223" t="s">
        <v>160</v>
      </c>
      <c r="K36" s="223" t="s">
        <v>160</v>
      </c>
      <c r="L36" s="223" t="s">
        <v>160</v>
      </c>
      <c r="M36" s="223" t="s">
        <v>160</v>
      </c>
      <c r="N36" s="223" t="s">
        <v>160</v>
      </c>
      <c r="O36" s="223" t="s">
        <v>160</v>
      </c>
      <c r="P36" s="223" t="s">
        <v>160</v>
      </c>
      <c r="Q36" s="234" t="s">
        <v>160</v>
      </c>
    </row>
    <row r="37" spans="1:17">
      <c r="A37" s="130" t="s">
        <v>44</v>
      </c>
      <c r="B37" s="357" t="s">
        <v>16</v>
      </c>
      <c r="C37" s="357" t="s">
        <v>16</v>
      </c>
      <c r="D37" s="357" t="s">
        <v>15</v>
      </c>
      <c r="E37" s="357" t="s">
        <v>15</v>
      </c>
      <c r="F37" s="357" t="s">
        <v>16</v>
      </c>
      <c r="G37" s="357">
        <v>0</v>
      </c>
      <c r="H37" s="357" t="s">
        <v>16</v>
      </c>
      <c r="I37" s="357" t="s">
        <v>15</v>
      </c>
      <c r="J37" s="223" t="s">
        <v>68</v>
      </c>
      <c r="K37" s="223" t="s">
        <v>68</v>
      </c>
      <c r="L37" s="223" t="s">
        <v>160</v>
      </c>
      <c r="M37" s="223" t="s">
        <v>68</v>
      </c>
      <c r="N37" s="223" t="s">
        <v>68</v>
      </c>
      <c r="O37" s="223" t="s">
        <v>68</v>
      </c>
      <c r="P37" s="223" t="s">
        <v>68</v>
      </c>
      <c r="Q37" s="234" t="s">
        <v>68</v>
      </c>
    </row>
    <row r="38" spans="1:17">
      <c r="A38" s="130" t="s">
        <v>45</v>
      </c>
      <c r="B38" s="357">
        <v>79.331233747697368</v>
      </c>
      <c r="C38" s="357">
        <v>81.642458100558656</v>
      </c>
      <c r="D38" s="357">
        <v>67.29353522248887</v>
      </c>
      <c r="E38" s="357">
        <v>93.599888524140596</v>
      </c>
      <c r="F38" s="357" t="s">
        <v>16</v>
      </c>
      <c r="G38" s="357">
        <v>84.81704019983988</v>
      </c>
      <c r="H38" s="357" t="s">
        <v>16</v>
      </c>
      <c r="I38" s="357" t="s">
        <v>15</v>
      </c>
      <c r="J38" s="223" t="s">
        <v>68</v>
      </c>
      <c r="K38" s="223" t="s">
        <v>160</v>
      </c>
      <c r="L38" s="223" t="s">
        <v>160</v>
      </c>
      <c r="M38" s="223" t="s">
        <v>160</v>
      </c>
      <c r="N38" s="223" t="s">
        <v>160</v>
      </c>
      <c r="O38" s="223" t="s">
        <v>160</v>
      </c>
      <c r="P38" s="223" t="s">
        <v>160</v>
      </c>
      <c r="Q38" s="234" t="s">
        <v>68</v>
      </c>
    </row>
    <row r="39" spans="1:17">
      <c r="A39" s="130" t="s">
        <v>46</v>
      </c>
      <c r="B39" s="357" t="s">
        <v>16</v>
      </c>
      <c r="C39" s="357" t="s">
        <v>16</v>
      </c>
      <c r="D39" s="357" t="s">
        <v>16</v>
      </c>
      <c r="E39" s="357" t="s">
        <v>16</v>
      </c>
      <c r="F39" s="357" t="s">
        <v>16</v>
      </c>
      <c r="G39" s="357">
        <v>81.386061080657811</v>
      </c>
      <c r="H39" s="357">
        <v>79</v>
      </c>
      <c r="I39" s="357" t="s">
        <v>15</v>
      </c>
      <c r="J39" s="223" t="s">
        <v>68</v>
      </c>
      <c r="K39" s="223" t="s">
        <v>160</v>
      </c>
      <c r="L39" s="223" t="s">
        <v>160</v>
      </c>
      <c r="M39" s="223" t="s">
        <v>160</v>
      </c>
      <c r="N39" s="223" t="s">
        <v>160</v>
      </c>
      <c r="O39" s="223" t="s">
        <v>160</v>
      </c>
      <c r="P39" s="223" t="s">
        <v>160</v>
      </c>
      <c r="Q39" s="234" t="s">
        <v>160</v>
      </c>
    </row>
    <row r="40" spans="1:17">
      <c r="A40" s="130" t="s">
        <v>47</v>
      </c>
      <c r="B40" s="357">
        <v>59.991796675533102</v>
      </c>
      <c r="C40" s="357">
        <v>62.857142857142847</v>
      </c>
      <c r="D40" s="357">
        <v>57.532467532467528</v>
      </c>
      <c r="E40" s="357">
        <v>80.129013329401488</v>
      </c>
      <c r="F40" s="357">
        <v>116.36363636363632</v>
      </c>
      <c r="G40" s="357">
        <v>69.357504063572293</v>
      </c>
      <c r="H40" s="357" t="s">
        <v>15</v>
      </c>
      <c r="I40" s="357" t="s">
        <v>15</v>
      </c>
      <c r="J40" s="223" t="s">
        <v>160</v>
      </c>
      <c r="K40" s="223" t="s">
        <v>160</v>
      </c>
      <c r="L40" s="223" t="s">
        <v>160</v>
      </c>
      <c r="M40" s="223" t="s">
        <v>160</v>
      </c>
      <c r="N40" s="223" t="s">
        <v>160</v>
      </c>
      <c r="O40" s="223" t="s">
        <v>160</v>
      </c>
      <c r="P40" s="223" t="s">
        <v>160</v>
      </c>
      <c r="Q40" s="234" t="s">
        <v>160</v>
      </c>
    </row>
    <row r="41" spans="1:17">
      <c r="A41" s="130" t="s">
        <v>48</v>
      </c>
      <c r="B41" s="357">
        <v>70.485812391892736</v>
      </c>
      <c r="C41" s="357">
        <v>77.677807777469837</v>
      </c>
      <c r="D41" s="357">
        <v>83.727030570642782</v>
      </c>
      <c r="E41" s="357">
        <v>93.207716612552105</v>
      </c>
      <c r="F41" s="357">
        <v>99.846568684093796</v>
      </c>
      <c r="G41" s="357">
        <v>79.562557968585352</v>
      </c>
      <c r="H41" s="357">
        <v>79</v>
      </c>
      <c r="I41" s="357" t="s">
        <v>15</v>
      </c>
      <c r="J41" s="223" t="s">
        <v>160</v>
      </c>
      <c r="K41" s="223" t="s">
        <v>160</v>
      </c>
      <c r="L41" s="223" t="s">
        <v>160</v>
      </c>
      <c r="M41" s="223" t="s">
        <v>160</v>
      </c>
      <c r="N41" s="223" t="s">
        <v>160</v>
      </c>
      <c r="O41" s="223" t="s">
        <v>160</v>
      </c>
      <c r="P41" s="223" t="s">
        <v>160</v>
      </c>
      <c r="Q41" s="234" t="s">
        <v>160</v>
      </c>
    </row>
    <row r="42" spans="1:17">
      <c r="A42" s="130" t="s">
        <v>49</v>
      </c>
      <c r="B42" s="357">
        <v>59.991796675533109</v>
      </c>
      <c r="C42" s="357">
        <v>62.857142857142819</v>
      </c>
      <c r="D42" s="357">
        <v>58.181818181818137</v>
      </c>
      <c r="E42" s="357">
        <v>80.123529548034767</v>
      </c>
      <c r="F42" s="357">
        <v>115.76048951048944</v>
      </c>
      <c r="G42" s="357">
        <v>68.963337547408358</v>
      </c>
      <c r="H42" s="357" t="s">
        <v>15</v>
      </c>
      <c r="I42" s="357" t="s">
        <v>15</v>
      </c>
      <c r="J42" s="223" t="s">
        <v>160</v>
      </c>
      <c r="K42" s="223" t="s">
        <v>160</v>
      </c>
      <c r="L42" s="223" t="s">
        <v>160</v>
      </c>
      <c r="M42" s="223" t="s">
        <v>160</v>
      </c>
      <c r="N42" s="223" t="s">
        <v>160</v>
      </c>
      <c r="O42" s="223" t="s">
        <v>160</v>
      </c>
      <c r="P42" s="223" t="s">
        <v>160</v>
      </c>
      <c r="Q42" s="234" t="s">
        <v>160</v>
      </c>
    </row>
    <row r="43" spans="1:17">
      <c r="A43" s="130" t="s">
        <v>50</v>
      </c>
      <c r="B43" s="357">
        <v>59.991796675533024</v>
      </c>
      <c r="C43" s="357">
        <v>62.857142857142918</v>
      </c>
      <c r="D43" s="357">
        <v>58.18181818181823</v>
      </c>
      <c r="E43" s="357">
        <v>80.129013329401573</v>
      </c>
      <c r="F43" s="357">
        <v>116.36363636363646</v>
      </c>
      <c r="G43" s="357">
        <v>68.963337547408287</v>
      </c>
      <c r="H43" s="357" t="s">
        <v>15</v>
      </c>
      <c r="I43" s="357" t="s">
        <v>15</v>
      </c>
      <c r="J43" s="223" t="s">
        <v>160</v>
      </c>
      <c r="K43" s="223" t="s">
        <v>160</v>
      </c>
      <c r="L43" s="223" t="s">
        <v>160</v>
      </c>
      <c r="M43" s="223" t="s">
        <v>160</v>
      </c>
      <c r="N43" s="223" t="s">
        <v>160</v>
      </c>
      <c r="O43" s="223" t="s">
        <v>160</v>
      </c>
      <c r="P43" s="223" t="s">
        <v>160</v>
      </c>
      <c r="Q43" s="234" t="s">
        <v>160</v>
      </c>
    </row>
    <row r="44" spans="1:17">
      <c r="A44" s="130" t="s">
        <v>122</v>
      </c>
      <c r="B44" s="357">
        <v>78.264142418814046</v>
      </c>
      <c r="C44" s="357">
        <v>97.5</v>
      </c>
      <c r="D44" s="357">
        <v>116.72630331753554</v>
      </c>
      <c r="E44" s="357">
        <v>93.555780286732642</v>
      </c>
      <c r="F44" s="357">
        <v>100</v>
      </c>
      <c r="G44" s="357">
        <v>84.925606891151148</v>
      </c>
      <c r="H44" s="357" t="s">
        <v>15</v>
      </c>
      <c r="I44" s="357" t="s">
        <v>15</v>
      </c>
      <c r="J44" s="223" t="s">
        <v>160</v>
      </c>
      <c r="K44" s="223" t="s">
        <v>160</v>
      </c>
      <c r="L44" s="223" t="s">
        <v>160</v>
      </c>
      <c r="M44" s="223" t="s">
        <v>160</v>
      </c>
      <c r="N44" s="223" t="s">
        <v>160</v>
      </c>
      <c r="O44" s="223" t="s">
        <v>160</v>
      </c>
      <c r="P44" s="223" t="s">
        <v>160</v>
      </c>
      <c r="Q44" s="234" t="s">
        <v>160</v>
      </c>
    </row>
    <row r="45" spans="1:17">
      <c r="A45" s="130" t="s">
        <v>51</v>
      </c>
      <c r="B45" s="357">
        <v>60.491916778529927</v>
      </c>
      <c r="C45" s="357">
        <v>62.85714285714284</v>
      </c>
      <c r="D45" s="357">
        <v>58.181818181818144</v>
      </c>
      <c r="E45" s="357">
        <v>80.129013329401459</v>
      </c>
      <c r="F45" s="357">
        <v>116.36363636363632</v>
      </c>
      <c r="G45" s="357">
        <v>68.963337547408301</v>
      </c>
      <c r="H45" s="357">
        <v>79</v>
      </c>
      <c r="I45" s="357" t="s">
        <v>15</v>
      </c>
      <c r="J45" s="223" t="s">
        <v>160</v>
      </c>
      <c r="K45" s="223" t="s">
        <v>160</v>
      </c>
      <c r="L45" s="223" t="s">
        <v>160</v>
      </c>
      <c r="M45" s="223" t="s">
        <v>160</v>
      </c>
      <c r="N45" s="223" t="s">
        <v>160</v>
      </c>
      <c r="O45" s="223" t="s">
        <v>160</v>
      </c>
      <c r="P45" s="223" t="s">
        <v>160</v>
      </c>
      <c r="Q45" s="234" t="s">
        <v>160</v>
      </c>
    </row>
    <row r="46" spans="1:17">
      <c r="A46" s="130" t="s">
        <v>52</v>
      </c>
      <c r="B46" s="357">
        <v>76.925625168351758</v>
      </c>
      <c r="C46" s="357">
        <v>80.698456720247535</v>
      </c>
      <c r="D46" s="357">
        <v>86.976368172802907</v>
      </c>
      <c r="E46" s="357">
        <v>91.631755397095958</v>
      </c>
      <c r="F46" s="357">
        <v>102.202492270649</v>
      </c>
      <c r="G46" s="357">
        <v>79.520673675828206</v>
      </c>
      <c r="H46" s="357" t="s">
        <v>15</v>
      </c>
      <c r="I46" s="357" t="s">
        <v>15</v>
      </c>
      <c r="J46" s="223" t="s">
        <v>160</v>
      </c>
      <c r="K46" s="223" t="s">
        <v>160</v>
      </c>
      <c r="L46" s="223" t="s">
        <v>160</v>
      </c>
      <c r="M46" s="223" t="s">
        <v>160</v>
      </c>
      <c r="N46" s="223" t="s">
        <v>160</v>
      </c>
      <c r="O46" s="223" t="s">
        <v>160</v>
      </c>
      <c r="P46" s="223" t="s">
        <v>160</v>
      </c>
      <c r="Q46" s="234" t="s">
        <v>160</v>
      </c>
    </row>
    <row r="47" spans="1:17">
      <c r="A47" s="130" t="s">
        <v>53</v>
      </c>
      <c r="B47" s="357" t="s">
        <v>16</v>
      </c>
      <c r="C47" s="357" t="s">
        <v>16</v>
      </c>
      <c r="D47" s="357">
        <v>58.59504132231406</v>
      </c>
      <c r="E47" s="357">
        <v>81.367056640975676</v>
      </c>
      <c r="F47" s="357">
        <v>115.60330578512404</v>
      </c>
      <c r="G47" s="357">
        <v>70.421215952189414</v>
      </c>
      <c r="H47" s="357" t="s">
        <v>15</v>
      </c>
      <c r="I47" s="357" t="s">
        <v>15</v>
      </c>
      <c r="J47" s="223" t="s">
        <v>160</v>
      </c>
      <c r="K47" s="223" t="s">
        <v>160</v>
      </c>
      <c r="L47" s="223" t="s">
        <v>160</v>
      </c>
      <c r="M47" s="223" t="s">
        <v>160</v>
      </c>
      <c r="N47" s="223" t="s">
        <v>160</v>
      </c>
      <c r="O47" s="223" t="s">
        <v>160</v>
      </c>
      <c r="P47" s="223" t="s">
        <v>160</v>
      </c>
      <c r="Q47" s="234" t="s">
        <v>160</v>
      </c>
    </row>
    <row r="48" spans="1:17">
      <c r="A48" s="130" t="s">
        <v>54</v>
      </c>
      <c r="B48" s="357">
        <v>77.869113041019119</v>
      </c>
      <c r="C48" s="357">
        <v>85.956678700360982</v>
      </c>
      <c r="D48" s="357">
        <v>94.796210065750472</v>
      </c>
      <c r="E48" s="357">
        <v>87.627227274315857</v>
      </c>
      <c r="F48" s="357">
        <v>105.96825177482593</v>
      </c>
      <c r="G48" s="357">
        <v>77.756382023066138</v>
      </c>
      <c r="H48" s="357" t="s">
        <v>15</v>
      </c>
      <c r="I48" s="357" t="s">
        <v>15</v>
      </c>
      <c r="J48" s="223" t="s">
        <v>160</v>
      </c>
      <c r="K48" s="223" t="s">
        <v>160</v>
      </c>
      <c r="L48" s="223" t="s">
        <v>160</v>
      </c>
      <c r="M48" s="223" t="s">
        <v>160</v>
      </c>
      <c r="N48" s="223" t="s">
        <v>160</v>
      </c>
      <c r="O48" s="223" t="s">
        <v>160</v>
      </c>
      <c r="P48" s="223" t="s">
        <v>160</v>
      </c>
      <c r="Q48" s="234" t="s">
        <v>160</v>
      </c>
    </row>
    <row r="49" spans="1:17">
      <c r="A49" s="130" t="s">
        <v>55</v>
      </c>
      <c r="B49" s="357">
        <v>68.943946519176066</v>
      </c>
      <c r="C49" s="357">
        <v>80</v>
      </c>
      <c r="D49" s="357">
        <v>62.727272727272705</v>
      </c>
      <c r="E49" s="357">
        <v>93.747489756718437</v>
      </c>
      <c r="F49" s="357">
        <v>107.99999999999999</v>
      </c>
      <c r="G49" s="357">
        <v>85</v>
      </c>
      <c r="H49" s="357">
        <v>79</v>
      </c>
      <c r="I49" s="357" t="s">
        <v>15</v>
      </c>
      <c r="J49" s="223" t="s">
        <v>160</v>
      </c>
      <c r="K49" s="223" t="s">
        <v>160</v>
      </c>
      <c r="L49" s="223" t="s">
        <v>160</v>
      </c>
      <c r="M49" s="223" t="s">
        <v>160</v>
      </c>
      <c r="N49" s="223" t="s">
        <v>160</v>
      </c>
      <c r="O49" s="223" t="s">
        <v>160</v>
      </c>
      <c r="P49" s="223" t="s">
        <v>160</v>
      </c>
      <c r="Q49" s="234" t="s">
        <v>160</v>
      </c>
    </row>
    <row r="50" spans="1:17">
      <c r="A50" s="130" t="s">
        <v>56</v>
      </c>
      <c r="B50" s="357">
        <v>85.823206566274749</v>
      </c>
      <c r="C50" s="357">
        <v>100</v>
      </c>
      <c r="D50" s="357">
        <v>118.33006093432633</v>
      </c>
      <c r="E50" s="357">
        <v>91.950168625327876</v>
      </c>
      <c r="F50" s="357">
        <v>99.999999999999986</v>
      </c>
      <c r="G50" s="357">
        <v>82.772122161315593</v>
      </c>
      <c r="H50" s="357">
        <v>79</v>
      </c>
      <c r="I50" s="357" t="s">
        <v>15</v>
      </c>
      <c r="J50" s="223" t="s">
        <v>160</v>
      </c>
      <c r="K50" s="223" t="s">
        <v>160</v>
      </c>
      <c r="L50" s="223" t="s">
        <v>160</v>
      </c>
      <c r="M50" s="223" t="s">
        <v>160</v>
      </c>
      <c r="N50" s="223" t="s">
        <v>160</v>
      </c>
      <c r="O50" s="223" t="s">
        <v>160</v>
      </c>
      <c r="P50" s="223" t="s">
        <v>160</v>
      </c>
      <c r="Q50" s="234" t="s">
        <v>160</v>
      </c>
    </row>
    <row r="51" spans="1:17">
      <c r="A51" s="130" t="s">
        <v>123</v>
      </c>
      <c r="B51" s="357">
        <v>81.188581249857222</v>
      </c>
      <c r="C51" s="357">
        <v>62.857142857142861</v>
      </c>
      <c r="D51" s="357">
        <v>58.181818181818187</v>
      </c>
      <c r="E51" s="357">
        <v>80.129013329401445</v>
      </c>
      <c r="F51" s="357">
        <v>116.62337662337661</v>
      </c>
      <c r="G51" s="357">
        <v>68.963337547408358</v>
      </c>
      <c r="H51" s="357" t="s">
        <v>15</v>
      </c>
      <c r="I51" s="357" t="s">
        <v>15</v>
      </c>
      <c r="J51" s="223" t="s">
        <v>160</v>
      </c>
      <c r="K51" s="223" t="s">
        <v>160</v>
      </c>
      <c r="L51" s="223" t="s">
        <v>160</v>
      </c>
      <c r="M51" s="223" t="s">
        <v>160</v>
      </c>
      <c r="N51" s="223" t="s">
        <v>160</v>
      </c>
      <c r="O51" s="223" t="s">
        <v>160</v>
      </c>
      <c r="P51" s="223" t="s">
        <v>160</v>
      </c>
      <c r="Q51" s="234" t="s">
        <v>160</v>
      </c>
    </row>
    <row r="52" spans="1:17">
      <c r="A52" s="130"/>
      <c r="B52" s="357"/>
      <c r="C52" s="357"/>
      <c r="D52" s="357"/>
      <c r="E52" s="357"/>
      <c r="F52" s="357"/>
      <c r="G52" s="357"/>
      <c r="H52" s="357"/>
      <c r="I52" s="357"/>
      <c r="J52" s="223"/>
      <c r="K52" s="223"/>
      <c r="L52" s="223"/>
      <c r="M52" s="223"/>
      <c r="N52" s="223"/>
      <c r="O52" s="223"/>
      <c r="P52" s="223"/>
      <c r="Q52" s="234"/>
    </row>
    <row r="53" spans="1:17">
      <c r="A53" s="163" t="s">
        <v>209</v>
      </c>
      <c r="B53" s="452">
        <v>77.510312442486963</v>
      </c>
      <c r="C53" s="452">
        <v>71.638855516744741</v>
      </c>
      <c r="D53" s="452">
        <v>89.642929114076139</v>
      </c>
      <c r="E53" s="452">
        <v>92.189600077676928</v>
      </c>
      <c r="F53" s="452">
        <v>81.2642076641188</v>
      </c>
      <c r="G53" s="452">
        <v>78.022818292628259</v>
      </c>
      <c r="H53" s="452">
        <v>66</v>
      </c>
      <c r="I53" s="452" t="s">
        <v>15</v>
      </c>
      <c r="J53" s="226" t="s">
        <v>160</v>
      </c>
      <c r="K53" s="226" t="s">
        <v>160</v>
      </c>
      <c r="L53" s="226" t="s">
        <v>160</v>
      </c>
      <c r="M53" s="226" t="s">
        <v>160</v>
      </c>
      <c r="N53" s="226" t="s">
        <v>160</v>
      </c>
      <c r="O53" s="226" t="s">
        <v>160</v>
      </c>
      <c r="P53" s="226" t="s">
        <v>160</v>
      </c>
      <c r="Q53" s="235" t="s">
        <v>160</v>
      </c>
    </row>
    <row r="54" spans="1:17">
      <c r="A54" s="163" t="s">
        <v>210</v>
      </c>
      <c r="B54" s="452">
        <v>75.98888082621832</v>
      </c>
      <c r="C54" s="452">
        <v>76.289365661502941</v>
      </c>
      <c r="D54" s="452">
        <v>88.261378982239535</v>
      </c>
      <c r="E54" s="452">
        <v>88.327495788041347</v>
      </c>
      <c r="F54" s="452">
        <v>92.921938447645459</v>
      </c>
      <c r="G54" s="452">
        <v>75.758850087388424</v>
      </c>
      <c r="H54" s="452" t="s">
        <v>15</v>
      </c>
      <c r="I54" s="452" t="s">
        <v>15</v>
      </c>
      <c r="J54" s="226" t="s">
        <v>160</v>
      </c>
      <c r="K54" s="226" t="s">
        <v>160</v>
      </c>
      <c r="L54" s="226" t="s">
        <v>160</v>
      </c>
      <c r="M54" s="226" t="s">
        <v>160</v>
      </c>
      <c r="N54" s="226" t="s">
        <v>160</v>
      </c>
      <c r="O54" s="226" t="s">
        <v>160</v>
      </c>
      <c r="P54" s="226" t="s">
        <v>160</v>
      </c>
      <c r="Q54" s="235" t="s">
        <v>160</v>
      </c>
    </row>
    <row r="55" spans="1:17">
      <c r="A55" s="163" t="s">
        <v>211</v>
      </c>
      <c r="B55" s="452">
        <v>70.048597612713436</v>
      </c>
      <c r="C55" s="452">
        <v>77.174682348144216</v>
      </c>
      <c r="D55" s="452">
        <v>78.023095001089075</v>
      </c>
      <c r="E55" s="452">
        <v>66.086762478156345</v>
      </c>
      <c r="F55" s="452">
        <v>105.33568224555626</v>
      </c>
      <c r="G55" s="452">
        <v>70.369389106897003</v>
      </c>
      <c r="H55" s="452">
        <v>83</v>
      </c>
      <c r="I55" s="452" t="s">
        <v>15</v>
      </c>
      <c r="J55" s="226" t="s">
        <v>160</v>
      </c>
      <c r="K55" s="226" t="s">
        <v>160</v>
      </c>
      <c r="L55" s="226" t="s">
        <v>160</v>
      </c>
      <c r="M55" s="226" t="s">
        <v>160</v>
      </c>
      <c r="N55" s="226" t="s">
        <v>160</v>
      </c>
      <c r="O55" s="226" t="s">
        <v>160</v>
      </c>
      <c r="P55" s="226">
        <v>98.5</v>
      </c>
      <c r="Q55" s="235" t="s">
        <v>160</v>
      </c>
    </row>
    <row r="56" spans="1:17">
      <c r="A56" s="163" t="s">
        <v>212</v>
      </c>
      <c r="B56" s="452">
        <v>72.523982340448683</v>
      </c>
      <c r="C56" s="452">
        <v>77.279108371956752</v>
      </c>
      <c r="D56" s="452">
        <v>82.616113757524431</v>
      </c>
      <c r="E56" s="452">
        <v>87.727479878767284</v>
      </c>
      <c r="F56" s="452">
        <v>105.81880423256813</v>
      </c>
      <c r="G56" s="452">
        <v>77.069334150340183</v>
      </c>
      <c r="H56" s="452">
        <v>82</v>
      </c>
      <c r="I56" s="452" t="s">
        <v>15</v>
      </c>
      <c r="J56" s="226" t="s">
        <v>160</v>
      </c>
      <c r="K56" s="226" t="s">
        <v>160</v>
      </c>
      <c r="L56" s="226" t="s">
        <v>160</v>
      </c>
      <c r="M56" s="226" t="s">
        <v>160</v>
      </c>
      <c r="N56" s="226" t="s">
        <v>160</v>
      </c>
      <c r="O56" s="226">
        <v>95.2</v>
      </c>
      <c r="P56" s="226">
        <v>95.2</v>
      </c>
      <c r="Q56" s="235" t="s">
        <v>160</v>
      </c>
    </row>
    <row r="57" spans="1:17">
      <c r="A57" s="130"/>
      <c r="B57" s="357"/>
      <c r="C57" s="357"/>
      <c r="D57" s="357"/>
      <c r="E57" s="357"/>
      <c r="F57" s="357"/>
      <c r="G57" s="357"/>
      <c r="H57" s="357"/>
      <c r="I57" s="357"/>
      <c r="J57" s="359"/>
      <c r="K57" s="359"/>
      <c r="L57" s="359"/>
      <c r="M57" s="359"/>
      <c r="N57" s="359"/>
      <c r="O57" s="359"/>
      <c r="P57" s="359"/>
      <c r="Q57" s="359"/>
    </row>
    <row r="58" spans="1:17">
      <c r="A58" s="163" t="s">
        <v>59</v>
      </c>
      <c r="B58" s="357">
        <v>73.270295760966832</v>
      </c>
      <c r="C58" s="357">
        <v>75.947709925418451</v>
      </c>
      <c r="D58" s="357">
        <v>83.121165133536607</v>
      </c>
      <c r="E58" s="357">
        <v>80.45904136344609</v>
      </c>
      <c r="F58" s="357">
        <v>99.91854707712028</v>
      </c>
      <c r="G58" s="357">
        <v>74.663293827649269</v>
      </c>
      <c r="H58" s="357">
        <v>84</v>
      </c>
      <c r="I58" s="357" t="s">
        <v>15</v>
      </c>
      <c r="J58" s="226">
        <v>63.2</v>
      </c>
      <c r="K58" s="226">
        <v>54.4</v>
      </c>
      <c r="L58" s="226">
        <v>83</v>
      </c>
      <c r="M58" s="226">
        <v>97.6</v>
      </c>
      <c r="N58" s="226">
        <v>69.599999999999994</v>
      </c>
      <c r="O58" s="226">
        <v>89.3</v>
      </c>
      <c r="P58" s="226">
        <v>97.9</v>
      </c>
      <c r="Q58" s="307">
        <v>83.3</v>
      </c>
    </row>
    <row r="59" spans="1:17">
      <c r="A59" s="169" t="s">
        <v>131</v>
      </c>
      <c r="B59" s="310"/>
      <c r="C59" s="310"/>
      <c r="D59" s="310"/>
      <c r="E59" s="310"/>
      <c r="F59" s="310"/>
      <c r="G59" s="310"/>
      <c r="H59" s="310"/>
      <c r="I59" s="310"/>
      <c r="J59" s="359"/>
      <c r="K59" s="359"/>
      <c r="L59" s="359"/>
      <c r="M59" s="359"/>
      <c r="N59" s="359"/>
      <c r="O59" s="359"/>
      <c r="P59" s="359"/>
      <c r="Q59" s="359"/>
    </row>
    <row r="60" spans="1:17">
      <c r="A60" s="130" t="s">
        <v>70</v>
      </c>
      <c r="B60" s="232" t="s">
        <v>68</v>
      </c>
      <c r="C60" s="232" t="s">
        <v>68</v>
      </c>
      <c r="D60" s="232" t="s">
        <v>68</v>
      </c>
      <c r="E60" s="232" t="s">
        <v>68</v>
      </c>
      <c r="F60" s="232" t="s">
        <v>68</v>
      </c>
      <c r="G60" s="232" t="s">
        <v>68</v>
      </c>
      <c r="H60" s="232" t="s">
        <v>68</v>
      </c>
      <c r="I60" s="232" t="s">
        <v>68</v>
      </c>
      <c r="J60" s="359" t="s">
        <v>68</v>
      </c>
      <c r="K60" s="359" t="s">
        <v>68</v>
      </c>
      <c r="L60" s="359" t="s">
        <v>68</v>
      </c>
      <c r="M60" s="359" t="s">
        <v>68</v>
      </c>
      <c r="N60" s="359" t="s">
        <v>68</v>
      </c>
      <c r="O60" s="359" t="s">
        <v>68</v>
      </c>
      <c r="P60" s="359" t="s">
        <v>68</v>
      </c>
      <c r="Q60" s="359" t="s">
        <v>68</v>
      </c>
    </row>
    <row r="61" spans="1:17">
      <c r="A61" s="120"/>
    </row>
    <row r="62" spans="1:17">
      <c r="A62" s="171"/>
    </row>
    <row r="63" spans="1:17">
      <c r="A63" s="177" t="s">
        <v>206</v>
      </c>
    </row>
    <row r="64" spans="1:17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D7ED9-115D-46AA-AC63-1554B1C881F7}">
  <dimension ref="A1:AH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34" ht="14.25">
      <c r="A1" s="345" t="str">
        <f>HYPERLINK("#'Verzeichnis_der_Fruchtarten'!A1", "Gehe zum Verzeichnis_der_Fruchtarten")</f>
        <v>Gehe zum Verzeichnis_der_Fruchtarten</v>
      </c>
    </row>
    <row r="3" spans="1:34">
      <c r="A3" s="301" t="s">
        <v>81</v>
      </c>
      <c r="B3" s="212" t="s">
        <v>155</v>
      </c>
      <c r="C3" s="202" t="s">
        <v>155</v>
      </c>
      <c r="D3" s="202" t="s">
        <v>155</v>
      </c>
      <c r="E3" s="202" t="s">
        <v>155</v>
      </c>
      <c r="F3" s="202" t="s">
        <v>155</v>
      </c>
      <c r="G3" s="202" t="s">
        <v>155</v>
      </c>
      <c r="H3" s="202" t="s">
        <v>155</v>
      </c>
      <c r="I3" s="202" t="s">
        <v>155</v>
      </c>
      <c r="J3" s="202" t="s">
        <v>155</v>
      </c>
      <c r="K3" s="202" t="s">
        <v>155</v>
      </c>
      <c r="L3" s="202" t="s">
        <v>155</v>
      </c>
      <c r="M3" s="202" t="s">
        <v>155</v>
      </c>
      <c r="N3" s="202" t="s">
        <v>155</v>
      </c>
      <c r="O3" s="202" t="s">
        <v>155</v>
      </c>
      <c r="P3" s="202" t="s">
        <v>155</v>
      </c>
      <c r="Q3" s="202" t="s">
        <v>155</v>
      </c>
      <c r="R3" s="202" t="s">
        <v>155</v>
      </c>
      <c r="S3" s="202" t="s">
        <v>155</v>
      </c>
      <c r="T3" s="202" t="s">
        <v>155</v>
      </c>
      <c r="U3" s="202" t="s">
        <v>155</v>
      </c>
      <c r="V3" s="202" t="s">
        <v>155</v>
      </c>
      <c r="W3" s="202" t="s">
        <v>155</v>
      </c>
      <c r="X3" s="202" t="s">
        <v>155</v>
      </c>
      <c r="Y3" s="202" t="s">
        <v>155</v>
      </c>
      <c r="Z3" s="202" t="s">
        <v>155</v>
      </c>
      <c r="AA3" s="202" t="s">
        <v>155</v>
      </c>
      <c r="AB3" s="202" t="s">
        <v>155</v>
      </c>
      <c r="AC3" s="202" t="s">
        <v>155</v>
      </c>
      <c r="AD3" s="202" t="s">
        <v>155</v>
      </c>
      <c r="AE3" s="202" t="s">
        <v>155</v>
      </c>
      <c r="AF3" s="202" t="s">
        <v>78</v>
      </c>
      <c r="AG3" s="202" t="s">
        <v>78</v>
      </c>
      <c r="AH3" s="213" t="s">
        <v>78</v>
      </c>
    </row>
    <row r="4" spans="1:34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239">
        <v>2006</v>
      </c>
      <c r="AE4" s="240">
        <v>2007</v>
      </c>
      <c r="AF4" s="239">
        <v>2008</v>
      </c>
      <c r="AG4" s="240">
        <v>2009</v>
      </c>
      <c r="AH4" s="194">
        <v>2010</v>
      </c>
    </row>
    <row r="5" spans="1:34" ht="12.75" thickBot="1">
      <c r="A5" s="553"/>
      <c r="B5" s="193" t="s">
        <v>220</v>
      </c>
      <c r="C5" s="129" t="s">
        <v>220</v>
      </c>
      <c r="D5" s="129" t="s">
        <v>220</v>
      </c>
      <c r="E5" s="129" t="s">
        <v>220</v>
      </c>
      <c r="F5" s="129" t="s">
        <v>220</v>
      </c>
      <c r="G5" s="129" t="s">
        <v>220</v>
      </c>
      <c r="H5" s="129" t="s">
        <v>220</v>
      </c>
      <c r="I5" s="129" t="s">
        <v>220</v>
      </c>
      <c r="J5" s="129" t="s">
        <v>220</v>
      </c>
      <c r="K5" s="129" t="s">
        <v>220</v>
      </c>
      <c r="L5" s="129" t="s">
        <v>220</v>
      </c>
      <c r="M5" s="129" t="s">
        <v>220</v>
      </c>
      <c r="N5" s="129" t="s">
        <v>220</v>
      </c>
      <c r="O5" s="129" t="s">
        <v>220</v>
      </c>
      <c r="P5" s="129" t="s">
        <v>220</v>
      </c>
      <c r="Q5" s="129" t="s">
        <v>220</v>
      </c>
      <c r="R5" s="129" t="s">
        <v>220</v>
      </c>
      <c r="S5" s="129" t="s">
        <v>220</v>
      </c>
      <c r="T5" s="129" t="s">
        <v>220</v>
      </c>
      <c r="U5" s="129" t="s">
        <v>220</v>
      </c>
      <c r="V5" s="129" t="s">
        <v>220</v>
      </c>
      <c r="W5" s="129" t="s">
        <v>220</v>
      </c>
      <c r="X5" s="129" t="s">
        <v>220</v>
      </c>
      <c r="Y5" s="129" t="s">
        <v>220</v>
      </c>
      <c r="Z5" s="129" t="s">
        <v>220</v>
      </c>
      <c r="AA5" s="129" t="s">
        <v>220</v>
      </c>
      <c r="AB5" s="129" t="s">
        <v>220</v>
      </c>
      <c r="AC5" s="129" t="s">
        <v>220</v>
      </c>
      <c r="AD5" s="129" t="s">
        <v>220</v>
      </c>
      <c r="AE5" s="129" t="s">
        <v>220</v>
      </c>
      <c r="AF5" s="129" t="s">
        <v>221</v>
      </c>
      <c r="AG5" s="129" t="s">
        <v>221</v>
      </c>
      <c r="AH5" s="195" t="s">
        <v>221</v>
      </c>
    </row>
    <row r="6" spans="1:34" ht="109.5" thickTop="1">
      <c r="A6" s="130" t="s">
        <v>14</v>
      </c>
      <c r="B6" s="232" t="s">
        <v>76</v>
      </c>
      <c r="C6" s="232" t="s">
        <v>15</v>
      </c>
      <c r="D6" s="561" t="s">
        <v>219</v>
      </c>
      <c r="E6" s="561"/>
      <c r="F6" s="561"/>
      <c r="G6" s="561"/>
      <c r="H6" s="561"/>
      <c r="I6" s="561"/>
      <c r="J6" s="561"/>
      <c r="K6" s="561"/>
      <c r="L6" s="561"/>
      <c r="M6" s="561"/>
      <c r="N6" s="561"/>
      <c r="O6" s="232">
        <v>70.59</v>
      </c>
      <c r="P6" s="232">
        <v>39.752102873746111</v>
      </c>
      <c r="Q6" s="232">
        <v>50.033271811869874</v>
      </c>
      <c r="R6" s="232">
        <v>81.176470571999999</v>
      </c>
      <c r="S6" s="232">
        <v>100.31693606168308</v>
      </c>
      <c r="T6" s="232" t="s">
        <v>160</v>
      </c>
      <c r="U6" s="232" t="s">
        <v>15</v>
      </c>
      <c r="V6" s="232">
        <v>101.96078431372548</v>
      </c>
      <c r="W6" s="232" t="s">
        <v>16</v>
      </c>
      <c r="X6" s="232" t="s">
        <v>16</v>
      </c>
      <c r="Y6" s="232" t="s">
        <v>16</v>
      </c>
      <c r="Z6" s="232" t="s">
        <v>16</v>
      </c>
      <c r="AA6" s="232" t="s">
        <v>15</v>
      </c>
      <c r="AB6" s="232" t="s">
        <v>15</v>
      </c>
      <c r="AC6" s="232" t="s">
        <v>15</v>
      </c>
      <c r="AD6" s="353" t="s">
        <v>15</v>
      </c>
      <c r="AE6" s="353" t="s">
        <v>15</v>
      </c>
      <c r="AF6" s="353" t="s">
        <v>15</v>
      </c>
      <c r="AG6" s="353" t="s">
        <v>15</v>
      </c>
      <c r="AH6" s="321" t="s">
        <v>216</v>
      </c>
    </row>
    <row r="7" spans="1:34">
      <c r="A7" s="130" t="s">
        <v>17</v>
      </c>
      <c r="B7" s="232" t="s">
        <v>76</v>
      </c>
      <c r="C7" s="232" t="s">
        <v>15</v>
      </c>
      <c r="D7" s="561" t="s">
        <v>219</v>
      </c>
      <c r="E7" s="561"/>
      <c r="F7" s="561"/>
      <c r="G7" s="561"/>
      <c r="H7" s="561"/>
      <c r="I7" s="561"/>
      <c r="J7" s="561"/>
      <c r="K7" s="561"/>
      <c r="L7" s="561"/>
      <c r="M7" s="561"/>
      <c r="N7" s="561"/>
      <c r="O7" s="232" t="s">
        <v>68</v>
      </c>
      <c r="P7" s="232" t="s">
        <v>68</v>
      </c>
      <c r="Q7" s="232" t="s">
        <v>68</v>
      </c>
      <c r="R7" s="232" t="s">
        <v>68</v>
      </c>
      <c r="S7" s="232" t="s">
        <v>68</v>
      </c>
      <c r="T7" s="232" t="s">
        <v>68</v>
      </c>
      <c r="U7" s="232" t="s">
        <v>16</v>
      </c>
      <c r="V7" s="232" t="s">
        <v>16</v>
      </c>
      <c r="W7" s="232" t="s">
        <v>15</v>
      </c>
      <c r="X7" s="232" t="s">
        <v>15</v>
      </c>
      <c r="Y7" s="232" t="s">
        <v>15</v>
      </c>
      <c r="Z7" s="232" t="s">
        <v>15</v>
      </c>
      <c r="AA7" s="232" t="s">
        <v>15</v>
      </c>
      <c r="AB7" s="232" t="s">
        <v>15</v>
      </c>
      <c r="AC7" s="232" t="s">
        <v>15</v>
      </c>
      <c r="AD7" s="353" t="s">
        <v>15</v>
      </c>
      <c r="AE7" s="353" t="s">
        <v>15</v>
      </c>
      <c r="AF7" s="353" t="s">
        <v>15</v>
      </c>
      <c r="AG7" s="353" t="s">
        <v>15</v>
      </c>
      <c r="AH7" s="322"/>
    </row>
    <row r="8" spans="1:34">
      <c r="A8" s="130" t="s">
        <v>18</v>
      </c>
      <c r="B8" s="232" t="s">
        <v>76</v>
      </c>
      <c r="C8" s="232">
        <v>52</v>
      </c>
      <c r="D8" s="561" t="s">
        <v>219</v>
      </c>
      <c r="E8" s="561"/>
      <c r="F8" s="561"/>
      <c r="G8" s="561"/>
      <c r="H8" s="561"/>
      <c r="I8" s="561"/>
      <c r="J8" s="561"/>
      <c r="K8" s="561"/>
      <c r="L8" s="561"/>
      <c r="M8" s="561"/>
      <c r="N8" s="561"/>
      <c r="O8" s="232" t="s">
        <v>68</v>
      </c>
      <c r="P8" s="232" t="s">
        <v>68</v>
      </c>
      <c r="Q8" s="232" t="s">
        <v>68</v>
      </c>
      <c r="R8" s="232" t="s">
        <v>68</v>
      </c>
      <c r="S8" s="232" t="s">
        <v>68</v>
      </c>
      <c r="T8" s="232" t="s">
        <v>68</v>
      </c>
      <c r="U8" s="232" t="s">
        <v>16</v>
      </c>
      <c r="V8" s="232" t="s">
        <v>16</v>
      </c>
      <c r="W8" s="232" t="s">
        <v>16</v>
      </c>
      <c r="X8" s="232" t="s">
        <v>16</v>
      </c>
      <c r="Y8" s="232" t="s">
        <v>16</v>
      </c>
      <c r="Z8" s="232" t="s">
        <v>16</v>
      </c>
      <c r="AA8" s="232" t="s">
        <v>16</v>
      </c>
      <c r="AB8" s="232" t="s">
        <v>16</v>
      </c>
      <c r="AC8" s="232" t="s">
        <v>16</v>
      </c>
      <c r="AD8" s="353" t="s">
        <v>16</v>
      </c>
      <c r="AE8" s="353" t="s">
        <v>16</v>
      </c>
      <c r="AF8" s="353" t="s">
        <v>16</v>
      </c>
      <c r="AG8" s="353" t="s">
        <v>16</v>
      </c>
      <c r="AH8" s="322"/>
    </row>
    <row r="9" spans="1:34">
      <c r="A9" s="130" t="s">
        <v>19</v>
      </c>
      <c r="B9" s="232" t="s">
        <v>76</v>
      </c>
      <c r="C9" s="232">
        <v>54.3</v>
      </c>
      <c r="D9" s="561" t="s">
        <v>219</v>
      </c>
      <c r="E9" s="561"/>
      <c r="F9" s="561"/>
      <c r="G9" s="561"/>
      <c r="H9" s="561"/>
      <c r="I9" s="561"/>
      <c r="J9" s="561"/>
      <c r="K9" s="561"/>
      <c r="L9" s="561"/>
      <c r="M9" s="561"/>
      <c r="N9" s="561"/>
      <c r="O9" s="232">
        <v>70.59</v>
      </c>
      <c r="P9" s="232">
        <v>71.651938513172013</v>
      </c>
      <c r="Q9" s="232">
        <v>58.928075689535639</v>
      </c>
      <c r="R9" s="232">
        <v>97.32026141844446</v>
      </c>
      <c r="S9" s="232">
        <v>91.574719411427481</v>
      </c>
      <c r="T9" s="232" t="s">
        <v>160</v>
      </c>
      <c r="U9" s="232" t="s">
        <v>15</v>
      </c>
      <c r="V9" s="232">
        <v>88.235294117647044</v>
      </c>
      <c r="W9" s="232" t="s">
        <v>15</v>
      </c>
      <c r="X9" s="232" t="s">
        <v>15</v>
      </c>
      <c r="Y9" s="232" t="s">
        <v>15</v>
      </c>
      <c r="Z9" s="232" t="s">
        <v>15</v>
      </c>
      <c r="AA9" s="232" t="s">
        <v>15</v>
      </c>
      <c r="AB9" s="232" t="s">
        <v>15</v>
      </c>
      <c r="AC9" s="232" t="s">
        <v>15</v>
      </c>
      <c r="AD9" s="353" t="s">
        <v>15</v>
      </c>
      <c r="AE9" s="353" t="s">
        <v>15</v>
      </c>
      <c r="AF9" s="353" t="s">
        <v>15</v>
      </c>
      <c r="AG9" s="353" t="s">
        <v>15</v>
      </c>
      <c r="AH9" s="322"/>
    </row>
    <row r="10" spans="1:34">
      <c r="A10" s="150" t="s">
        <v>225</v>
      </c>
      <c r="B10" s="232" t="s">
        <v>76</v>
      </c>
      <c r="C10" s="354">
        <v>66.099999999999994</v>
      </c>
      <c r="D10" s="561" t="s">
        <v>219</v>
      </c>
      <c r="E10" s="561"/>
      <c r="F10" s="561"/>
      <c r="G10" s="561"/>
      <c r="H10" s="561"/>
      <c r="I10" s="561"/>
      <c r="J10" s="561"/>
      <c r="K10" s="561"/>
      <c r="L10" s="561"/>
      <c r="M10" s="561"/>
      <c r="N10" s="561"/>
      <c r="O10" s="354">
        <v>97.548018355514415</v>
      </c>
      <c r="P10" s="354">
        <v>54.140915183778723</v>
      </c>
      <c r="Q10" s="354">
        <v>65.281507030725464</v>
      </c>
      <c r="R10" s="354">
        <v>83.666355414328038</v>
      </c>
      <c r="S10" s="354">
        <v>94.696939643661622</v>
      </c>
      <c r="T10" s="354" t="s">
        <v>160</v>
      </c>
      <c r="U10" s="354" t="s">
        <v>15</v>
      </c>
      <c r="V10" s="354">
        <v>82.352941176470594</v>
      </c>
      <c r="W10" s="354" t="s">
        <v>15</v>
      </c>
      <c r="X10" s="354" t="s">
        <v>15</v>
      </c>
      <c r="Y10" s="354" t="s">
        <v>15</v>
      </c>
      <c r="Z10" s="354" t="s">
        <v>15</v>
      </c>
      <c r="AA10" s="354" t="s">
        <v>15</v>
      </c>
      <c r="AB10" s="354">
        <v>84.971098265895961</v>
      </c>
      <c r="AC10" s="354">
        <v>88.267401214491059</v>
      </c>
      <c r="AD10" s="474" t="s">
        <v>15</v>
      </c>
      <c r="AE10" s="474" t="s">
        <v>15</v>
      </c>
      <c r="AF10" s="474" t="s">
        <v>15</v>
      </c>
      <c r="AG10" s="474" t="s">
        <v>15</v>
      </c>
      <c r="AH10" s="322"/>
    </row>
    <row r="11" spans="1:34">
      <c r="A11" s="130" t="s">
        <v>21</v>
      </c>
      <c r="B11" s="232" t="s">
        <v>76</v>
      </c>
      <c r="C11" s="354">
        <v>68</v>
      </c>
      <c r="D11" s="561" t="s">
        <v>219</v>
      </c>
      <c r="E11" s="561"/>
      <c r="F11" s="561"/>
      <c r="G11" s="561"/>
      <c r="H11" s="561"/>
      <c r="I11" s="561"/>
      <c r="J11" s="561"/>
      <c r="K11" s="561"/>
      <c r="L11" s="561"/>
      <c r="M11" s="561"/>
      <c r="N11" s="561"/>
      <c r="O11" s="354">
        <v>70.59</v>
      </c>
      <c r="P11" s="354">
        <v>49.650489743163234</v>
      </c>
      <c r="Q11" s="354">
        <v>68.507095250098743</v>
      </c>
      <c r="R11" s="354">
        <v>78.235294101999997</v>
      </c>
      <c r="S11" s="354">
        <v>70.811954867070412</v>
      </c>
      <c r="T11" s="354" t="s">
        <v>160</v>
      </c>
      <c r="U11" s="354" t="s">
        <v>15</v>
      </c>
      <c r="V11" s="354">
        <v>83.919479909140748</v>
      </c>
      <c r="W11" s="354" t="s">
        <v>15</v>
      </c>
      <c r="X11" s="354" t="s">
        <v>15</v>
      </c>
      <c r="Y11" s="354" t="s">
        <v>15</v>
      </c>
      <c r="Z11" s="354" t="s">
        <v>15</v>
      </c>
      <c r="AA11" s="354" t="s">
        <v>15</v>
      </c>
      <c r="AB11" s="354" t="s">
        <v>15</v>
      </c>
      <c r="AC11" s="354" t="s">
        <v>15</v>
      </c>
      <c r="AD11" s="474" t="s">
        <v>15</v>
      </c>
      <c r="AE11" s="474" t="s">
        <v>15</v>
      </c>
      <c r="AF11" s="474" t="s">
        <v>15</v>
      </c>
      <c r="AG11" s="474" t="s">
        <v>15</v>
      </c>
      <c r="AH11" s="322"/>
    </row>
    <row r="12" spans="1:34">
      <c r="A12" s="130" t="s">
        <v>22</v>
      </c>
      <c r="B12" s="232" t="s">
        <v>76</v>
      </c>
      <c r="C12" s="354">
        <v>55</v>
      </c>
      <c r="D12" s="561" t="s">
        <v>219</v>
      </c>
      <c r="E12" s="561"/>
      <c r="F12" s="561"/>
      <c r="G12" s="561"/>
      <c r="H12" s="561"/>
      <c r="I12" s="561"/>
      <c r="J12" s="561"/>
      <c r="K12" s="561"/>
      <c r="L12" s="561"/>
      <c r="M12" s="561"/>
      <c r="N12" s="561"/>
      <c r="O12" s="354">
        <v>70.59</v>
      </c>
      <c r="P12" s="354">
        <v>45.49407328884277</v>
      </c>
      <c r="Q12" s="354">
        <v>50.033271811869874</v>
      </c>
      <c r="R12" s="354">
        <v>81.176470571999999</v>
      </c>
      <c r="S12" s="354">
        <v>100.31693606168308</v>
      </c>
      <c r="T12" s="354" t="s">
        <v>160</v>
      </c>
      <c r="U12" s="354" t="s">
        <v>15</v>
      </c>
      <c r="V12" s="354">
        <v>96.681749622926105</v>
      </c>
      <c r="W12" s="354" t="s">
        <v>15</v>
      </c>
      <c r="X12" s="354" t="s">
        <v>15</v>
      </c>
      <c r="Y12" s="354" t="s">
        <v>15</v>
      </c>
      <c r="Z12" s="354" t="s">
        <v>15</v>
      </c>
      <c r="AA12" s="354" t="s">
        <v>15</v>
      </c>
      <c r="AB12" s="354" t="s">
        <v>15</v>
      </c>
      <c r="AC12" s="354" t="s">
        <v>15</v>
      </c>
      <c r="AD12" s="474" t="s">
        <v>15</v>
      </c>
      <c r="AE12" s="474" t="s">
        <v>15</v>
      </c>
      <c r="AF12" s="474" t="s">
        <v>15</v>
      </c>
      <c r="AG12" s="474" t="s">
        <v>15</v>
      </c>
      <c r="AH12" s="322"/>
    </row>
    <row r="13" spans="1:34">
      <c r="A13" s="130" t="s">
        <v>23</v>
      </c>
      <c r="B13" s="232" t="s">
        <v>76</v>
      </c>
      <c r="C13" s="354">
        <v>99.1</v>
      </c>
      <c r="D13" s="561" t="s">
        <v>219</v>
      </c>
      <c r="E13" s="561"/>
      <c r="F13" s="561"/>
      <c r="G13" s="561"/>
      <c r="H13" s="561"/>
      <c r="I13" s="561"/>
      <c r="J13" s="561"/>
      <c r="K13" s="561"/>
      <c r="L13" s="561"/>
      <c r="M13" s="561"/>
      <c r="N13" s="561"/>
      <c r="O13" s="354">
        <v>70.59</v>
      </c>
      <c r="P13" s="354">
        <v>57.49719363025266</v>
      </c>
      <c r="Q13" s="354">
        <v>72.100578010999854</v>
      </c>
      <c r="R13" s="354">
        <v>82.327141366403495</v>
      </c>
      <c r="S13" s="354">
        <v>78.887002351911775</v>
      </c>
      <c r="T13" s="354" t="s">
        <v>160</v>
      </c>
      <c r="U13" s="354" t="s">
        <v>15</v>
      </c>
      <c r="V13" s="354">
        <v>123.28576400974592</v>
      </c>
      <c r="W13" s="354" t="s">
        <v>15</v>
      </c>
      <c r="X13" s="354" t="s">
        <v>15</v>
      </c>
      <c r="Y13" s="354" t="s">
        <v>15</v>
      </c>
      <c r="Z13" s="354" t="s">
        <v>15</v>
      </c>
      <c r="AA13" s="354" t="s">
        <v>15</v>
      </c>
      <c r="AB13" s="354" t="s">
        <v>15</v>
      </c>
      <c r="AC13" s="354" t="s">
        <v>15</v>
      </c>
      <c r="AD13" s="474" t="s">
        <v>15</v>
      </c>
      <c r="AE13" s="474" t="s">
        <v>15</v>
      </c>
      <c r="AF13" s="474" t="s">
        <v>15</v>
      </c>
      <c r="AG13" s="474" t="s">
        <v>15</v>
      </c>
      <c r="AH13" s="322"/>
    </row>
    <row r="14" spans="1:34">
      <c r="A14" s="130" t="s">
        <v>224</v>
      </c>
      <c r="B14" s="232" t="s">
        <v>76</v>
      </c>
      <c r="C14" s="354">
        <v>77.099999999999994</v>
      </c>
      <c r="D14" s="561" t="s">
        <v>219</v>
      </c>
      <c r="E14" s="561"/>
      <c r="F14" s="561"/>
      <c r="G14" s="561"/>
      <c r="H14" s="561"/>
      <c r="I14" s="561"/>
      <c r="J14" s="561"/>
      <c r="K14" s="561"/>
      <c r="L14" s="561"/>
      <c r="M14" s="561"/>
      <c r="N14" s="561"/>
      <c r="O14" s="354" t="s">
        <v>68</v>
      </c>
      <c r="P14" s="354" t="s">
        <v>68</v>
      </c>
      <c r="Q14" s="354" t="s">
        <v>68</v>
      </c>
      <c r="R14" s="354" t="s">
        <v>68</v>
      </c>
      <c r="S14" s="354" t="s">
        <v>68</v>
      </c>
      <c r="T14" s="354" t="s">
        <v>68</v>
      </c>
      <c r="U14" s="354" t="s">
        <v>16</v>
      </c>
      <c r="V14" s="354" t="s">
        <v>16</v>
      </c>
      <c r="W14" s="354" t="s">
        <v>16</v>
      </c>
      <c r="X14" s="354" t="s">
        <v>16</v>
      </c>
      <c r="Y14" s="354" t="s">
        <v>16</v>
      </c>
      <c r="Z14" s="354" t="s">
        <v>16</v>
      </c>
      <c r="AA14" s="354" t="s">
        <v>16</v>
      </c>
      <c r="AB14" s="354" t="s">
        <v>16</v>
      </c>
      <c r="AC14" s="354" t="s">
        <v>16</v>
      </c>
      <c r="AD14" s="474" t="s">
        <v>16</v>
      </c>
      <c r="AE14" s="474" t="s">
        <v>15</v>
      </c>
      <c r="AF14" s="474" t="s">
        <v>15</v>
      </c>
      <c r="AG14" s="474" t="s">
        <v>15</v>
      </c>
      <c r="AH14" s="322"/>
    </row>
    <row r="15" spans="1:34">
      <c r="A15" s="130" t="s">
        <v>25</v>
      </c>
      <c r="B15" s="232" t="s">
        <v>76</v>
      </c>
      <c r="C15" s="232">
        <v>68.8</v>
      </c>
      <c r="D15" s="561" t="s">
        <v>219</v>
      </c>
      <c r="E15" s="561"/>
      <c r="F15" s="561"/>
      <c r="G15" s="561"/>
      <c r="H15" s="561"/>
      <c r="I15" s="561"/>
      <c r="J15" s="561"/>
      <c r="K15" s="561"/>
      <c r="L15" s="561"/>
      <c r="M15" s="561"/>
      <c r="N15" s="561"/>
      <c r="O15" s="232" t="s">
        <v>68</v>
      </c>
      <c r="P15" s="232" t="s">
        <v>68</v>
      </c>
      <c r="Q15" s="232" t="s">
        <v>68</v>
      </c>
      <c r="R15" s="232" t="s">
        <v>68</v>
      </c>
      <c r="S15" s="232" t="s">
        <v>68</v>
      </c>
      <c r="T15" s="232" t="s">
        <v>68</v>
      </c>
      <c r="U15" s="232" t="s">
        <v>16</v>
      </c>
      <c r="V15" s="232" t="s">
        <v>16</v>
      </c>
      <c r="W15" s="232" t="s">
        <v>15</v>
      </c>
      <c r="X15" s="232" t="s">
        <v>15</v>
      </c>
      <c r="Y15" s="232" t="s">
        <v>15</v>
      </c>
      <c r="Z15" s="232" t="s">
        <v>15</v>
      </c>
      <c r="AA15" s="232" t="s">
        <v>16</v>
      </c>
      <c r="AB15" s="232" t="s">
        <v>16</v>
      </c>
      <c r="AC15" s="232" t="s">
        <v>16</v>
      </c>
      <c r="AD15" s="353" t="s">
        <v>16</v>
      </c>
      <c r="AE15" s="353" t="s">
        <v>15</v>
      </c>
      <c r="AF15" s="353" t="s">
        <v>15</v>
      </c>
      <c r="AG15" s="353" t="s">
        <v>15</v>
      </c>
      <c r="AH15" s="322"/>
    </row>
    <row r="16" spans="1:34">
      <c r="A16" s="130" t="s">
        <v>26</v>
      </c>
      <c r="B16" s="232" t="s">
        <v>76</v>
      </c>
      <c r="C16" s="232">
        <v>87</v>
      </c>
      <c r="D16" s="561" t="s">
        <v>219</v>
      </c>
      <c r="E16" s="561"/>
      <c r="F16" s="561"/>
      <c r="G16" s="561"/>
      <c r="H16" s="561"/>
      <c r="I16" s="561"/>
      <c r="J16" s="561"/>
      <c r="K16" s="561"/>
      <c r="L16" s="561"/>
      <c r="M16" s="561"/>
      <c r="N16" s="561"/>
      <c r="O16" s="232">
        <v>70.59</v>
      </c>
      <c r="P16" s="232">
        <v>70.67040510888198</v>
      </c>
      <c r="Q16" s="232">
        <v>62.834237203736954</v>
      </c>
      <c r="R16" s="232">
        <v>70.588235279999992</v>
      </c>
      <c r="S16" s="232">
        <v>94.415939822760549</v>
      </c>
      <c r="T16" s="232" t="s">
        <v>160</v>
      </c>
      <c r="U16" s="232" t="s">
        <v>15</v>
      </c>
      <c r="V16" s="232">
        <v>101.96078431372548</v>
      </c>
      <c r="W16" s="232" t="s">
        <v>15</v>
      </c>
      <c r="X16" s="232" t="s">
        <v>15</v>
      </c>
      <c r="Y16" s="232" t="s">
        <v>15</v>
      </c>
      <c r="Z16" s="232">
        <v>82.35294117647058</v>
      </c>
      <c r="AA16" s="232" t="s">
        <v>16</v>
      </c>
      <c r="AB16" s="232" t="s">
        <v>16</v>
      </c>
      <c r="AC16" s="232" t="s">
        <v>16</v>
      </c>
      <c r="AD16" s="353" t="s">
        <v>16</v>
      </c>
      <c r="AE16" s="353" t="s">
        <v>16</v>
      </c>
      <c r="AF16" s="353" t="s">
        <v>16</v>
      </c>
      <c r="AG16" s="353" t="s">
        <v>16</v>
      </c>
      <c r="AH16" s="322"/>
    </row>
    <row r="17" spans="1:34">
      <c r="A17" s="130" t="s">
        <v>207</v>
      </c>
      <c r="B17" s="232" t="s">
        <v>76</v>
      </c>
      <c r="C17" s="232">
        <v>79.599999999999994</v>
      </c>
      <c r="D17" s="561" t="s">
        <v>219</v>
      </c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232">
        <v>58.675499762715432</v>
      </c>
      <c r="P17" s="232">
        <v>53.844118178195792</v>
      </c>
      <c r="Q17" s="232">
        <v>65.28150703072545</v>
      </c>
      <c r="R17" s="232">
        <v>95.126050401142876</v>
      </c>
      <c r="S17" s="232">
        <v>107.94701787209478</v>
      </c>
      <c r="T17" s="232" t="s">
        <v>160</v>
      </c>
      <c r="U17" s="232" t="s">
        <v>15</v>
      </c>
      <c r="V17" s="232">
        <v>88.061140136774597</v>
      </c>
      <c r="W17" s="232" t="s">
        <v>15</v>
      </c>
      <c r="X17" s="232" t="s">
        <v>15</v>
      </c>
      <c r="Y17" s="232" t="s">
        <v>15</v>
      </c>
      <c r="Z17" s="232" t="s">
        <v>15</v>
      </c>
      <c r="AA17" s="232" t="s">
        <v>15</v>
      </c>
      <c r="AB17" s="232" t="s">
        <v>15</v>
      </c>
      <c r="AC17" s="232" t="s">
        <v>15</v>
      </c>
      <c r="AD17" s="353" t="s">
        <v>15</v>
      </c>
      <c r="AE17" s="353">
        <v>122.17314021903904</v>
      </c>
      <c r="AF17" s="353" t="s">
        <v>15</v>
      </c>
      <c r="AG17" s="353" t="s">
        <v>15</v>
      </c>
      <c r="AH17" s="322"/>
    </row>
    <row r="18" spans="1:34">
      <c r="A18" s="130" t="s">
        <v>27</v>
      </c>
      <c r="B18" s="232" t="s">
        <v>76</v>
      </c>
      <c r="C18" s="232">
        <v>59</v>
      </c>
      <c r="D18" s="561" t="s">
        <v>219</v>
      </c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232">
        <v>70.59</v>
      </c>
      <c r="P18" s="232">
        <v>81.712655907144793</v>
      </c>
      <c r="Q18" s="232">
        <v>65.043253355430835</v>
      </c>
      <c r="R18" s="232">
        <v>95.808823510249994</v>
      </c>
      <c r="S18" s="232">
        <v>95.399439195914312</v>
      </c>
      <c r="T18" s="232" t="s">
        <v>160</v>
      </c>
      <c r="U18" s="232" t="s">
        <v>15</v>
      </c>
      <c r="V18" s="232">
        <v>88.235294117647058</v>
      </c>
      <c r="W18" s="232" t="s">
        <v>15</v>
      </c>
      <c r="X18" s="232" t="s">
        <v>15</v>
      </c>
      <c r="Y18" s="232" t="s">
        <v>15</v>
      </c>
      <c r="Z18" s="232" t="s">
        <v>15</v>
      </c>
      <c r="AA18" s="232" t="s">
        <v>16</v>
      </c>
      <c r="AB18" s="232" t="s">
        <v>16</v>
      </c>
      <c r="AC18" s="232" t="s">
        <v>16</v>
      </c>
      <c r="AD18" s="353" t="s">
        <v>16</v>
      </c>
      <c r="AE18" s="353">
        <v>85.891419790354547</v>
      </c>
      <c r="AF18" s="353" t="s">
        <v>15</v>
      </c>
      <c r="AG18" s="353" t="s">
        <v>15</v>
      </c>
      <c r="AH18" s="322"/>
    </row>
    <row r="19" spans="1:34">
      <c r="A19" s="130" t="s">
        <v>28</v>
      </c>
      <c r="B19" s="232" t="s">
        <v>76</v>
      </c>
      <c r="C19" s="232">
        <v>73.599999999999994</v>
      </c>
      <c r="D19" s="561" t="s">
        <v>219</v>
      </c>
      <c r="E19" s="561"/>
      <c r="F19" s="561"/>
      <c r="G19" s="561"/>
      <c r="H19" s="561"/>
      <c r="I19" s="561"/>
      <c r="J19" s="561"/>
      <c r="K19" s="561"/>
      <c r="L19" s="561"/>
      <c r="M19" s="561"/>
      <c r="N19" s="561"/>
      <c r="O19" s="232">
        <v>70.59</v>
      </c>
      <c r="P19" s="232">
        <v>59.480924299975669</v>
      </c>
      <c r="Q19" s="232">
        <v>78.051904026517008</v>
      </c>
      <c r="R19" s="232">
        <v>88.823529393999991</v>
      </c>
      <c r="S19" s="232">
        <v>96.38293856906806</v>
      </c>
      <c r="T19" s="232" t="s">
        <v>160</v>
      </c>
      <c r="U19" s="232" t="s">
        <v>15</v>
      </c>
      <c r="V19" s="232">
        <v>79.901960784313729</v>
      </c>
      <c r="W19" s="232" t="s">
        <v>15</v>
      </c>
      <c r="X19" s="232" t="s">
        <v>15</v>
      </c>
      <c r="Y19" s="232" t="s">
        <v>15</v>
      </c>
      <c r="Z19" s="232" t="s">
        <v>15</v>
      </c>
      <c r="AA19" s="232" t="s">
        <v>16</v>
      </c>
      <c r="AB19" s="232" t="s">
        <v>16</v>
      </c>
      <c r="AC19" s="232" t="s">
        <v>16</v>
      </c>
      <c r="AD19" s="353" t="s">
        <v>16</v>
      </c>
      <c r="AE19" s="353" t="s">
        <v>15</v>
      </c>
      <c r="AF19" s="353" t="s">
        <v>15</v>
      </c>
      <c r="AG19" s="353" t="s">
        <v>15</v>
      </c>
      <c r="AH19" s="322"/>
    </row>
    <row r="20" spans="1:34">
      <c r="A20" s="130" t="s">
        <v>29</v>
      </c>
      <c r="B20" s="232" t="s">
        <v>76</v>
      </c>
      <c r="C20" s="232">
        <v>76.099999999999994</v>
      </c>
      <c r="D20" s="561" t="s">
        <v>219</v>
      </c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232">
        <v>70.59</v>
      </c>
      <c r="P20" s="232">
        <v>60.069844342549686</v>
      </c>
      <c r="Q20" s="232">
        <v>65.043253355430835</v>
      </c>
      <c r="R20" s="232">
        <v>103.52941174399999</v>
      </c>
      <c r="S20" s="232">
        <v>95.320759390497727</v>
      </c>
      <c r="T20" s="232" t="s">
        <v>160</v>
      </c>
      <c r="U20" s="232" t="s">
        <v>15</v>
      </c>
      <c r="V20" s="232">
        <v>104.55776020742671</v>
      </c>
      <c r="W20" s="232" t="s">
        <v>15</v>
      </c>
      <c r="X20" s="232" t="s">
        <v>15</v>
      </c>
      <c r="Y20" s="232" t="s">
        <v>15</v>
      </c>
      <c r="Z20" s="232" t="s">
        <v>15</v>
      </c>
      <c r="AA20" s="232">
        <v>55.255857839550721</v>
      </c>
      <c r="AB20" s="232" t="s">
        <v>15</v>
      </c>
      <c r="AC20" s="232" t="s">
        <v>15</v>
      </c>
      <c r="AD20" s="353" t="s">
        <v>15</v>
      </c>
      <c r="AE20" s="353">
        <v>122.17314021903904</v>
      </c>
      <c r="AF20" s="353" t="s">
        <v>15</v>
      </c>
      <c r="AG20" s="353" t="s">
        <v>15</v>
      </c>
      <c r="AH20" s="322"/>
    </row>
    <row r="21" spans="1:34">
      <c r="A21" s="130" t="s">
        <v>30</v>
      </c>
      <c r="B21" s="232" t="s">
        <v>76</v>
      </c>
      <c r="C21" s="232">
        <v>68.599999999999994</v>
      </c>
      <c r="D21" s="561" t="s">
        <v>219</v>
      </c>
      <c r="E21" s="561"/>
      <c r="F21" s="561"/>
      <c r="G21" s="561"/>
      <c r="H21" s="561"/>
      <c r="I21" s="561"/>
      <c r="J21" s="561"/>
      <c r="K21" s="561"/>
      <c r="L21" s="561"/>
      <c r="M21" s="561"/>
      <c r="N21" s="561"/>
      <c r="O21" s="232">
        <v>61.60927475085122</v>
      </c>
      <c r="P21" s="232">
        <v>50.647123661365413</v>
      </c>
      <c r="Q21" s="232">
        <v>80.053234898991818</v>
      </c>
      <c r="R21" s="232">
        <v>88.823529393999991</v>
      </c>
      <c r="S21" s="232" t="s">
        <v>68</v>
      </c>
      <c r="T21" s="232" t="s">
        <v>68</v>
      </c>
      <c r="U21" s="232" t="s">
        <v>16</v>
      </c>
      <c r="V21" s="232" t="s">
        <v>16</v>
      </c>
      <c r="W21" s="232" t="s">
        <v>15</v>
      </c>
      <c r="X21" s="232" t="s">
        <v>15</v>
      </c>
      <c r="Y21" s="232" t="s">
        <v>15</v>
      </c>
      <c r="Z21" s="232" t="s">
        <v>15</v>
      </c>
      <c r="AA21" s="232" t="s">
        <v>15</v>
      </c>
      <c r="AB21" s="232" t="s">
        <v>15</v>
      </c>
      <c r="AC21" s="232" t="s">
        <v>15</v>
      </c>
      <c r="AD21" s="353" t="s">
        <v>15</v>
      </c>
      <c r="AE21" s="353" t="s">
        <v>15</v>
      </c>
      <c r="AF21" s="353" t="s">
        <v>15</v>
      </c>
      <c r="AG21" s="353" t="s">
        <v>15</v>
      </c>
      <c r="AH21" s="322"/>
    </row>
    <row r="22" spans="1:34">
      <c r="A22" s="130" t="s">
        <v>31</v>
      </c>
      <c r="B22" s="232" t="s">
        <v>76</v>
      </c>
      <c r="C22" s="232">
        <v>74.7</v>
      </c>
      <c r="D22" s="561" t="s">
        <v>219</v>
      </c>
      <c r="E22" s="561"/>
      <c r="F22" s="561"/>
      <c r="G22" s="561"/>
      <c r="H22" s="561"/>
      <c r="I22" s="561"/>
      <c r="J22" s="561"/>
      <c r="K22" s="561"/>
      <c r="L22" s="561"/>
      <c r="M22" s="561"/>
      <c r="N22" s="561"/>
      <c r="O22" s="232">
        <v>70.59</v>
      </c>
      <c r="P22" s="232">
        <v>53.002803831661481</v>
      </c>
      <c r="Q22" s="232">
        <v>65.043253355430835</v>
      </c>
      <c r="R22" s="232">
        <v>94.705882334000009</v>
      </c>
      <c r="S22" s="232" t="s">
        <v>68</v>
      </c>
      <c r="T22" s="232" t="s">
        <v>68</v>
      </c>
      <c r="U22" s="232" t="s">
        <v>16</v>
      </c>
      <c r="V22" s="232" t="s">
        <v>16</v>
      </c>
      <c r="W22" s="232" t="s">
        <v>16</v>
      </c>
      <c r="X22" s="232" t="s">
        <v>16</v>
      </c>
      <c r="Y22" s="232" t="s">
        <v>16</v>
      </c>
      <c r="Z22" s="232" t="s">
        <v>16</v>
      </c>
      <c r="AA22" s="232" t="s">
        <v>15</v>
      </c>
      <c r="AB22" s="232" t="s">
        <v>15</v>
      </c>
      <c r="AC22" s="232" t="s">
        <v>15</v>
      </c>
      <c r="AD22" s="353" t="s">
        <v>15</v>
      </c>
      <c r="AE22" s="353">
        <v>91.074522708738215</v>
      </c>
      <c r="AF22" s="353" t="s">
        <v>15</v>
      </c>
      <c r="AG22" s="353" t="s">
        <v>15</v>
      </c>
      <c r="AH22" s="322"/>
    </row>
    <row r="23" spans="1:34">
      <c r="A23" s="130" t="s">
        <v>32</v>
      </c>
      <c r="B23" s="232" t="s">
        <v>76</v>
      </c>
      <c r="C23" s="232">
        <v>63.2</v>
      </c>
      <c r="D23" s="561" t="s">
        <v>219</v>
      </c>
      <c r="E23" s="561"/>
      <c r="F23" s="561"/>
      <c r="G23" s="561"/>
      <c r="H23" s="561"/>
      <c r="I23" s="561"/>
      <c r="J23" s="561"/>
      <c r="K23" s="561"/>
      <c r="L23" s="561"/>
      <c r="M23" s="561"/>
      <c r="N23" s="561"/>
      <c r="O23" s="232">
        <v>70.59</v>
      </c>
      <c r="P23" s="232">
        <v>70.67040510888198</v>
      </c>
      <c r="Q23" s="232">
        <v>76.050573154042212</v>
      </c>
      <c r="R23" s="232">
        <v>88.823529393999991</v>
      </c>
      <c r="S23" s="232">
        <v>100.31693606168308</v>
      </c>
      <c r="T23" s="232" t="s">
        <v>160</v>
      </c>
      <c r="U23" s="232">
        <v>84.349633879819095</v>
      </c>
      <c r="V23" s="232">
        <v>90.526586180323662</v>
      </c>
      <c r="W23" s="232" t="s">
        <v>15</v>
      </c>
      <c r="X23" s="232" t="s">
        <v>15</v>
      </c>
      <c r="Y23" s="232" t="s">
        <v>15</v>
      </c>
      <c r="Z23" s="232" t="s">
        <v>15</v>
      </c>
      <c r="AA23" s="232">
        <v>75.025629742148013</v>
      </c>
      <c r="AB23" s="232" t="s">
        <v>15</v>
      </c>
      <c r="AC23" s="232" t="s">
        <v>15</v>
      </c>
      <c r="AD23" s="353" t="s">
        <v>15</v>
      </c>
      <c r="AE23" s="353" t="s">
        <v>15</v>
      </c>
      <c r="AF23" s="353">
        <v>80</v>
      </c>
      <c r="AG23" s="353" t="s">
        <v>15</v>
      </c>
      <c r="AH23" s="322"/>
    </row>
    <row r="24" spans="1:34">
      <c r="A24" s="130" t="s">
        <v>33</v>
      </c>
      <c r="B24" s="232" t="s">
        <v>76</v>
      </c>
      <c r="C24" s="232" t="s">
        <v>68</v>
      </c>
      <c r="D24" s="561" t="s">
        <v>219</v>
      </c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232" t="s">
        <v>68</v>
      </c>
      <c r="P24" s="232" t="s">
        <v>68</v>
      </c>
      <c r="Q24" s="232" t="s">
        <v>68</v>
      </c>
      <c r="R24" s="232" t="s">
        <v>68</v>
      </c>
      <c r="S24" s="232">
        <v>95.812705632513513</v>
      </c>
      <c r="T24" s="232" t="s">
        <v>160</v>
      </c>
      <c r="U24" s="232" t="s">
        <v>15</v>
      </c>
      <c r="V24" s="232">
        <v>123.52941176470588</v>
      </c>
      <c r="W24" s="232" t="s">
        <v>15</v>
      </c>
      <c r="X24" s="232" t="s">
        <v>15</v>
      </c>
      <c r="Y24" s="232" t="s">
        <v>15</v>
      </c>
      <c r="Z24" s="232" t="s">
        <v>15</v>
      </c>
      <c r="AA24" s="232" t="s">
        <v>16</v>
      </c>
      <c r="AB24" s="232" t="s">
        <v>16</v>
      </c>
      <c r="AC24" s="232" t="s">
        <v>16</v>
      </c>
      <c r="AD24" s="353" t="s">
        <v>16</v>
      </c>
      <c r="AE24" s="353" t="s">
        <v>15</v>
      </c>
      <c r="AF24" s="353" t="s">
        <v>15</v>
      </c>
      <c r="AG24" s="353" t="s">
        <v>15</v>
      </c>
      <c r="AH24" s="322"/>
    </row>
    <row r="25" spans="1:34">
      <c r="A25" s="130" t="s">
        <v>34</v>
      </c>
      <c r="B25" s="232" t="s">
        <v>76</v>
      </c>
      <c r="C25" s="232">
        <v>77.7</v>
      </c>
      <c r="D25" s="561" t="s">
        <v>219</v>
      </c>
      <c r="E25" s="561"/>
      <c r="F25" s="561"/>
      <c r="G25" s="561"/>
      <c r="H25" s="561"/>
      <c r="I25" s="561"/>
      <c r="J25" s="561"/>
      <c r="K25" s="561"/>
      <c r="L25" s="561"/>
      <c r="M25" s="561"/>
      <c r="N25" s="561"/>
      <c r="O25" s="232" t="s">
        <v>68</v>
      </c>
      <c r="P25" s="232" t="s">
        <v>68</v>
      </c>
      <c r="Q25" s="232" t="s">
        <v>68</v>
      </c>
      <c r="R25" s="232" t="s">
        <v>68</v>
      </c>
      <c r="S25" s="232" t="s">
        <v>68</v>
      </c>
      <c r="T25" s="232" t="s">
        <v>68</v>
      </c>
      <c r="U25" s="232" t="s">
        <v>16</v>
      </c>
      <c r="V25" s="232" t="s">
        <v>16</v>
      </c>
      <c r="W25" s="232" t="s">
        <v>15</v>
      </c>
      <c r="X25" s="232" t="s">
        <v>15</v>
      </c>
      <c r="Y25" s="232" t="s">
        <v>15</v>
      </c>
      <c r="Z25" s="232" t="s">
        <v>15</v>
      </c>
      <c r="AA25" s="232" t="s">
        <v>16</v>
      </c>
      <c r="AB25" s="232" t="s">
        <v>16</v>
      </c>
      <c r="AC25" s="232" t="s">
        <v>16</v>
      </c>
      <c r="AD25" s="353" t="s">
        <v>16</v>
      </c>
      <c r="AE25" s="353" t="s">
        <v>15</v>
      </c>
      <c r="AF25" s="353" t="s">
        <v>15</v>
      </c>
      <c r="AG25" s="353" t="s">
        <v>15</v>
      </c>
      <c r="AH25" s="322"/>
    </row>
    <row r="26" spans="1:34">
      <c r="A26" s="130" t="s">
        <v>35</v>
      </c>
      <c r="B26" s="232" t="s">
        <v>76</v>
      </c>
      <c r="C26" s="232">
        <v>77.599999999999994</v>
      </c>
      <c r="D26" s="561" t="s">
        <v>219</v>
      </c>
      <c r="E26" s="561"/>
      <c r="F26" s="561"/>
      <c r="G26" s="561"/>
      <c r="H26" s="561"/>
      <c r="I26" s="561"/>
      <c r="J26" s="561"/>
      <c r="K26" s="561"/>
      <c r="L26" s="561"/>
      <c r="M26" s="561"/>
      <c r="N26" s="561"/>
      <c r="O26" s="232">
        <v>70.59</v>
      </c>
      <c r="P26" s="232">
        <v>49.62753615450265</v>
      </c>
      <c r="Q26" s="232">
        <v>96.855852384475384</v>
      </c>
      <c r="R26" s="232">
        <v>116.40767534633153</v>
      </c>
      <c r="S26" s="232">
        <v>111.36158142865038</v>
      </c>
      <c r="T26" s="232">
        <v>88.218741035856567</v>
      </c>
      <c r="U26" s="232" t="s">
        <v>15</v>
      </c>
      <c r="V26" s="232">
        <v>122.00609327396296</v>
      </c>
      <c r="W26" s="232" t="s">
        <v>16</v>
      </c>
      <c r="X26" s="232" t="s">
        <v>16</v>
      </c>
      <c r="Y26" s="232" t="s">
        <v>16</v>
      </c>
      <c r="Z26" s="232" t="s">
        <v>16</v>
      </c>
      <c r="AA26" s="232" t="s">
        <v>16</v>
      </c>
      <c r="AB26" s="232" t="s">
        <v>16</v>
      </c>
      <c r="AC26" s="232" t="s">
        <v>16</v>
      </c>
      <c r="AD26" s="353" t="s">
        <v>16</v>
      </c>
      <c r="AE26" s="353">
        <v>88.155105477772238</v>
      </c>
      <c r="AF26" s="353" t="s">
        <v>15</v>
      </c>
      <c r="AG26" s="353" t="s">
        <v>15</v>
      </c>
      <c r="AH26" s="322"/>
    </row>
    <row r="27" spans="1:34">
      <c r="A27" s="130" t="s">
        <v>213</v>
      </c>
      <c r="B27" s="232" t="s">
        <v>76</v>
      </c>
      <c r="C27" s="232">
        <v>57.4</v>
      </c>
      <c r="D27" s="561" t="s">
        <v>219</v>
      </c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232">
        <v>70.59</v>
      </c>
      <c r="P27" s="232">
        <v>49.910973608147899</v>
      </c>
      <c r="Q27" s="232">
        <v>100.06654362373975</v>
      </c>
      <c r="R27" s="232">
        <v>118.823529388</v>
      </c>
      <c r="S27" s="232">
        <v>112.11892853952814</v>
      </c>
      <c r="T27" s="232" t="s">
        <v>160</v>
      </c>
      <c r="U27" s="232" t="s">
        <v>15</v>
      </c>
      <c r="V27" s="232">
        <v>123.52941176470588</v>
      </c>
      <c r="W27" s="232" t="s">
        <v>15</v>
      </c>
      <c r="X27" s="232" t="s">
        <v>15</v>
      </c>
      <c r="Y27" s="232" t="s">
        <v>15</v>
      </c>
      <c r="Z27" s="232" t="s">
        <v>15</v>
      </c>
      <c r="AA27" s="232" t="s">
        <v>16</v>
      </c>
      <c r="AB27" s="232" t="s">
        <v>16</v>
      </c>
      <c r="AC27" s="232" t="s">
        <v>16</v>
      </c>
      <c r="AD27" s="353" t="s">
        <v>16</v>
      </c>
      <c r="AE27" s="353" t="s">
        <v>15</v>
      </c>
      <c r="AF27" s="353" t="s">
        <v>15</v>
      </c>
      <c r="AG27" s="353" t="s">
        <v>15</v>
      </c>
      <c r="AH27" s="322"/>
    </row>
    <row r="28" spans="1:34">
      <c r="A28" s="130" t="s">
        <v>36</v>
      </c>
      <c r="B28" s="232" t="s">
        <v>76</v>
      </c>
      <c r="C28" s="232">
        <v>56.6</v>
      </c>
      <c r="D28" s="561" t="s">
        <v>219</v>
      </c>
      <c r="E28" s="561"/>
      <c r="F28" s="561"/>
      <c r="G28" s="561"/>
      <c r="H28" s="561"/>
      <c r="I28" s="561"/>
      <c r="J28" s="561"/>
      <c r="K28" s="561"/>
      <c r="L28" s="561"/>
      <c r="M28" s="561"/>
      <c r="N28" s="561"/>
      <c r="O28" s="232">
        <v>70.59</v>
      </c>
      <c r="P28" s="232">
        <v>73.615005321752065</v>
      </c>
      <c r="Q28" s="232">
        <v>63.375477628368508</v>
      </c>
      <c r="R28" s="232">
        <v>104.99999997899999</v>
      </c>
      <c r="S28" s="232" t="s">
        <v>68</v>
      </c>
      <c r="T28" s="232" t="s">
        <v>68</v>
      </c>
      <c r="U28" s="232" t="s">
        <v>16</v>
      </c>
      <c r="V28" s="232" t="s">
        <v>16</v>
      </c>
      <c r="W28" s="232" t="s">
        <v>16</v>
      </c>
      <c r="X28" s="232" t="s">
        <v>16</v>
      </c>
      <c r="Y28" s="232" t="s">
        <v>16</v>
      </c>
      <c r="Z28" s="232" t="s">
        <v>16</v>
      </c>
      <c r="AA28" s="232" t="s">
        <v>15</v>
      </c>
      <c r="AB28" s="232" t="s">
        <v>15</v>
      </c>
      <c r="AC28" s="232" t="s">
        <v>15</v>
      </c>
      <c r="AD28" s="353" t="s">
        <v>15</v>
      </c>
      <c r="AE28" s="353">
        <v>90.197105692859111</v>
      </c>
      <c r="AF28" s="353">
        <v>63.905759162303674</v>
      </c>
      <c r="AG28" s="353" t="s">
        <v>15</v>
      </c>
      <c r="AH28" s="322"/>
    </row>
    <row r="29" spans="1:34">
      <c r="A29" s="130" t="s">
        <v>37</v>
      </c>
      <c r="B29" s="232" t="s">
        <v>76</v>
      </c>
      <c r="C29" s="232" t="s">
        <v>15</v>
      </c>
      <c r="D29" s="561" t="s">
        <v>219</v>
      </c>
      <c r="E29" s="561"/>
      <c r="F29" s="561"/>
      <c r="G29" s="561"/>
      <c r="H29" s="561"/>
      <c r="I29" s="561"/>
      <c r="J29" s="561"/>
      <c r="K29" s="561"/>
      <c r="L29" s="561"/>
      <c r="M29" s="561"/>
      <c r="N29" s="561"/>
      <c r="O29" s="232" t="s">
        <v>68</v>
      </c>
      <c r="P29" s="232" t="s">
        <v>68</v>
      </c>
      <c r="Q29" s="232" t="s">
        <v>68</v>
      </c>
      <c r="R29" s="232" t="s">
        <v>68</v>
      </c>
      <c r="S29" s="232" t="s">
        <v>68</v>
      </c>
      <c r="T29" s="232" t="s">
        <v>68</v>
      </c>
      <c r="U29" s="232" t="s">
        <v>16</v>
      </c>
      <c r="V29" s="232" t="s">
        <v>16</v>
      </c>
      <c r="W29" s="232" t="s">
        <v>16</v>
      </c>
      <c r="X29" s="232" t="s">
        <v>16</v>
      </c>
      <c r="Y29" s="232" t="s">
        <v>16</v>
      </c>
      <c r="Z29" s="232" t="s">
        <v>16</v>
      </c>
      <c r="AA29" s="232" t="s">
        <v>15</v>
      </c>
      <c r="AB29" s="232" t="s">
        <v>15</v>
      </c>
      <c r="AC29" s="232" t="s">
        <v>15</v>
      </c>
      <c r="AD29" s="353" t="s">
        <v>15</v>
      </c>
      <c r="AE29" s="353" t="s">
        <v>15</v>
      </c>
      <c r="AF29" s="353" t="s">
        <v>15</v>
      </c>
      <c r="AG29" s="353" t="s">
        <v>15</v>
      </c>
      <c r="AH29" s="322"/>
    </row>
    <row r="30" spans="1:34">
      <c r="A30" s="130" t="s">
        <v>38</v>
      </c>
      <c r="B30" s="232" t="s">
        <v>76</v>
      </c>
      <c r="C30" s="232">
        <v>75.2</v>
      </c>
      <c r="D30" s="561" t="s">
        <v>219</v>
      </c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232">
        <v>70.59</v>
      </c>
      <c r="P30" s="232">
        <v>73.615005321752065</v>
      </c>
      <c r="Q30" s="232">
        <v>70.046580536617824</v>
      </c>
      <c r="R30" s="232">
        <v>104.99999997899999</v>
      </c>
      <c r="S30" s="232">
        <v>90.481942330145529</v>
      </c>
      <c r="T30" s="232" t="s">
        <v>160</v>
      </c>
      <c r="U30" s="232" t="s">
        <v>15</v>
      </c>
      <c r="V30" s="232">
        <v>123.5294117647059</v>
      </c>
      <c r="W30" s="232" t="s">
        <v>15</v>
      </c>
      <c r="X30" s="232" t="s">
        <v>15</v>
      </c>
      <c r="Y30" s="232" t="s">
        <v>15</v>
      </c>
      <c r="Z30" s="232" t="s">
        <v>15</v>
      </c>
      <c r="AA30" s="232" t="s">
        <v>15</v>
      </c>
      <c r="AB30" s="232" t="s">
        <v>15</v>
      </c>
      <c r="AC30" s="232" t="s">
        <v>15</v>
      </c>
      <c r="AD30" s="353" t="s">
        <v>15</v>
      </c>
      <c r="AE30" s="353" t="s">
        <v>15</v>
      </c>
      <c r="AF30" s="353" t="s">
        <v>15</v>
      </c>
      <c r="AG30" s="353" t="s">
        <v>15</v>
      </c>
      <c r="AH30" s="322"/>
    </row>
    <row r="31" spans="1:34">
      <c r="A31" s="130" t="s">
        <v>208</v>
      </c>
      <c r="B31" s="232" t="s">
        <v>76</v>
      </c>
      <c r="C31" s="232">
        <v>70.3</v>
      </c>
      <c r="D31" s="561" t="s">
        <v>219</v>
      </c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232">
        <v>71.877487209326418</v>
      </c>
      <c r="P31" s="232">
        <v>57.256115250251604</v>
      </c>
      <c r="Q31" s="232">
        <v>67.081645910729236</v>
      </c>
      <c r="R31" s="232">
        <v>104.99999997899999</v>
      </c>
      <c r="S31" s="232">
        <v>79.554171517326026</v>
      </c>
      <c r="T31" s="232">
        <v>92.028837209302324</v>
      </c>
      <c r="U31" s="232" t="s">
        <v>15</v>
      </c>
      <c r="V31" s="232">
        <v>113.95348837209303</v>
      </c>
      <c r="W31" s="232" t="s">
        <v>15</v>
      </c>
      <c r="X31" s="232" t="s">
        <v>15</v>
      </c>
      <c r="Y31" s="232" t="s">
        <v>15</v>
      </c>
      <c r="Z31" s="232" t="s">
        <v>15</v>
      </c>
      <c r="AA31" s="232" t="s">
        <v>16</v>
      </c>
      <c r="AB31" s="232" t="s">
        <v>16</v>
      </c>
      <c r="AC31" s="232" t="s">
        <v>16</v>
      </c>
      <c r="AD31" s="353" t="s">
        <v>16</v>
      </c>
      <c r="AE31" s="353" t="s">
        <v>15</v>
      </c>
      <c r="AF31" s="353" t="s">
        <v>15</v>
      </c>
      <c r="AG31" s="353" t="s">
        <v>15</v>
      </c>
      <c r="AH31" s="322"/>
    </row>
    <row r="32" spans="1:34">
      <c r="A32" s="130" t="s">
        <v>39</v>
      </c>
      <c r="B32" s="232" t="s">
        <v>76</v>
      </c>
      <c r="C32" s="232">
        <v>68.7</v>
      </c>
      <c r="D32" s="561" t="s">
        <v>219</v>
      </c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232">
        <v>70.59</v>
      </c>
      <c r="P32" s="232">
        <v>52.775588286389542</v>
      </c>
      <c r="Q32" s="232">
        <v>99.527723773458078</v>
      </c>
      <c r="R32" s="232">
        <v>118.05740947865098</v>
      </c>
      <c r="S32" s="232" t="s">
        <v>68</v>
      </c>
      <c r="T32" s="232" t="s">
        <v>68</v>
      </c>
      <c r="U32" s="232" t="s">
        <v>16</v>
      </c>
      <c r="V32" s="232" t="s">
        <v>16</v>
      </c>
      <c r="W32" s="232" t="s">
        <v>16</v>
      </c>
      <c r="X32" s="232" t="s">
        <v>16</v>
      </c>
      <c r="Y32" s="232" t="s">
        <v>16</v>
      </c>
      <c r="Z32" s="232" t="s">
        <v>16</v>
      </c>
      <c r="AA32" s="232" t="s">
        <v>16</v>
      </c>
      <c r="AB32" s="232" t="s">
        <v>16</v>
      </c>
      <c r="AC32" s="232" t="s">
        <v>16</v>
      </c>
      <c r="AD32" s="353" t="s">
        <v>16</v>
      </c>
      <c r="AE32" s="353" t="s">
        <v>15</v>
      </c>
      <c r="AF32" s="353" t="s">
        <v>15</v>
      </c>
      <c r="AG32" s="353" t="s">
        <v>15</v>
      </c>
      <c r="AH32" s="322"/>
    </row>
    <row r="33" spans="1:34">
      <c r="A33" s="130" t="s">
        <v>40</v>
      </c>
      <c r="B33" s="232" t="s">
        <v>76</v>
      </c>
      <c r="C33" s="232">
        <v>46.5</v>
      </c>
      <c r="D33" s="561" t="s">
        <v>219</v>
      </c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232" t="s">
        <v>68</v>
      </c>
      <c r="P33" s="232" t="s">
        <v>68</v>
      </c>
      <c r="Q33" s="232" t="s">
        <v>68</v>
      </c>
      <c r="R33" s="232" t="s">
        <v>68</v>
      </c>
      <c r="S33" s="232">
        <v>95.812705632513513</v>
      </c>
      <c r="T33" s="232" t="s">
        <v>160</v>
      </c>
      <c r="U33" s="232" t="s">
        <v>15</v>
      </c>
      <c r="V33" s="232">
        <v>108.82352941176471</v>
      </c>
      <c r="W33" s="232" t="s">
        <v>15</v>
      </c>
      <c r="X33" s="232" t="s">
        <v>15</v>
      </c>
      <c r="Y33" s="232">
        <v>99.992258660282701</v>
      </c>
      <c r="Z33" s="232" t="s">
        <v>15</v>
      </c>
      <c r="AA33" s="232" t="s">
        <v>15</v>
      </c>
      <c r="AB33" s="232" t="s">
        <v>15</v>
      </c>
      <c r="AC33" s="232" t="s">
        <v>15</v>
      </c>
      <c r="AD33" s="353" t="s">
        <v>15</v>
      </c>
      <c r="AE33" s="353" t="s">
        <v>16</v>
      </c>
      <c r="AF33" s="353" t="s">
        <v>16</v>
      </c>
      <c r="AG33" s="353" t="s">
        <v>16</v>
      </c>
      <c r="AH33" s="322"/>
    </row>
    <row r="34" spans="1:34">
      <c r="A34" s="130" t="s">
        <v>41</v>
      </c>
      <c r="B34" s="232" t="s">
        <v>76</v>
      </c>
      <c r="C34" s="232" t="s">
        <v>15</v>
      </c>
      <c r="D34" s="561" t="s">
        <v>219</v>
      </c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232">
        <v>70.59</v>
      </c>
      <c r="P34" s="232">
        <v>45.49407328884277</v>
      </c>
      <c r="Q34" s="232">
        <v>50.033271811869874</v>
      </c>
      <c r="R34" s="232">
        <v>81.176470571999999</v>
      </c>
      <c r="S34" s="232">
        <v>100.31693606168308</v>
      </c>
      <c r="T34" s="232" t="s">
        <v>160</v>
      </c>
      <c r="U34" s="232" t="s">
        <v>15</v>
      </c>
      <c r="V34" s="232">
        <v>123.52941176470588</v>
      </c>
      <c r="W34" s="232" t="s">
        <v>15</v>
      </c>
      <c r="X34" s="232" t="s">
        <v>15</v>
      </c>
      <c r="Y34" s="232" t="s">
        <v>15</v>
      </c>
      <c r="Z34" s="232" t="s">
        <v>15</v>
      </c>
      <c r="AA34" s="232" t="s">
        <v>16</v>
      </c>
      <c r="AB34" s="232" t="s">
        <v>16</v>
      </c>
      <c r="AC34" s="232" t="s">
        <v>16</v>
      </c>
      <c r="AD34" s="353" t="s">
        <v>16</v>
      </c>
      <c r="AE34" s="353" t="s">
        <v>15</v>
      </c>
      <c r="AF34" s="353" t="s">
        <v>15</v>
      </c>
      <c r="AG34" s="353" t="s">
        <v>15</v>
      </c>
      <c r="AH34" s="322"/>
    </row>
    <row r="35" spans="1:34">
      <c r="A35" s="130" t="s">
        <v>42</v>
      </c>
      <c r="B35" s="232" t="s">
        <v>76</v>
      </c>
      <c r="C35" s="232" t="s">
        <v>68</v>
      </c>
      <c r="D35" s="561" t="s">
        <v>219</v>
      </c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232" t="s">
        <v>68</v>
      </c>
      <c r="P35" s="232" t="s">
        <v>68</v>
      </c>
      <c r="Q35" s="232" t="s">
        <v>68</v>
      </c>
      <c r="R35" s="232" t="s">
        <v>68</v>
      </c>
      <c r="S35" s="232" t="s">
        <v>68</v>
      </c>
      <c r="T35" s="232" t="s">
        <v>68</v>
      </c>
      <c r="U35" s="232" t="s">
        <v>16</v>
      </c>
      <c r="V35" s="232" t="s">
        <v>16</v>
      </c>
      <c r="W35" s="232" t="s">
        <v>16</v>
      </c>
      <c r="X35" s="232" t="s">
        <v>16</v>
      </c>
      <c r="Y35" s="232" t="s">
        <v>16</v>
      </c>
      <c r="Z35" s="232" t="s">
        <v>16</v>
      </c>
      <c r="AA35" s="232" t="s">
        <v>16</v>
      </c>
      <c r="AB35" s="232" t="s">
        <v>16</v>
      </c>
      <c r="AC35" s="232" t="s">
        <v>16</v>
      </c>
      <c r="AD35" s="353" t="s">
        <v>16</v>
      </c>
      <c r="AE35" s="353" t="s">
        <v>16</v>
      </c>
      <c r="AF35" s="353" t="s">
        <v>16</v>
      </c>
      <c r="AG35" s="353" t="s">
        <v>16</v>
      </c>
      <c r="AH35" s="322"/>
    </row>
    <row r="36" spans="1:34">
      <c r="A36" s="130" t="s">
        <v>43</v>
      </c>
      <c r="B36" s="232" t="s">
        <v>76</v>
      </c>
      <c r="C36" s="232" t="s">
        <v>68</v>
      </c>
      <c r="D36" s="561" t="s">
        <v>219</v>
      </c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232" t="s">
        <v>68</v>
      </c>
      <c r="P36" s="232" t="s">
        <v>68</v>
      </c>
      <c r="Q36" s="232" t="s">
        <v>68</v>
      </c>
      <c r="R36" s="232" t="s">
        <v>68</v>
      </c>
      <c r="S36" s="232" t="s">
        <v>68</v>
      </c>
      <c r="T36" s="232" t="s">
        <v>68</v>
      </c>
      <c r="U36" s="232" t="s">
        <v>16</v>
      </c>
      <c r="V36" s="232" t="s">
        <v>16</v>
      </c>
      <c r="W36" s="232" t="s">
        <v>16</v>
      </c>
      <c r="X36" s="232" t="s">
        <v>16</v>
      </c>
      <c r="Y36" s="232" t="s">
        <v>16</v>
      </c>
      <c r="Z36" s="232" t="s">
        <v>16</v>
      </c>
      <c r="AA36" s="232" t="s">
        <v>16</v>
      </c>
      <c r="AB36" s="232" t="s">
        <v>16</v>
      </c>
      <c r="AC36" s="232" t="s">
        <v>16</v>
      </c>
      <c r="AD36" s="353" t="s">
        <v>16</v>
      </c>
      <c r="AE36" s="353" t="s">
        <v>16</v>
      </c>
      <c r="AF36" s="353" t="s">
        <v>16</v>
      </c>
      <c r="AG36" s="353" t="s">
        <v>16</v>
      </c>
      <c r="AH36" s="322"/>
    </row>
    <row r="37" spans="1:34">
      <c r="A37" s="130" t="s">
        <v>44</v>
      </c>
      <c r="B37" s="232" t="s">
        <v>76</v>
      </c>
      <c r="C37" s="232" t="s">
        <v>68</v>
      </c>
      <c r="D37" s="561" t="s">
        <v>219</v>
      </c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232" t="s">
        <v>68</v>
      </c>
      <c r="P37" s="232" t="s">
        <v>68</v>
      </c>
      <c r="Q37" s="232" t="s">
        <v>68</v>
      </c>
      <c r="R37" s="232" t="s">
        <v>68</v>
      </c>
      <c r="S37" s="232" t="s">
        <v>68</v>
      </c>
      <c r="T37" s="232" t="s">
        <v>68</v>
      </c>
      <c r="U37" s="232" t="s">
        <v>16</v>
      </c>
      <c r="V37" s="232" t="s">
        <v>16</v>
      </c>
      <c r="W37" s="232" t="s">
        <v>16</v>
      </c>
      <c r="X37" s="232" t="s">
        <v>16</v>
      </c>
      <c r="Y37" s="232" t="s">
        <v>16</v>
      </c>
      <c r="Z37" s="232" t="s">
        <v>16</v>
      </c>
      <c r="AA37" s="232" t="s">
        <v>16</v>
      </c>
      <c r="AB37" s="232" t="s">
        <v>16</v>
      </c>
      <c r="AC37" s="232" t="s">
        <v>16</v>
      </c>
      <c r="AD37" s="353" t="s">
        <v>16</v>
      </c>
      <c r="AE37" s="353" t="s">
        <v>16</v>
      </c>
      <c r="AF37" s="353" t="s">
        <v>16</v>
      </c>
      <c r="AG37" s="353" t="s">
        <v>16</v>
      </c>
      <c r="AH37" s="322"/>
    </row>
    <row r="38" spans="1:34">
      <c r="A38" s="130" t="s">
        <v>45</v>
      </c>
      <c r="B38" s="232" t="s">
        <v>76</v>
      </c>
      <c r="C38" s="232" t="s">
        <v>15</v>
      </c>
      <c r="D38" s="561" t="s">
        <v>219</v>
      </c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232" t="s">
        <v>68</v>
      </c>
      <c r="P38" s="232" t="s">
        <v>68</v>
      </c>
      <c r="Q38" s="232" t="s">
        <v>68</v>
      </c>
      <c r="R38" s="232" t="s">
        <v>68</v>
      </c>
      <c r="S38" s="232" t="s">
        <v>68</v>
      </c>
      <c r="T38" s="232" t="s">
        <v>68</v>
      </c>
      <c r="U38" s="232" t="s">
        <v>16</v>
      </c>
      <c r="V38" s="232" t="s">
        <v>16</v>
      </c>
      <c r="W38" s="232" t="s">
        <v>16</v>
      </c>
      <c r="X38" s="232" t="s">
        <v>16</v>
      </c>
      <c r="Y38" s="232" t="s">
        <v>16</v>
      </c>
      <c r="Z38" s="232" t="s">
        <v>16</v>
      </c>
      <c r="AA38" s="232" t="s">
        <v>15</v>
      </c>
      <c r="AB38" s="232" t="s">
        <v>15</v>
      </c>
      <c r="AC38" s="232" t="s">
        <v>15</v>
      </c>
      <c r="AD38" s="353" t="s">
        <v>15</v>
      </c>
      <c r="AE38" s="353" t="s">
        <v>15</v>
      </c>
      <c r="AF38" s="353" t="s">
        <v>15</v>
      </c>
      <c r="AG38" s="353" t="s">
        <v>15</v>
      </c>
      <c r="AH38" s="322"/>
    </row>
    <row r="39" spans="1:34">
      <c r="A39" s="130" t="s">
        <v>46</v>
      </c>
      <c r="B39" s="232" t="s">
        <v>76</v>
      </c>
      <c r="C39" s="232">
        <v>87.8</v>
      </c>
      <c r="D39" s="561" t="s">
        <v>219</v>
      </c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232" t="s">
        <v>68</v>
      </c>
      <c r="P39" s="232" t="s">
        <v>68</v>
      </c>
      <c r="Q39" s="232" t="s">
        <v>68</v>
      </c>
      <c r="R39" s="232" t="s">
        <v>68</v>
      </c>
      <c r="S39" s="232" t="s">
        <v>68</v>
      </c>
      <c r="T39" s="232" t="s">
        <v>68</v>
      </c>
      <c r="U39" s="232" t="s">
        <v>16</v>
      </c>
      <c r="V39" s="232" t="s">
        <v>16</v>
      </c>
      <c r="W39" s="232" t="s">
        <v>16</v>
      </c>
      <c r="X39" s="232" t="s">
        <v>16</v>
      </c>
      <c r="Y39" s="232" t="s">
        <v>16</v>
      </c>
      <c r="Z39" s="232" t="s">
        <v>16</v>
      </c>
      <c r="AA39" s="232" t="s">
        <v>16</v>
      </c>
      <c r="AB39" s="232" t="s">
        <v>16</v>
      </c>
      <c r="AC39" s="232" t="s">
        <v>16</v>
      </c>
      <c r="AD39" s="353" t="s">
        <v>16</v>
      </c>
      <c r="AE39" s="353" t="s">
        <v>16</v>
      </c>
      <c r="AF39" s="353" t="s">
        <v>16</v>
      </c>
      <c r="AG39" s="353" t="s">
        <v>16</v>
      </c>
      <c r="AH39" s="322"/>
    </row>
    <row r="40" spans="1:34">
      <c r="A40" s="130" t="s">
        <v>47</v>
      </c>
      <c r="B40" s="232" t="s">
        <v>76</v>
      </c>
      <c r="C40" s="232" t="s">
        <v>15</v>
      </c>
      <c r="D40" s="561" t="s">
        <v>219</v>
      </c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232" t="s">
        <v>68</v>
      </c>
      <c r="P40" s="232" t="s">
        <v>68</v>
      </c>
      <c r="Q40" s="232" t="s">
        <v>68</v>
      </c>
      <c r="R40" s="232" t="s">
        <v>68</v>
      </c>
      <c r="S40" s="232" t="s">
        <v>68</v>
      </c>
      <c r="T40" s="232" t="s">
        <v>68</v>
      </c>
      <c r="U40" s="232" t="s">
        <v>16</v>
      </c>
      <c r="V40" s="232" t="s">
        <v>16</v>
      </c>
      <c r="W40" s="232" t="s">
        <v>16</v>
      </c>
      <c r="X40" s="232" t="s">
        <v>16</v>
      </c>
      <c r="Y40" s="232" t="s">
        <v>16</v>
      </c>
      <c r="Z40" s="232" t="s">
        <v>16</v>
      </c>
      <c r="AA40" s="232" t="s">
        <v>16</v>
      </c>
      <c r="AB40" s="232" t="s">
        <v>16</v>
      </c>
      <c r="AC40" s="232" t="s">
        <v>16</v>
      </c>
      <c r="AD40" s="353" t="s">
        <v>16</v>
      </c>
      <c r="AE40" s="353" t="s">
        <v>15</v>
      </c>
      <c r="AF40" s="353" t="s">
        <v>15</v>
      </c>
      <c r="AG40" s="353" t="s">
        <v>15</v>
      </c>
      <c r="AH40" s="322"/>
    </row>
    <row r="41" spans="1:34">
      <c r="A41" s="130" t="s">
        <v>48</v>
      </c>
      <c r="B41" s="232" t="s">
        <v>76</v>
      </c>
      <c r="C41" s="232">
        <v>92.9</v>
      </c>
      <c r="D41" s="561" t="s">
        <v>219</v>
      </c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232" t="s">
        <v>68</v>
      </c>
      <c r="P41" s="232" t="s">
        <v>68</v>
      </c>
      <c r="Q41" s="232" t="s">
        <v>68</v>
      </c>
      <c r="R41" s="232" t="s">
        <v>68</v>
      </c>
      <c r="S41" s="232" t="s">
        <v>68</v>
      </c>
      <c r="T41" s="232" t="s">
        <v>68</v>
      </c>
      <c r="U41" s="232" t="s">
        <v>16</v>
      </c>
      <c r="V41" s="232" t="s">
        <v>16</v>
      </c>
      <c r="W41" s="232" t="s">
        <v>16</v>
      </c>
      <c r="X41" s="232" t="s">
        <v>16</v>
      </c>
      <c r="Y41" s="232" t="s">
        <v>16</v>
      </c>
      <c r="Z41" s="232" t="s">
        <v>16</v>
      </c>
      <c r="AA41" s="232" t="s">
        <v>16</v>
      </c>
      <c r="AB41" s="232" t="s">
        <v>16</v>
      </c>
      <c r="AC41" s="232" t="s">
        <v>16</v>
      </c>
      <c r="AD41" s="353" t="s">
        <v>16</v>
      </c>
      <c r="AE41" s="353" t="s">
        <v>15</v>
      </c>
      <c r="AF41" s="353" t="s">
        <v>15</v>
      </c>
      <c r="AG41" s="353" t="s">
        <v>15</v>
      </c>
      <c r="AH41" s="322"/>
    </row>
    <row r="42" spans="1:34">
      <c r="A42" s="130" t="s">
        <v>49</v>
      </c>
      <c r="B42" s="232" t="s">
        <v>76</v>
      </c>
      <c r="C42" s="232">
        <v>87.7</v>
      </c>
      <c r="D42" s="561" t="s">
        <v>219</v>
      </c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232" t="s">
        <v>68</v>
      </c>
      <c r="P42" s="232" t="s">
        <v>68</v>
      </c>
      <c r="Q42" s="232" t="s">
        <v>68</v>
      </c>
      <c r="R42" s="232" t="s">
        <v>68</v>
      </c>
      <c r="S42" s="232">
        <v>95.812705632513513</v>
      </c>
      <c r="T42" s="232" t="s">
        <v>160</v>
      </c>
      <c r="U42" s="232" t="s">
        <v>15</v>
      </c>
      <c r="V42" s="232">
        <v>108.8235294117647</v>
      </c>
      <c r="W42" s="232" t="s">
        <v>15</v>
      </c>
      <c r="X42" s="232" t="s">
        <v>15</v>
      </c>
      <c r="Y42" s="232" t="s">
        <v>15</v>
      </c>
      <c r="Z42" s="232" t="s">
        <v>15</v>
      </c>
      <c r="AA42" s="232" t="s">
        <v>15</v>
      </c>
      <c r="AB42" s="232" t="s">
        <v>15</v>
      </c>
      <c r="AC42" s="232" t="s">
        <v>15</v>
      </c>
      <c r="AD42" s="353" t="s">
        <v>15</v>
      </c>
      <c r="AE42" s="353" t="s">
        <v>15</v>
      </c>
      <c r="AF42" s="353" t="s">
        <v>15</v>
      </c>
      <c r="AG42" s="353" t="s">
        <v>15</v>
      </c>
      <c r="AH42" s="322"/>
    </row>
    <row r="43" spans="1:34">
      <c r="A43" s="130" t="s">
        <v>50</v>
      </c>
      <c r="B43" s="232" t="s">
        <v>76</v>
      </c>
      <c r="C43" s="232">
        <v>88.3</v>
      </c>
      <c r="D43" s="561" t="s">
        <v>219</v>
      </c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232" t="s">
        <v>68</v>
      </c>
      <c r="P43" s="232" t="s">
        <v>68</v>
      </c>
      <c r="Q43" s="232" t="s">
        <v>68</v>
      </c>
      <c r="R43" s="232" t="s">
        <v>68</v>
      </c>
      <c r="S43" s="232" t="s">
        <v>68</v>
      </c>
      <c r="T43" s="232" t="s">
        <v>68</v>
      </c>
      <c r="U43" s="232" t="s">
        <v>16</v>
      </c>
      <c r="V43" s="232" t="s">
        <v>16</v>
      </c>
      <c r="W43" s="232" t="s">
        <v>15</v>
      </c>
      <c r="X43" s="232" t="s">
        <v>15</v>
      </c>
      <c r="Y43" s="232" t="s">
        <v>15</v>
      </c>
      <c r="Z43" s="232" t="s">
        <v>15</v>
      </c>
      <c r="AA43" s="232">
        <v>63.080759743727079</v>
      </c>
      <c r="AB43" s="232">
        <v>86.644900785921465</v>
      </c>
      <c r="AC43" s="232">
        <v>121.39973082524594</v>
      </c>
      <c r="AD43" s="353">
        <v>80.971879553881905</v>
      </c>
      <c r="AE43" s="353">
        <v>91.026213189263444</v>
      </c>
      <c r="AF43" s="353">
        <v>74.397394136807819</v>
      </c>
      <c r="AG43" s="353" t="s">
        <v>15</v>
      </c>
      <c r="AH43" s="322"/>
    </row>
    <row r="44" spans="1:34">
      <c r="A44" s="130" t="s">
        <v>122</v>
      </c>
      <c r="B44" s="232" t="s">
        <v>76</v>
      </c>
      <c r="C44" s="232">
        <v>87.8</v>
      </c>
      <c r="D44" s="561" t="s">
        <v>219</v>
      </c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232" t="s">
        <v>68</v>
      </c>
      <c r="P44" s="232" t="s">
        <v>68</v>
      </c>
      <c r="Q44" s="232" t="s">
        <v>68</v>
      </c>
      <c r="R44" s="232" t="s">
        <v>68</v>
      </c>
      <c r="S44" s="232" t="s">
        <v>68</v>
      </c>
      <c r="T44" s="232" t="s">
        <v>68</v>
      </c>
      <c r="U44" s="232" t="s">
        <v>16</v>
      </c>
      <c r="V44" s="232" t="s">
        <v>16</v>
      </c>
      <c r="W44" s="232" t="s">
        <v>16</v>
      </c>
      <c r="X44" s="232" t="s">
        <v>16</v>
      </c>
      <c r="Y44" s="232" t="s">
        <v>16</v>
      </c>
      <c r="Z44" s="232" t="s">
        <v>16</v>
      </c>
      <c r="AA44" s="232" t="s">
        <v>16</v>
      </c>
      <c r="AB44" s="232" t="s">
        <v>16</v>
      </c>
      <c r="AC44" s="232" t="s">
        <v>16</v>
      </c>
      <c r="AD44" s="353" t="s">
        <v>16</v>
      </c>
      <c r="AE44" s="353" t="s">
        <v>15</v>
      </c>
      <c r="AF44" s="353" t="s">
        <v>15</v>
      </c>
      <c r="AG44" s="353" t="s">
        <v>15</v>
      </c>
      <c r="AH44" s="322"/>
    </row>
    <row r="45" spans="1:34">
      <c r="A45" s="130" t="s">
        <v>51</v>
      </c>
      <c r="B45" s="232" t="s">
        <v>76</v>
      </c>
      <c r="C45" s="232" t="s">
        <v>15</v>
      </c>
      <c r="D45" s="561" t="s">
        <v>219</v>
      </c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232" t="s">
        <v>68</v>
      </c>
      <c r="P45" s="232" t="s">
        <v>68</v>
      </c>
      <c r="Q45" s="232" t="s">
        <v>68</v>
      </c>
      <c r="R45" s="232" t="s">
        <v>68</v>
      </c>
      <c r="S45" s="232">
        <v>95.812705632513513</v>
      </c>
      <c r="T45" s="232" t="s">
        <v>160</v>
      </c>
      <c r="U45" s="232" t="s">
        <v>15</v>
      </c>
      <c r="V45" s="232">
        <v>108.8235294117647</v>
      </c>
      <c r="W45" s="232" t="s">
        <v>16</v>
      </c>
      <c r="X45" s="232" t="s">
        <v>16</v>
      </c>
      <c r="Y45" s="232" t="s">
        <v>16</v>
      </c>
      <c r="Z45" s="232" t="s">
        <v>16</v>
      </c>
      <c r="AA45" s="232" t="s">
        <v>16</v>
      </c>
      <c r="AB45" s="232" t="s">
        <v>16</v>
      </c>
      <c r="AC45" s="232" t="s">
        <v>16</v>
      </c>
      <c r="AD45" s="353" t="s">
        <v>16</v>
      </c>
      <c r="AE45" s="353" t="s">
        <v>15</v>
      </c>
      <c r="AF45" s="353" t="s">
        <v>15</v>
      </c>
      <c r="AG45" s="353" t="s">
        <v>15</v>
      </c>
      <c r="AH45" s="322"/>
    </row>
    <row r="46" spans="1:34">
      <c r="A46" s="130" t="s">
        <v>52</v>
      </c>
      <c r="B46" s="232" t="s">
        <v>76</v>
      </c>
      <c r="C46" s="232" t="s">
        <v>15</v>
      </c>
      <c r="D46" s="561" t="s">
        <v>219</v>
      </c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232" t="s">
        <v>68</v>
      </c>
      <c r="P46" s="232" t="s">
        <v>68</v>
      </c>
      <c r="Q46" s="232" t="s">
        <v>68</v>
      </c>
      <c r="R46" s="232" t="s">
        <v>68</v>
      </c>
      <c r="S46" s="232" t="s">
        <v>68</v>
      </c>
      <c r="T46" s="232" t="s">
        <v>68</v>
      </c>
      <c r="U46" s="232" t="s">
        <v>16</v>
      </c>
      <c r="V46" s="232" t="s">
        <v>16</v>
      </c>
      <c r="W46" s="232" t="s">
        <v>15</v>
      </c>
      <c r="X46" s="232" t="s">
        <v>15</v>
      </c>
      <c r="Y46" s="232" t="s">
        <v>15</v>
      </c>
      <c r="Z46" s="232" t="s">
        <v>15</v>
      </c>
      <c r="AA46" s="232" t="s">
        <v>15</v>
      </c>
      <c r="AB46" s="232" t="s">
        <v>15</v>
      </c>
      <c r="AC46" s="232" t="s">
        <v>15</v>
      </c>
      <c r="AD46" s="353" t="s">
        <v>15</v>
      </c>
      <c r="AE46" s="353" t="s">
        <v>15</v>
      </c>
      <c r="AF46" s="353" t="s">
        <v>15</v>
      </c>
      <c r="AG46" s="353" t="s">
        <v>15</v>
      </c>
      <c r="AH46" s="322"/>
    </row>
    <row r="47" spans="1:34">
      <c r="A47" s="130" t="s">
        <v>53</v>
      </c>
      <c r="B47" s="232" t="s">
        <v>76</v>
      </c>
      <c r="C47" s="232">
        <v>82.9</v>
      </c>
      <c r="D47" s="561" t="s">
        <v>219</v>
      </c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232" t="s">
        <v>68</v>
      </c>
      <c r="P47" s="232" t="s">
        <v>68</v>
      </c>
      <c r="Q47" s="232" t="s">
        <v>68</v>
      </c>
      <c r="R47" s="232" t="s">
        <v>68</v>
      </c>
      <c r="S47" s="232" t="s">
        <v>68</v>
      </c>
      <c r="T47" s="232" t="s">
        <v>68</v>
      </c>
      <c r="U47" s="232" t="s">
        <v>16</v>
      </c>
      <c r="V47" s="232" t="s">
        <v>16</v>
      </c>
      <c r="W47" s="232" t="s">
        <v>15</v>
      </c>
      <c r="X47" s="232" t="s">
        <v>15</v>
      </c>
      <c r="Y47" s="232" t="s">
        <v>15</v>
      </c>
      <c r="Z47" s="232" t="s">
        <v>15</v>
      </c>
      <c r="AA47" s="232" t="s">
        <v>15</v>
      </c>
      <c r="AB47" s="232" t="s">
        <v>15</v>
      </c>
      <c r="AC47" s="232" t="s">
        <v>15</v>
      </c>
      <c r="AD47" s="353" t="s">
        <v>15</v>
      </c>
      <c r="AE47" s="353" t="s">
        <v>15</v>
      </c>
      <c r="AF47" s="353" t="s">
        <v>15</v>
      </c>
      <c r="AG47" s="353" t="s">
        <v>15</v>
      </c>
      <c r="AH47" s="322"/>
    </row>
    <row r="48" spans="1:34">
      <c r="A48" s="130" t="s">
        <v>54</v>
      </c>
      <c r="B48" s="232" t="s">
        <v>76</v>
      </c>
      <c r="C48" s="232">
        <v>74.5</v>
      </c>
      <c r="D48" s="561" t="s">
        <v>219</v>
      </c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232">
        <v>70.59</v>
      </c>
      <c r="P48" s="232">
        <v>44.972392148767362</v>
      </c>
      <c r="Q48" s="232">
        <v>61.359701454320721</v>
      </c>
      <c r="R48" s="232">
        <v>81.755442318063004</v>
      </c>
      <c r="S48" s="232">
        <v>86.377574867377874</v>
      </c>
      <c r="T48" s="232" t="s">
        <v>160</v>
      </c>
      <c r="U48" s="232" t="s">
        <v>15</v>
      </c>
      <c r="V48" s="232">
        <v>100.49284578696343</v>
      </c>
      <c r="W48" s="232" t="s">
        <v>15</v>
      </c>
      <c r="X48" s="232" t="s">
        <v>15</v>
      </c>
      <c r="Y48" s="232" t="s">
        <v>15</v>
      </c>
      <c r="Z48" s="232" t="s">
        <v>15</v>
      </c>
      <c r="AA48" s="232" t="s">
        <v>15</v>
      </c>
      <c r="AB48" s="232" t="s">
        <v>15</v>
      </c>
      <c r="AC48" s="232" t="s">
        <v>15</v>
      </c>
      <c r="AD48" s="353" t="s">
        <v>15</v>
      </c>
      <c r="AE48" s="353" t="s">
        <v>15</v>
      </c>
      <c r="AF48" s="353">
        <v>78.210829493087559</v>
      </c>
      <c r="AG48" s="353" t="s">
        <v>15</v>
      </c>
      <c r="AH48" s="322"/>
    </row>
    <row r="49" spans="1:34">
      <c r="A49" s="130" t="s">
        <v>55</v>
      </c>
      <c r="B49" s="232" t="s">
        <v>76</v>
      </c>
      <c r="C49" s="232" t="s">
        <v>15</v>
      </c>
      <c r="D49" s="561" t="s">
        <v>219</v>
      </c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232" t="s">
        <v>68</v>
      </c>
      <c r="P49" s="232" t="s">
        <v>68</v>
      </c>
      <c r="Q49" s="232" t="s">
        <v>68</v>
      </c>
      <c r="R49" s="232" t="s">
        <v>68</v>
      </c>
      <c r="S49" s="232" t="s">
        <v>68</v>
      </c>
      <c r="T49" s="232" t="s">
        <v>68</v>
      </c>
      <c r="U49" s="232" t="s">
        <v>16</v>
      </c>
      <c r="V49" s="232" t="s">
        <v>16</v>
      </c>
      <c r="W49" s="232" t="s">
        <v>16</v>
      </c>
      <c r="X49" s="232" t="s">
        <v>16</v>
      </c>
      <c r="Y49" s="232" t="s">
        <v>16</v>
      </c>
      <c r="Z49" s="232" t="s">
        <v>16</v>
      </c>
      <c r="AA49" s="232" t="s">
        <v>15</v>
      </c>
      <c r="AB49" s="232" t="s">
        <v>15</v>
      </c>
      <c r="AC49" s="232" t="s">
        <v>15</v>
      </c>
      <c r="AD49" s="353" t="s">
        <v>15</v>
      </c>
      <c r="AE49" s="353" t="s">
        <v>16</v>
      </c>
      <c r="AF49" s="353" t="s">
        <v>16</v>
      </c>
      <c r="AG49" s="353" t="s">
        <v>16</v>
      </c>
      <c r="AH49" s="322"/>
    </row>
    <row r="50" spans="1:34">
      <c r="A50" s="130" t="s">
        <v>56</v>
      </c>
      <c r="B50" s="232" t="s">
        <v>76</v>
      </c>
      <c r="C50" s="232" t="s">
        <v>15</v>
      </c>
      <c r="D50" s="561" t="s">
        <v>219</v>
      </c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232" t="s">
        <v>68</v>
      </c>
      <c r="P50" s="232" t="s">
        <v>68</v>
      </c>
      <c r="Q50" s="232" t="s">
        <v>68</v>
      </c>
      <c r="R50" s="232" t="s">
        <v>68</v>
      </c>
      <c r="S50" s="232" t="s">
        <v>68</v>
      </c>
      <c r="T50" s="232" t="s">
        <v>68</v>
      </c>
      <c r="U50" s="232" t="s">
        <v>16</v>
      </c>
      <c r="V50" s="232" t="s">
        <v>16</v>
      </c>
      <c r="W50" s="232" t="s">
        <v>15</v>
      </c>
      <c r="X50" s="232" t="s">
        <v>15</v>
      </c>
      <c r="Y50" s="232" t="s">
        <v>15</v>
      </c>
      <c r="Z50" s="232" t="s">
        <v>15</v>
      </c>
      <c r="AA50" s="232" t="s">
        <v>16</v>
      </c>
      <c r="AB50" s="232" t="s">
        <v>16</v>
      </c>
      <c r="AC50" s="232" t="s">
        <v>16</v>
      </c>
      <c r="AD50" s="353" t="s">
        <v>16</v>
      </c>
      <c r="AE50" s="353" t="s">
        <v>15</v>
      </c>
      <c r="AF50" s="353" t="s">
        <v>15</v>
      </c>
      <c r="AG50" s="353" t="s">
        <v>15</v>
      </c>
      <c r="AH50" s="322"/>
    </row>
    <row r="51" spans="1:34">
      <c r="A51" s="130" t="s">
        <v>123</v>
      </c>
      <c r="B51" s="232" t="s">
        <v>76</v>
      </c>
      <c r="C51" s="232" t="s">
        <v>68</v>
      </c>
      <c r="D51" s="561" t="s">
        <v>219</v>
      </c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232" t="s">
        <v>68</v>
      </c>
      <c r="P51" s="232" t="s">
        <v>68</v>
      </c>
      <c r="Q51" s="232" t="s">
        <v>68</v>
      </c>
      <c r="R51" s="232" t="s">
        <v>68</v>
      </c>
      <c r="S51" s="232">
        <v>95.812705632513513</v>
      </c>
      <c r="T51" s="232" t="s">
        <v>160</v>
      </c>
      <c r="U51" s="232" t="s">
        <v>15</v>
      </c>
      <c r="V51" s="232">
        <v>108.82352941176468</v>
      </c>
      <c r="W51" s="232" t="s">
        <v>16</v>
      </c>
      <c r="X51" s="232" t="s">
        <v>16</v>
      </c>
      <c r="Y51" s="232" t="s">
        <v>16</v>
      </c>
      <c r="Z51" s="232" t="s">
        <v>16</v>
      </c>
      <c r="AA51" s="232" t="s">
        <v>16</v>
      </c>
      <c r="AB51" s="232" t="s">
        <v>16</v>
      </c>
      <c r="AC51" s="232" t="s">
        <v>16</v>
      </c>
      <c r="AD51" s="353" t="s">
        <v>16</v>
      </c>
      <c r="AE51" s="353" t="s">
        <v>15</v>
      </c>
      <c r="AF51" s="353" t="s">
        <v>15</v>
      </c>
      <c r="AG51" s="353" t="s">
        <v>15</v>
      </c>
      <c r="AH51" s="322"/>
    </row>
    <row r="52" spans="1:34">
      <c r="A52" s="130"/>
      <c r="B52" s="232"/>
      <c r="C52" s="232"/>
      <c r="D52" s="232"/>
      <c r="E52" s="232"/>
      <c r="F52" s="232"/>
      <c r="G52" s="232"/>
      <c r="H52" s="232"/>
      <c r="I52" s="232"/>
      <c r="J52" s="232"/>
      <c r="K52" s="232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  <c r="AA52" s="232"/>
      <c r="AB52" s="232"/>
      <c r="AC52" s="232"/>
      <c r="AD52" s="353"/>
      <c r="AE52" s="353"/>
      <c r="AF52" s="353"/>
      <c r="AG52" s="353"/>
      <c r="AH52" s="322"/>
    </row>
    <row r="53" spans="1:34">
      <c r="A53" s="163" t="s">
        <v>209</v>
      </c>
      <c r="B53" s="232" t="s">
        <v>76</v>
      </c>
      <c r="C53" s="386">
        <v>81.7</v>
      </c>
      <c r="D53" s="561" t="s">
        <v>219</v>
      </c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386">
        <v>75.696299327713177</v>
      </c>
      <c r="P53" s="386">
        <v>55.344053159062248</v>
      </c>
      <c r="Q53" s="386">
        <v>67.057220412007254</v>
      </c>
      <c r="R53" s="386">
        <v>79.848490191899387</v>
      </c>
      <c r="S53" s="386">
        <v>82.48193348632276</v>
      </c>
      <c r="T53" s="386">
        <v>87.755794932233371</v>
      </c>
      <c r="U53" s="386">
        <v>87.723704559235159</v>
      </c>
      <c r="V53" s="386">
        <v>92.345199718072266</v>
      </c>
      <c r="W53" s="386">
        <v>93.270179016587193</v>
      </c>
      <c r="X53" s="386">
        <v>90.221969222188577</v>
      </c>
      <c r="Y53" s="386">
        <v>87.088520543737118</v>
      </c>
      <c r="Z53" s="386">
        <v>93.04819594772745</v>
      </c>
      <c r="AA53" s="386">
        <v>75.519718060812707</v>
      </c>
      <c r="AB53" s="386">
        <v>89.948759393702431</v>
      </c>
      <c r="AC53" s="386">
        <v>86.965436545680177</v>
      </c>
      <c r="AD53" s="478">
        <v>81.388776967669372</v>
      </c>
      <c r="AE53" s="478">
        <v>82.867861241228198</v>
      </c>
      <c r="AF53" s="478">
        <v>80.66626230661042</v>
      </c>
      <c r="AG53" s="478">
        <v>66.017486437613059</v>
      </c>
      <c r="AH53" s="322"/>
    </row>
    <row r="54" spans="1:34">
      <c r="A54" s="163" t="s">
        <v>210</v>
      </c>
      <c r="B54" s="232" t="s">
        <v>76</v>
      </c>
      <c r="C54" s="386">
        <v>71.900000000000006</v>
      </c>
      <c r="D54" s="561" t="s">
        <v>219</v>
      </c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386">
        <v>61.400786447930301</v>
      </c>
      <c r="P54" s="386">
        <v>55.024141050068508</v>
      </c>
      <c r="Q54" s="386">
        <v>66.961637822381988</v>
      </c>
      <c r="R54" s="386">
        <v>94.715512346480523</v>
      </c>
      <c r="S54" s="386">
        <v>102.94802981348361</v>
      </c>
      <c r="T54" s="386">
        <v>82.016165352189276</v>
      </c>
      <c r="U54" s="386">
        <v>87.941607323935585</v>
      </c>
      <c r="V54" s="386">
        <v>91.601365720471804</v>
      </c>
      <c r="W54" s="386">
        <v>91.66316364739869</v>
      </c>
      <c r="X54" s="386">
        <v>88.239016793312302</v>
      </c>
      <c r="Y54" s="386">
        <v>89.137499304215851</v>
      </c>
      <c r="Z54" s="386">
        <v>87.433704020530371</v>
      </c>
      <c r="AA54" s="386">
        <v>58.125529385962537</v>
      </c>
      <c r="AB54" s="386">
        <v>83.383713855711051</v>
      </c>
      <c r="AC54" s="386">
        <v>103.82431045049819</v>
      </c>
      <c r="AD54" s="478">
        <v>86.954433379230849</v>
      </c>
      <c r="AE54" s="478">
        <v>104.22225255001031</v>
      </c>
      <c r="AF54" s="478">
        <v>66.268752568845031</v>
      </c>
      <c r="AG54" s="478">
        <v>64.472867897240008</v>
      </c>
      <c r="AH54" s="322"/>
    </row>
    <row r="55" spans="1:34">
      <c r="A55" s="163" t="s">
        <v>211</v>
      </c>
      <c r="B55" s="232" t="s">
        <v>76</v>
      </c>
      <c r="C55" s="386">
        <v>70</v>
      </c>
      <c r="D55" s="561" t="s">
        <v>219</v>
      </c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386">
        <v>70.854612580131047</v>
      </c>
      <c r="P55" s="386">
        <v>63.197481819165667</v>
      </c>
      <c r="Q55" s="386">
        <v>75.373255877721675</v>
      </c>
      <c r="R55" s="386">
        <v>108.83326838493376</v>
      </c>
      <c r="S55" s="386">
        <v>97.946081232436953</v>
      </c>
      <c r="T55" s="386">
        <v>89.114454545454564</v>
      </c>
      <c r="U55" s="386">
        <v>85.763433118577083</v>
      </c>
      <c r="V55" s="386">
        <v>120.64075630252101</v>
      </c>
      <c r="W55" s="386">
        <v>89.13761783249052</v>
      </c>
      <c r="X55" s="386">
        <v>80.10193058093958</v>
      </c>
      <c r="Y55" s="386">
        <v>87.196273978403468</v>
      </c>
      <c r="Z55" s="386">
        <v>87.38138435593784</v>
      </c>
      <c r="AA55" s="386">
        <v>76.112904286462836</v>
      </c>
      <c r="AB55" s="386">
        <v>83.310702681732224</v>
      </c>
      <c r="AC55" s="386">
        <v>87.355579636038712</v>
      </c>
      <c r="AD55" s="478">
        <v>87.632510547500132</v>
      </c>
      <c r="AE55" s="478">
        <v>83.456161788201925</v>
      </c>
      <c r="AF55" s="478">
        <v>67.727392109701142</v>
      </c>
      <c r="AG55" s="478" t="s">
        <v>15</v>
      </c>
      <c r="AH55" s="322"/>
    </row>
    <row r="56" spans="1:34">
      <c r="A56" s="163" t="s">
        <v>212</v>
      </c>
      <c r="B56" s="232" t="s">
        <v>76</v>
      </c>
      <c r="C56" s="386">
        <v>95.8</v>
      </c>
      <c r="D56" s="561" t="s">
        <v>219</v>
      </c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386">
        <v>70.59</v>
      </c>
      <c r="P56" s="386">
        <v>44.972392148767362</v>
      </c>
      <c r="Q56" s="386">
        <v>61.359701454320721</v>
      </c>
      <c r="R56" s="386">
        <v>81.755442318063004</v>
      </c>
      <c r="S56" s="386">
        <v>90.368229052506976</v>
      </c>
      <c r="T56" s="386">
        <v>72.388558951965067</v>
      </c>
      <c r="U56" s="386">
        <v>95.488338706392298</v>
      </c>
      <c r="V56" s="386">
        <v>104.01636637187627</v>
      </c>
      <c r="W56" s="386">
        <v>90.779300646763929</v>
      </c>
      <c r="X56" s="386">
        <v>89.165529132416481</v>
      </c>
      <c r="Y56" s="386">
        <v>88.194167763752148</v>
      </c>
      <c r="Z56" s="386">
        <v>82.060644790235486</v>
      </c>
      <c r="AA56" s="386">
        <v>65.431030462778878</v>
      </c>
      <c r="AB56" s="386">
        <v>94.724489382440339</v>
      </c>
      <c r="AC56" s="386">
        <v>90.734577291879745</v>
      </c>
      <c r="AD56" s="478">
        <v>84.72376381180942</v>
      </c>
      <c r="AE56" s="478">
        <v>75.490163667403323</v>
      </c>
      <c r="AF56" s="478">
        <v>73.431950215450897</v>
      </c>
      <c r="AG56" s="478">
        <v>66.458366267990968</v>
      </c>
      <c r="AH56" s="322"/>
    </row>
    <row r="57" spans="1:34">
      <c r="A57" s="130"/>
      <c r="B57" s="524"/>
      <c r="C57" s="232"/>
      <c r="D57" s="232"/>
      <c r="E57" s="232"/>
      <c r="F57" s="232"/>
      <c r="G57" s="232"/>
      <c r="H57" s="232"/>
      <c r="I57" s="232"/>
      <c r="J57" s="232"/>
      <c r="K57" s="232"/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232"/>
      <c r="Z57" s="232"/>
      <c r="AA57" s="232"/>
      <c r="AB57" s="232"/>
      <c r="AC57" s="232"/>
      <c r="AD57" s="353"/>
      <c r="AE57" s="353"/>
      <c r="AF57" s="353"/>
      <c r="AG57" s="353"/>
      <c r="AH57" s="322"/>
    </row>
    <row r="58" spans="1:34">
      <c r="A58" s="163" t="s">
        <v>59</v>
      </c>
      <c r="B58" s="525">
        <v>69.5</v>
      </c>
      <c r="C58" s="386">
        <v>80.599999999999994</v>
      </c>
      <c r="D58" s="561" t="s">
        <v>219</v>
      </c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386">
        <v>68.650120940435841</v>
      </c>
      <c r="P58" s="386">
        <v>58.981132075471727</v>
      </c>
      <c r="Q58" s="386">
        <v>70.531398576121106</v>
      </c>
      <c r="R58" s="386">
        <v>93.955237192238343</v>
      </c>
      <c r="S58" s="386">
        <v>95.51</v>
      </c>
      <c r="T58" s="386">
        <v>78.03381100616852</v>
      </c>
      <c r="U58" s="386">
        <v>92.75</v>
      </c>
      <c r="V58" s="386">
        <v>102.02185200824877</v>
      </c>
      <c r="W58" s="386">
        <v>90.50598576506664</v>
      </c>
      <c r="X58" s="386">
        <v>87.8</v>
      </c>
      <c r="Y58" s="386">
        <v>88.105363480452112</v>
      </c>
      <c r="Z58" s="386">
        <v>83.827386054137449</v>
      </c>
      <c r="AA58" s="386">
        <v>66.137007181752921</v>
      </c>
      <c r="AB58" s="386">
        <v>92.045892788703782</v>
      </c>
      <c r="AC58" s="386">
        <v>91.020555242426397</v>
      </c>
      <c r="AD58" s="478">
        <v>84.903241962036233</v>
      </c>
      <c r="AE58" s="478">
        <v>81.584887190058595</v>
      </c>
      <c r="AF58" s="478">
        <v>72.391640200938298</v>
      </c>
      <c r="AG58" s="478">
        <v>65.282833229751745</v>
      </c>
      <c r="AH58" s="322"/>
    </row>
    <row r="59" spans="1:34">
      <c r="A59" s="169" t="s">
        <v>131</v>
      </c>
      <c r="B59" s="310"/>
      <c r="C59" s="310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  <c r="X59" s="310"/>
      <c r="Y59" s="310"/>
      <c r="Z59" s="310"/>
      <c r="AA59" s="310"/>
      <c r="AB59" s="310"/>
      <c r="AC59" s="310"/>
      <c r="AD59" s="310"/>
      <c r="AE59" s="357"/>
      <c r="AF59" s="310"/>
      <c r="AG59" s="357"/>
      <c r="AH59" s="149"/>
    </row>
    <row r="60" spans="1:34">
      <c r="A60" s="130" t="s">
        <v>70</v>
      </c>
      <c r="B60" s="232" t="s">
        <v>68</v>
      </c>
      <c r="C60" s="561" t="s">
        <v>219</v>
      </c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232" t="s">
        <v>68</v>
      </c>
      <c r="O60" s="232" t="s">
        <v>68</v>
      </c>
      <c r="P60" s="232" t="s">
        <v>68</v>
      </c>
      <c r="Q60" s="232" t="s">
        <v>68</v>
      </c>
      <c r="R60" s="232" t="s">
        <v>68</v>
      </c>
      <c r="S60" s="232" t="s">
        <v>68</v>
      </c>
      <c r="T60" s="232" t="s">
        <v>16</v>
      </c>
      <c r="U60" s="232" t="s">
        <v>16</v>
      </c>
      <c r="V60" s="232" t="s">
        <v>16</v>
      </c>
      <c r="W60" s="232" t="s">
        <v>16</v>
      </c>
      <c r="X60" s="232" t="s">
        <v>16</v>
      </c>
      <c r="Y60" s="232" t="s">
        <v>16</v>
      </c>
      <c r="Z60" s="232" t="s">
        <v>68</v>
      </c>
      <c r="AA60" s="232" t="s">
        <v>68</v>
      </c>
      <c r="AB60" s="232" t="s">
        <v>68</v>
      </c>
      <c r="AC60" s="232" t="s">
        <v>68</v>
      </c>
      <c r="AD60" s="232" t="s">
        <v>68</v>
      </c>
      <c r="AE60" s="357" t="s">
        <v>68</v>
      </c>
      <c r="AF60" s="232" t="s">
        <v>68</v>
      </c>
      <c r="AG60" s="357" t="s">
        <v>68</v>
      </c>
      <c r="AH60" s="342"/>
    </row>
    <row r="61" spans="1:34">
      <c r="A61" s="120"/>
    </row>
    <row r="62" spans="1:34">
      <c r="A62" s="171"/>
    </row>
    <row r="63" spans="1:34">
      <c r="A63" s="177" t="s">
        <v>206</v>
      </c>
    </row>
    <row r="64" spans="1:34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53">
    <mergeCell ref="D58:N58"/>
    <mergeCell ref="C60:M60"/>
    <mergeCell ref="D48:N48"/>
    <mergeCell ref="D49:N49"/>
    <mergeCell ref="D50:N50"/>
    <mergeCell ref="D51:N51"/>
    <mergeCell ref="D53:N53"/>
    <mergeCell ref="D54:N54"/>
    <mergeCell ref="D55:N55"/>
    <mergeCell ref="D56:N56"/>
    <mergeCell ref="D44:N44"/>
    <mergeCell ref="D45:N45"/>
    <mergeCell ref="D46:N46"/>
    <mergeCell ref="D47:N47"/>
    <mergeCell ref="D36:N36"/>
    <mergeCell ref="D37:N37"/>
    <mergeCell ref="D38:N38"/>
    <mergeCell ref="D39:N39"/>
    <mergeCell ref="D40:N40"/>
    <mergeCell ref="D41:N41"/>
    <mergeCell ref="D42:N42"/>
    <mergeCell ref="D43:N43"/>
    <mergeCell ref="D31:N31"/>
    <mergeCell ref="D32:N32"/>
    <mergeCell ref="D33:N33"/>
    <mergeCell ref="D34:N34"/>
    <mergeCell ref="D35:N35"/>
    <mergeCell ref="D20:N20"/>
    <mergeCell ref="D21:N21"/>
    <mergeCell ref="D22:N22"/>
    <mergeCell ref="D23:N23"/>
    <mergeCell ref="D25:N25"/>
    <mergeCell ref="D10:N10"/>
    <mergeCell ref="D11:N11"/>
    <mergeCell ref="D30:N30"/>
    <mergeCell ref="D12:N12"/>
    <mergeCell ref="D13:N13"/>
    <mergeCell ref="D14:N14"/>
    <mergeCell ref="D15:N15"/>
    <mergeCell ref="D16:N16"/>
    <mergeCell ref="D17:N17"/>
    <mergeCell ref="D18:N18"/>
    <mergeCell ref="D19:N19"/>
    <mergeCell ref="D24:N24"/>
    <mergeCell ref="D26:N26"/>
    <mergeCell ref="D27:N27"/>
    <mergeCell ref="D28:N28"/>
    <mergeCell ref="D29:N29"/>
    <mergeCell ref="A4:A5"/>
    <mergeCell ref="D6:N6"/>
    <mergeCell ref="D7:N7"/>
    <mergeCell ref="D8:N8"/>
    <mergeCell ref="D9:N9"/>
  </mergeCells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F84C1-16CB-4B40-9135-962D6D9C05A4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33.75">
      <c r="A3" s="301" t="s">
        <v>81</v>
      </c>
      <c r="B3" s="208" t="s">
        <v>75</v>
      </c>
      <c r="C3" s="201" t="s">
        <v>75</v>
      </c>
      <c r="D3" s="201" t="s">
        <v>75</v>
      </c>
      <c r="E3" s="201" t="s">
        <v>75</v>
      </c>
      <c r="F3" s="201" t="s">
        <v>75</v>
      </c>
      <c r="G3" s="201" t="s">
        <v>75</v>
      </c>
      <c r="H3" s="201" t="s">
        <v>75</v>
      </c>
      <c r="I3" s="201" t="s">
        <v>75</v>
      </c>
      <c r="J3" s="201" t="s">
        <v>75</v>
      </c>
      <c r="K3" s="201" t="s">
        <v>75</v>
      </c>
      <c r="L3" s="201" t="s">
        <v>75</v>
      </c>
      <c r="M3" s="201" t="s">
        <v>75</v>
      </c>
      <c r="N3" s="201" t="s">
        <v>75</v>
      </c>
      <c r="O3" s="201" t="s">
        <v>75</v>
      </c>
      <c r="P3" s="201" t="s">
        <v>75</v>
      </c>
      <c r="Q3" s="201" t="s">
        <v>75</v>
      </c>
      <c r="R3" s="201" t="s">
        <v>75</v>
      </c>
      <c r="S3" s="201" t="s">
        <v>75</v>
      </c>
      <c r="T3" s="201" t="s">
        <v>75</v>
      </c>
      <c r="U3" s="201" t="s">
        <v>75</v>
      </c>
      <c r="V3" s="201" t="s">
        <v>75</v>
      </c>
      <c r="W3" s="201" t="s">
        <v>75</v>
      </c>
      <c r="X3" s="201" t="s">
        <v>75</v>
      </c>
      <c r="Y3" s="201" t="s">
        <v>75</v>
      </c>
      <c r="Z3" s="201" t="s">
        <v>75</v>
      </c>
      <c r="AA3" s="201" t="s">
        <v>75</v>
      </c>
      <c r="AB3" s="201" t="s">
        <v>75</v>
      </c>
      <c r="AC3" s="201" t="s">
        <v>75</v>
      </c>
      <c r="AD3" s="201" t="s">
        <v>75</v>
      </c>
      <c r="AE3" s="201" t="s">
        <v>75</v>
      </c>
      <c r="AF3" s="201" t="s">
        <v>115</v>
      </c>
      <c r="AG3" s="201" t="s">
        <v>115</v>
      </c>
      <c r="AH3" s="201" t="s">
        <v>142</v>
      </c>
      <c r="AI3" s="201" t="s">
        <v>142</v>
      </c>
      <c r="AJ3" s="201" t="s">
        <v>142</v>
      </c>
      <c r="AK3" s="201" t="s">
        <v>142</v>
      </c>
      <c r="AL3" s="201" t="s">
        <v>142</v>
      </c>
      <c r="AM3" s="201" t="s">
        <v>142</v>
      </c>
      <c r="AN3" s="201" t="s">
        <v>142</v>
      </c>
      <c r="AO3" s="201" t="s">
        <v>142</v>
      </c>
      <c r="AP3" s="201" t="s">
        <v>142</v>
      </c>
      <c r="AQ3" s="201" t="s">
        <v>142</v>
      </c>
      <c r="AR3" s="201" t="s">
        <v>142</v>
      </c>
      <c r="AS3" s="201" t="s">
        <v>142</v>
      </c>
      <c r="AT3" s="201" t="s">
        <v>142</v>
      </c>
      <c r="AU3" s="201" t="s">
        <v>142</v>
      </c>
      <c r="AV3" s="201" t="s">
        <v>142</v>
      </c>
      <c r="AW3" s="201" t="s">
        <v>142</v>
      </c>
    </row>
    <row r="4" spans="1:49">
      <c r="A4" s="552" t="s">
        <v>205</v>
      </c>
      <c r="B4" s="192">
        <v>1978</v>
      </c>
      <c r="C4" s="182">
        <v>1979</v>
      </c>
      <c r="D4" s="22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182">
        <v>2021</v>
      </c>
      <c r="AT4" s="182">
        <v>2022</v>
      </c>
      <c r="AU4" s="182">
        <v>2023</v>
      </c>
      <c r="AV4" s="182">
        <v>2024</v>
      </c>
      <c r="AW4" s="182">
        <v>2025</v>
      </c>
    </row>
    <row r="5" spans="1:49" ht="12.75" thickBot="1">
      <c r="A5" s="553"/>
      <c r="B5" s="193" t="s">
        <v>220</v>
      </c>
      <c r="C5" s="129" t="s">
        <v>220</v>
      </c>
      <c r="D5" s="129" t="s">
        <v>220</v>
      </c>
      <c r="E5" s="129" t="s">
        <v>220</v>
      </c>
      <c r="F5" s="129" t="s">
        <v>220</v>
      </c>
      <c r="G5" s="129" t="s">
        <v>220</v>
      </c>
      <c r="H5" s="129" t="s">
        <v>220</v>
      </c>
      <c r="I5" s="129" t="s">
        <v>220</v>
      </c>
      <c r="J5" s="129" t="s">
        <v>220</v>
      </c>
      <c r="K5" s="129" t="s">
        <v>220</v>
      </c>
      <c r="L5" s="129" t="s">
        <v>220</v>
      </c>
      <c r="M5" s="129" t="s">
        <v>220</v>
      </c>
      <c r="N5" s="129" t="s">
        <v>220</v>
      </c>
      <c r="O5" s="129" t="s">
        <v>220</v>
      </c>
      <c r="P5" s="129" t="s">
        <v>220</v>
      </c>
      <c r="Q5" s="129" t="s">
        <v>220</v>
      </c>
      <c r="R5" s="129" t="s">
        <v>220</v>
      </c>
      <c r="S5" s="129" t="s">
        <v>220</v>
      </c>
      <c r="T5" s="129" t="s">
        <v>220</v>
      </c>
      <c r="U5" s="129" t="s">
        <v>220</v>
      </c>
      <c r="V5" s="129" t="s">
        <v>220</v>
      </c>
      <c r="W5" s="129" t="s">
        <v>220</v>
      </c>
      <c r="X5" s="129" t="s">
        <v>220</v>
      </c>
      <c r="Y5" s="129" t="s">
        <v>220</v>
      </c>
      <c r="Z5" s="129" t="s">
        <v>220</v>
      </c>
      <c r="AA5" s="129" t="s">
        <v>220</v>
      </c>
      <c r="AB5" s="129" t="s">
        <v>220</v>
      </c>
      <c r="AC5" s="129" t="s">
        <v>220</v>
      </c>
      <c r="AD5" s="129" t="s">
        <v>220</v>
      </c>
      <c r="AE5" s="129" t="s">
        <v>220</v>
      </c>
      <c r="AF5" s="201" t="s">
        <v>222</v>
      </c>
      <c r="AG5" s="201" t="s">
        <v>222</v>
      </c>
      <c r="AH5" s="201" t="s">
        <v>222</v>
      </c>
      <c r="AI5" s="201" t="s">
        <v>222</v>
      </c>
      <c r="AJ5" s="201" t="s">
        <v>222</v>
      </c>
      <c r="AK5" s="201" t="s">
        <v>222</v>
      </c>
      <c r="AL5" s="201" t="s">
        <v>222</v>
      </c>
      <c r="AM5" s="201" t="s">
        <v>222</v>
      </c>
      <c r="AN5" s="201" t="s">
        <v>222</v>
      </c>
      <c r="AO5" s="201" t="s">
        <v>222</v>
      </c>
      <c r="AP5" s="201" t="s">
        <v>222</v>
      </c>
      <c r="AQ5" s="201" t="s">
        <v>222</v>
      </c>
      <c r="AR5" s="201" t="s">
        <v>222</v>
      </c>
      <c r="AS5" s="201" t="s">
        <v>222</v>
      </c>
      <c r="AT5" s="201" t="s">
        <v>222</v>
      </c>
      <c r="AU5" s="201" t="s">
        <v>222</v>
      </c>
      <c r="AV5" s="201" t="s">
        <v>222</v>
      </c>
      <c r="AW5" s="201" t="s">
        <v>222</v>
      </c>
    </row>
    <row r="6" spans="1:49" ht="12.75" thickTop="1">
      <c r="A6" s="130" t="s">
        <v>14</v>
      </c>
      <c r="B6" s="524" t="s">
        <v>15</v>
      </c>
      <c r="C6" s="232" t="s">
        <v>15</v>
      </c>
      <c r="D6" s="362" t="s">
        <v>15</v>
      </c>
      <c r="E6" s="362" t="s">
        <v>15</v>
      </c>
      <c r="F6" s="362" t="s">
        <v>15</v>
      </c>
      <c r="G6" s="362" t="s">
        <v>15</v>
      </c>
      <c r="H6" s="362" t="s">
        <v>15</v>
      </c>
      <c r="I6" s="362" t="s">
        <v>15</v>
      </c>
      <c r="J6" s="362" t="s">
        <v>15</v>
      </c>
      <c r="K6" s="562" t="s">
        <v>76</v>
      </c>
      <c r="L6" s="562"/>
      <c r="M6" s="562"/>
      <c r="N6" s="562"/>
      <c r="O6" s="362">
        <v>98.247224977459055</v>
      </c>
      <c r="P6" s="362">
        <v>54.0560240877955</v>
      </c>
      <c r="Q6" s="362">
        <v>74.14454465101683</v>
      </c>
      <c r="R6" s="362">
        <v>86.086360764559032</v>
      </c>
      <c r="S6" s="362" t="s">
        <v>160</v>
      </c>
      <c r="T6" s="362" t="s">
        <v>160</v>
      </c>
      <c r="U6" s="362" t="s">
        <v>15</v>
      </c>
      <c r="V6" s="362" t="s">
        <v>15</v>
      </c>
      <c r="W6" s="362" t="s">
        <v>15</v>
      </c>
      <c r="X6" s="362" t="s">
        <v>15</v>
      </c>
      <c r="Y6" s="362" t="s">
        <v>15</v>
      </c>
      <c r="Z6" s="362" t="s">
        <v>15</v>
      </c>
      <c r="AA6" s="362" t="s">
        <v>15</v>
      </c>
      <c r="AB6" s="362" t="s">
        <v>15</v>
      </c>
      <c r="AC6" s="362" t="s">
        <v>15</v>
      </c>
      <c r="AD6" s="353" t="s">
        <v>15</v>
      </c>
      <c r="AE6" s="353" t="s">
        <v>15</v>
      </c>
      <c r="AF6" s="357" t="s">
        <v>15</v>
      </c>
      <c r="AG6" s="357" t="s">
        <v>15</v>
      </c>
      <c r="AH6" s="357">
        <v>82.514659497161432</v>
      </c>
      <c r="AI6" s="357">
        <v>78.801390485646365</v>
      </c>
      <c r="AJ6" s="357">
        <v>95.41518200882615</v>
      </c>
      <c r="AK6" s="357">
        <v>65.044633123314185</v>
      </c>
      <c r="AL6" s="357">
        <v>102.03508654723876</v>
      </c>
      <c r="AM6" s="357">
        <v>95.666396644076954</v>
      </c>
      <c r="AN6" s="357" t="s">
        <v>15</v>
      </c>
      <c r="AO6" s="357" t="s">
        <v>15</v>
      </c>
      <c r="AP6" s="471" t="s">
        <v>160</v>
      </c>
      <c r="AQ6" s="493" t="s">
        <v>160</v>
      </c>
      <c r="AR6" s="493" t="s">
        <v>160</v>
      </c>
      <c r="AS6" s="471" t="s">
        <v>180</v>
      </c>
      <c r="AT6" s="398" t="s">
        <v>160</v>
      </c>
      <c r="AU6" s="398" t="s">
        <v>160</v>
      </c>
      <c r="AV6" s="398" t="s">
        <v>160</v>
      </c>
      <c r="AW6" s="398" t="s">
        <v>160</v>
      </c>
    </row>
    <row r="7" spans="1:49">
      <c r="A7" s="130" t="s">
        <v>17</v>
      </c>
      <c r="B7" s="524">
        <v>58</v>
      </c>
      <c r="C7" s="232" t="s">
        <v>15</v>
      </c>
      <c r="D7" s="362" t="s">
        <v>15</v>
      </c>
      <c r="E7" s="362">
        <v>49.5</v>
      </c>
      <c r="F7" s="362" t="s">
        <v>15</v>
      </c>
      <c r="G7" s="362" t="s">
        <v>15</v>
      </c>
      <c r="H7" s="362" t="s">
        <v>15</v>
      </c>
      <c r="I7" s="362" t="s">
        <v>15</v>
      </c>
      <c r="J7" s="362" t="s">
        <v>15</v>
      </c>
      <c r="K7" s="556" t="s">
        <v>76</v>
      </c>
      <c r="L7" s="556"/>
      <c r="M7" s="556"/>
      <c r="N7" s="556"/>
      <c r="O7" s="362">
        <v>98.247224977459069</v>
      </c>
      <c r="P7" s="362">
        <v>92.715289854582466</v>
      </c>
      <c r="Q7" s="362">
        <v>98.767808915891024</v>
      </c>
      <c r="R7" s="362">
        <v>97.819528178562521</v>
      </c>
      <c r="S7" s="362" t="s">
        <v>160</v>
      </c>
      <c r="T7" s="362" t="s">
        <v>160</v>
      </c>
      <c r="U7" s="362" t="s">
        <v>15</v>
      </c>
      <c r="V7" s="362" t="s">
        <v>15</v>
      </c>
      <c r="W7" s="362" t="s">
        <v>15</v>
      </c>
      <c r="X7" s="362" t="s">
        <v>15</v>
      </c>
      <c r="Y7" s="362" t="s">
        <v>15</v>
      </c>
      <c r="Z7" s="362" t="s">
        <v>15</v>
      </c>
      <c r="AA7" s="362" t="s">
        <v>15</v>
      </c>
      <c r="AB7" s="362" t="s">
        <v>15</v>
      </c>
      <c r="AC7" s="362" t="s">
        <v>15</v>
      </c>
      <c r="AD7" s="353" t="s">
        <v>15</v>
      </c>
      <c r="AE7" s="353" t="s">
        <v>15</v>
      </c>
      <c r="AF7" s="357" t="s">
        <v>15</v>
      </c>
      <c r="AG7" s="357" t="s">
        <v>15</v>
      </c>
      <c r="AH7" s="357">
        <v>87.08840957894985</v>
      </c>
      <c r="AI7" s="357">
        <v>67.385321100917395</v>
      </c>
      <c r="AJ7" s="357">
        <v>86.309120562037393</v>
      </c>
      <c r="AK7" s="357">
        <v>65.718822922302508</v>
      </c>
      <c r="AL7" s="357">
        <v>89.10273081924575</v>
      </c>
      <c r="AM7" s="357">
        <v>98.823529411764696</v>
      </c>
      <c r="AN7" s="357" t="s">
        <v>15</v>
      </c>
      <c r="AO7" s="357" t="s">
        <v>15</v>
      </c>
      <c r="AP7" s="471" t="s">
        <v>160</v>
      </c>
      <c r="AQ7" s="471" t="s">
        <v>160</v>
      </c>
      <c r="AR7" s="471" t="s">
        <v>160</v>
      </c>
      <c r="AS7" s="471" t="s">
        <v>180</v>
      </c>
      <c r="AT7" s="398" t="s">
        <v>160</v>
      </c>
      <c r="AU7" s="398" t="s">
        <v>160</v>
      </c>
      <c r="AV7" s="398" t="s">
        <v>160</v>
      </c>
      <c r="AW7" s="398" t="s">
        <v>160</v>
      </c>
    </row>
    <row r="8" spans="1:49">
      <c r="A8" s="130" t="s">
        <v>18</v>
      </c>
      <c r="B8" s="524" t="s">
        <v>68</v>
      </c>
      <c r="C8" s="232" t="s">
        <v>68</v>
      </c>
      <c r="D8" s="362" t="s">
        <v>68</v>
      </c>
      <c r="E8" s="362" t="s">
        <v>68</v>
      </c>
      <c r="F8" s="362" t="s">
        <v>68</v>
      </c>
      <c r="G8" s="362">
        <v>108.8</v>
      </c>
      <c r="H8" s="362">
        <v>50.8</v>
      </c>
      <c r="I8" s="362" t="s">
        <v>15</v>
      </c>
      <c r="J8" s="362" t="s">
        <v>15</v>
      </c>
      <c r="K8" s="556" t="s">
        <v>76</v>
      </c>
      <c r="L8" s="556"/>
      <c r="M8" s="556"/>
      <c r="N8" s="556"/>
      <c r="O8" s="362">
        <v>98.247224977459027</v>
      </c>
      <c r="P8" s="362">
        <v>66.765969303018238</v>
      </c>
      <c r="Q8" s="362">
        <v>83.054391375216085</v>
      </c>
      <c r="R8" s="362">
        <v>94.691602112110189</v>
      </c>
      <c r="S8" s="362" t="s">
        <v>160</v>
      </c>
      <c r="T8" s="362" t="s">
        <v>160</v>
      </c>
      <c r="U8" s="362" t="s">
        <v>15</v>
      </c>
      <c r="V8" s="362" t="s">
        <v>15</v>
      </c>
      <c r="W8" s="362" t="s">
        <v>15</v>
      </c>
      <c r="X8" s="362">
        <v>116.2926420860904</v>
      </c>
      <c r="Y8" s="362" t="s">
        <v>15</v>
      </c>
      <c r="Z8" s="362">
        <v>132.38534027765684</v>
      </c>
      <c r="AA8" s="362" t="s">
        <v>15</v>
      </c>
      <c r="AB8" s="362" t="s">
        <v>15</v>
      </c>
      <c r="AC8" s="362" t="s">
        <v>15</v>
      </c>
      <c r="AD8" s="353" t="s">
        <v>15</v>
      </c>
      <c r="AE8" s="353" t="s">
        <v>15</v>
      </c>
      <c r="AF8" s="357" t="s">
        <v>15</v>
      </c>
      <c r="AG8" s="357" t="s">
        <v>15</v>
      </c>
      <c r="AH8" s="357">
        <v>79.768561273444305</v>
      </c>
      <c r="AI8" s="357">
        <v>78.450936699959612</v>
      </c>
      <c r="AJ8" s="357">
        <v>98.460759928801863</v>
      </c>
      <c r="AK8" s="357">
        <v>77.008943951354524</v>
      </c>
      <c r="AL8" s="357">
        <v>103.47782398803568</v>
      </c>
      <c r="AM8" s="357">
        <v>95.357922998811162</v>
      </c>
      <c r="AN8" s="357" t="s">
        <v>15</v>
      </c>
      <c r="AO8" s="357" t="s">
        <v>15</v>
      </c>
      <c r="AP8" s="471" t="s">
        <v>160</v>
      </c>
      <c r="AQ8" s="471" t="s">
        <v>160</v>
      </c>
      <c r="AR8" s="471" t="s">
        <v>160</v>
      </c>
      <c r="AS8" s="471" t="s">
        <v>180</v>
      </c>
      <c r="AT8" s="398" t="s">
        <v>160</v>
      </c>
      <c r="AU8" s="398" t="s">
        <v>160</v>
      </c>
      <c r="AV8" s="398" t="s">
        <v>160</v>
      </c>
      <c r="AW8" s="398" t="s">
        <v>160</v>
      </c>
    </row>
    <row r="9" spans="1:49">
      <c r="A9" s="130" t="s">
        <v>19</v>
      </c>
      <c r="B9" s="524">
        <v>64.5</v>
      </c>
      <c r="C9" s="232">
        <v>75.5</v>
      </c>
      <c r="D9" s="362">
        <v>60.3</v>
      </c>
      <c r="E9" s="362">
        <v>68.3</v>
      </c>
      <c r="F9" s="362">
        <v>66</v>
      </c>
      <c r="G9" s="362">
        <v>70.5</v>
      </c>
      <c r="H9" s="362">
        <v>92.4</v>
      </c>
      <c r="I9" s="362">
        <v>69.7</v>
      </c>
      <c r="J9" s="362">
        <v>87.2</v>
      </c>
      <c r="K9" s="556" t="s">
        <v>76</v>
      </c>
      <c r="L9" s="556"/>
      <c r="M9" s="556"/>
      <c r="N9" s="556"/>
      <c r="O9" s="362">
        <v>86.982762250046036</v>
      </c>
      <c r="P9" s="362">
        <v>68.405463133274182</v>
      </c>
      <c r="Q9" s="362">
        <v>87.455350550332483</v>
      </c>
      <c r="R9" s="362">
        <v>94.548178158744221</v>
      </c>
      <c r="S9" s="362">
        <v>96.276921520492436</v>
      </c>
      <c r="T9" s="362">
        <v>113.21132206281207</v>
      </c>
      <c r="U9" s="362">
        <v>100.0295496016771</v>
      </c>
      <c r="V9" s="362">
        <v>119.1600239906272</v>
      </c>
      <c r="W9" s="362">
        <v>111.28204206583906</v>
      </c>
      <c r="X9" s="362">
        <v>117.91457825448774</v>
      </c>
      <c r="Y9" s="362">
        <v>109.00173876121998</v>
      </c>
      <c r="Z9" s="362">
        <v>117.83590431697365</v>
      </c>
      <c r="AA9" s="362">
        <v>93.285809778994619</v>
      </c>
      <c r="AB9" s="362">
        <v>109.80661139361136</v>
      </c>
      <c r="AC9" s="362">
        <v>101.76726137210612</v>
      </c>
      <c r="AD9" s="353">
        <v>89.798843152687112</v>
      </c>
      <c r="AE9" s="353">
        <v>97.487359099867732</v>
      </c>
      <c r="AF9" s="357">
        <v>87.260303109486898</v>
      </c>
      <c r="AG9" s="357">
        <v>78.58665028509354</v>
      </c>
      <c r="AH9" s="357">
        <v>76.425662141768683</v>
      </c>
      <c r="AI9" s="357">
        <v>93.394041865281309</v>
      </c>
      <c r="AJ9" s="357">
        <v>92.322659285964733</v>
      </c>
      <c r="AK9" s="357">
        <v>87.949507925242472</v>
      </c>
      <c r="AL9" s="357">
        <v>109.04150288274357</v>
      </c>
      <c r="AM9" s="357">
        <v>91.419597935307195</v>
      </c>
      <c r="AN9" s="357">
        <v>78</v>
      </c>
      <c r="AO9" s="357">
        <v>83.4</v>
      </c>
      <c r="AP9" s="471">
        <v>20.9</v>
      </c>
      <c r="AQ9" s="471">
        <v>59.6</v>
      </c>
      <c r="AR9" s="471">
        <v>36.9</v>
      </c>
      <c r="AS9" s="471">
        <v>53.7</v>
      </c>
      <c r="AT9" s="398">
        <v>23.5</v>
      </c>
      <c r="AU9" s="398">
        <v>51</v>
      </c>
      <c r="AV9" s="398">
        <v>15.5</v>
      </c>
      <c r="AW9" s="398">
        <v>61.2</v>
      </c>
    </row>
    <row r="10" spans="1:49">
      <c r="A10" s="150" t="s">
        <v>225</v>
      </c>
      <c r="B10" s="421">
        <v>69.099999999999994</v>
      </c>
      <c r="C10" s="354">
        <v>75.7</v>
      </c>
      <c r="D10" s="362">
        <v>56.8</v>
      </c>
      <c r="E10" s="362">
        <v>65</v>
      </c>
      <c r="F10" s="362">
        <v>61.6</v>
      </c>
      <c r="G10" s="362">
        <v>77.5</v>
      </c>
      <c r="H10" s="362">
        <v>110.5</v>
      </c>
      <c r="I10" s="362">
        <v>89</v>
      </c>
      <c r="J10" s="362">
        <v>99</v>
      </c>
      <c r="K10" s="556" t="s">
        <v>76</v>
      </c>
      <c r="L10" s="556"/>
      <c r="M10" s="556"/>
      <c r="N10" s="556"/>
      <c r="O10" s="362">
        <v>101.20824515846348</v>
      </c>
      <c r="P10" s="362">
        <v>83.560578809122575</v>
      </c>
      <c r="Q10" s="362">
        <v>102.31667338644259</v>
      </c>
      <c r="R10" s="362">
        <v>98.846448710979558</v>
      </c>
      <c r="S10" s="362">
        <v>97.869325391056549</v>
      </c>
      <c r="T10" s="362">
        <v>104.43396244643499</v>
      </c>
      <c r="U10" s="362">
        <v>109.18781481783267</v>
      </c>
      <c r="V10" s="362">
        <v>119.85227651820844</v>
      </c>
      <c r="W10" s="362">
        <v>125.13696119963564</v>
      </c>
      <c r="X10" s="362">
        <v>120.62509080453654</v>
      </c>
      <c r="Y10" s="362">
        <v>114.06886899392782</v>
      </c>
      <c r="Z10" s="362">
        <v>119.82155837737334</v>
      </c>
      <c r="AA10" s="362">
        <v>84.806570154598262</v>
      </c>
      <c r="AB10" s="362">
        <v>124.97398832044524</v>
      </c>
      <c r="AC10" s="362">
        <v>113.84259265183081</v>
      </c>
      <c r="AD10" s="474">
        <v>89.691454394741456</v>
      </c>
      <c r="AE10" s="474">
        <v>114.33578343440402</v>
      </c>
      <c r="AF10" s="357">
        <v>85.476938569247011</v>
      </c>
      <c r="AG10" s="357">
        <v>88.285206688223141</v>
      </c>
      <c r="AH10" s="357">
        <v>84.488370674660743</v>
      </c>
      <c r="AI10" s="357">
        <v>86.361458486659913</v>
      </c>
      <c r="AJ10" s="357">
        <v>96.395642981777769</v>
      </c>
      <c r="AK10" s="357">
        <v>69.228560178398254</v>
      </c>
      <c r="AL10" s="357">
        <v>104.92834830899733</v>
      </c>
      <c r="AM10" s="357">
        <v>83.972074606009443</v>
      </c>
      <c r="AN10" s="357">
        <v>63</v>
      </c>
      <c r="AO10" s="357">
        <v>63.6</v>
      </c>
      <c r="AP10" s="475">
        <v>31.1</v>
      </c>
      <c r="AQ10" s="475">
        <v>61.1</v>
      </c>
      <c r="AR10" s="475">
        <v>65.599999999999994</v>
      </c>
      <c r="AS10" s="475">
        <v>97.7</v>
      </c>
      <c r="AT10" s="223">
        <v>60.1</v>
      </c>
      <c r="AU10" s="223">
        <v>58</v>
      </c>
      <c r="AV10" s="223">
        <v>95.5</v>
      </c>
      <c r="AW10" s="223">
        <v>89.3</v>
      </c>
    </row>
    <row r="11" spans="1:49">
      <c r="A11" s="130" t="s">
        <v>21</v>
      </c>
      <c r="B11" s="421">
        <v>58</v>
      </c>
      <c r="C11" s="354">
        <v>61.3</v>
      </c>
      <c r="D11" s="362" t="s">
        <v>15</v>
      </c>
      <c r="E11" s="362">
        <v>98.9</v>
      </c>
      <c r="F11" s="362">
        <v>84.2</v>
      </c>
      <c r="G11" s="362">
        <v>67.099999999999994</v>
      </c>
      <c r="H11" s="362" t="s">
        <v>15</v>
      </c>
      <c r="I11" s="362">
        <v>65.8</v>
      </c>
      <c r="J11" s="362" t="s">
        <v>15</v>
      </c>
      <c r="K11" s="556" t="s">
        <v>76</v>
      </c>
      <c r="L11" s="556"/>
      <c r="M11" s="556"/>
      <c r="N11" s="556"/>
      <c r="O11" s="362">
        <v>81.156599835607551</v>
      </c>
      <c r="P11" s="362">
        <v>79.717115366721217</v>
      </c>
      <c r="Q11" s="362">
        <v>94.111457157847042</v>
      </c>
      <c r="R11" s="362">
        <v>98.308498608407049</v>
      </c>
      <c r="S11" s="362">
        <v>103.1029611099154</v>
      </c>
      <c r="T11" s="362">
        <v>101.6044710610052</v>
      </c>
      <c r="U11" s="362">
        <v>106.23952768338336</v>
      </c>
      <c r="V11" s="362" t="s">
        <v>15</v>
      </c>
      <c r="W11" s="362">
        <v>130.30642694105936</v>
      </c>
      <c r="X11" s="362" t="s">
        <v>15</v>
      </c>
      <c r="Y11" s="362">
        <v>116.76362448662846</v>
      </c>
      <c r="Z11" s="362">
        <v>118.35177746486733</v>
      </c>
      <c r="AA11" s="362">
        <v>69.234623130800799</v>
      </c>
      <c r="AB11" s="362">
        <v>107.44554530924628</v>
      </c>
      <c r="AC11" s="362" t="s">
        <v>15</v>
      </c>
      <c r="AD11" s="474">
        <v>84.63155646941722</v>
      </c>
      <c r="AE11" s="474">
        <v>115.07073060489049</v>
      </c>
      <c r="AF11" s="357">
        <v>88.346935043975918</v>
      </c>
      <c r="AG11" s="357" t="s">
        <v>15</v>
      </c>
      <c r="AH11" s="357">
        <v>84.149703556453517</v>
      </c>
      <c r="AI11" s="357">
        <v>90.335856229747009</v>
      </c>
      <c r="AJ11" s="357">
        <v>96.502031404127507</v>
      </c>
      <c r="AK11" s="357">
        <v>69.573437572802504</v>
      </c>
      <c r="AL11" s="357">
        <v>104.85334344311241</v>
      </c>
      <c r="AM11" s="357">
        <v>82.194661169025323</v>
      </c>
      <c r="AN11" s="357" t="s">
        <v>15</v>
      </c>
      <c r="AO11" s="357">
        <v>80.900000000000006</v>
      </c>
      <c r="AP11" s="475" t="s">
        <v>160</v>
      </c>
      <c r="AQ11" s="475" t="s">
        <v>160</v>
      </c>
      <c r="AR11" s="475" t="s">
        <v>160</v>
      </c>
      <c r="AS11" s="475" t="s">
        <v>180</v>
      </c>
      <c r="AT11" s="223" t="s">
        <v>160</v>
      </c>
      <c r="AU11" s="223" t="s">
        <v>160</v>
      </c>
      <c r="AV11" s="223" t="s">
        <v>160</v>
      </c>
      <c r="AW11" s="223">
        <v>179</v>
      </c>
    </row>
    <row r="12" spans="1:49">
      <c r="A12" s="130" t="s">
        <v>22</v>
      </c>
      <c r="B12" s="421" t="s">
        <v>15</v>
      </c>
      <c r="C12" s="354" t="s">
        <v>15</v>
      </c>
      <c r="D12" s="362" t="s">
        <v>15</v>
      </c>
      <c r="E12" s="362" t="s">
        <v>15</v>
      </c>
      <c r="F12" s="362">
        <v>57.1</v>
      </c>
      <c r="G12" s="362" t="s">
        <v>15</v>
      </c>
      <c r="H12" s="362">
        <v>58.3</v>
      </c>
      <c r="I12" s="362">
        <v>68.7</v>
      </c>
      <c r="J12" s="362">
        <v>68.8</v>
      </c>
      <c r="K12" s="556" t="s">
        <v>76</v>
      </c>
      <c r="L12" s="556"/>
      <c r="M12" s="556"/>
      <c r="N12" s="556"/>
      <c r="O12" s="362">
        <v>98.247224977459069</v>
      </c>
      <c r="P12" s="362">
        <v>65.762912035037502</v>
      </c>
      <c r="Q12" s="362">
        <v>86.372412346613729</v>
      </c>
      <c r="R12" s="362">
        <v>94.802868088818954</v>
      </c>
      <c r="S12" s="362">
        <v>89.548977730014357</v>
      </c>
      <c r="T12" s="362" t="s">
        <v>160</v>
      </c>
      <c r="U12" s="362" t="s">
        <v>15</v>
      </c>
      <c r="V12" s="362" t="s">
        <v>15</v>
      </c>
      <c r="W12" s="362" t="s">
        <v>15</v>
      </c>
      <c r="X12" s="362">
        <v>120.24000101336016</v>
      </c>
      <c r="Y12" s="362" t="s">
        <v>15</v>
      </c>
      <c r="Z12" s="362">
        <v>108.82754673578665</v>
      </c>
      <c r="AA12" s="362" t="s">
        <v>15</v>
      </c>
      <c r="AB12" s="362" t="s">
        <v>15</v>
      </c>
      <c r="AC12" s="362">
        <v>102.92127893202141</v>
      </c>
      <c r="AD12" s="474">
        <v>89.520908701461153</v>
      </c>
      <c r="AE12" s="474" t="s">
        <v>15</v>
      </c>
      <c r="AF12" s="357">
        <v>84.727854368657191</v>
      </c>
      <c r="AG12" s="357" t="s">
        <v>15</v>
      </c>
      <c r="AH12" s="357">
        <v>84.071620750180188</v>
      </c>
      <c r="AI12" s="357">
        <v>79.928696892121749</v>
      </c>
      <c r="AJ12" s="357">
        <v>96.542052480080997</v>
      </c>
      <c r="AK12" s="357">
        <v>65.304220897249138</v>
      </c>
      <c r="AL12" s="357">
        <v>104.17256545532206</v>
      </c>
      <c r="AM12" s="357">
        <v>90.750608093195254</v>
      </c>
      <c r="AN12" s="357" t="s">
        <v>15</v>
      </c>
      <c r="AO12" s="357" t="s">
        <v>15</v>
      </c>
      <c r="AP12" s="475" t="s">
        <v>160</v>
      </c>
      <c r="AQ12" s="475" t="s">
        <v>160</v>
      </c>
      <c r="AR12" s="475" t="s">
        <v>160</v>
      </c>
      <c r="AS12" s="475" t="s">
        <v>180</v>
      </c>
      <c r="AT12" s="223" t="s">
        <v>160</v>
      </c>
      <c r="AU12" s="223">
        <v>21.8</v>
      </c>
      <c r="AV12" s="223" t="s">
        <v>160</v>
      </c>
      <c r="AW12" s="223" t="s">
        <v>160</v>
      </c>
    </row>
    <row r="13" spans="1:49">
      <c r="A13" s="130" t="s">
        <v>23</v>
      </c>
      <c r="B13" s="421">
        <v>75.599999999999994</v>
      </c>
      <c r="C13" s="354">
        <v>83.3</v>
      </c>
      <c r="D13" s="362">
        <v>93.6</v>
      </c>
      <c r="E13" s="362">
        <v>96.8</v>
      </c>
      <c r="F13" s="362">
        <v>75.3</v>
      </c>
      <c r="G13" s="362">
        <v>68.3</v>
      </c>
      <c r="H13" s="362">
        <v>86</v>
      </c>
      <c r="I13" s="362">
        <v>96.7</v>
      </c>
      <c r="J13" s="362">
        <v>88.8</v>
      </c>
      <c r="K13" s="556" t="s">
        <v>76</v>
      </c>
      <c r="L13" s="556"/>
      <c r="M13" s="556"/>
      <c r="N13" s="556"/>
      <c r="O13" s="362">
        <v>80.265791651087739</v>
      </c>
      <c r="P13" s="362">
        <v>91.101373947972789</v>
      </c>
      <c r="Q13" s="362">
        <v>104.84590352787946</v>
      </c>
      <c r="R13" s="362">
        <v>98.330665543538117</v>
      </c>
      <c r="S13" s="362">
        <v>106.56708720551066</v>
      </c>
      <c r="T13" s="362">
        <v>102.59641301095603</v>
      </c>
      <c r="U13" s="362">
        <v>104.62499700167803</v>
      </c>
      <c r="V13" s="362">
        <v>119.22535816937108</v>
      </c>
      <c r="W13" s="362">
        <v>123.43077047930093</v>
      </c>
      <c r="X13" s="362">
        <v>114.90692781705036</v>
      </c>
      <c r="Y13" s="362">
        <v>115.56070590418635</v>
      </c>
      <c r="Z13" s="362">
        <v>113.02653193834026</v>
      </c>
      <c r="AA13" s="362">
        <v>81.662855909090581</v>
      </c>
      <c r="AB13" s="362">
        <v>118.3849528739733</v>
      </c>
      <c r="AC13" s="362">
        <v>109.39389402517352</v>
      </c>
      <c r="AD13" s="474">
        <v>94.054468036247741</v>
      </c>
      <c r="AE13" s="474">
        <v>112.1607135718657</v>
      </c>
      <c r="AF13" s="357">
        <v>88.256249190408965</v>
      </c>
      <c r="AG13" s="357" t="s">
        <v>15</v>
      </c>
      <c r="AH13" s="357">
        <v>85.161145318727193</v>
      </c>
      <c r="AI13" s="357">
        <v>81.381602937377295</v>
      </c>
      <c r="AJ13" s="357">
        <v>91.938395318083636</v>
      </c>
      <c r="AK13" s="357">
        <v>68.27126217750029</v>
      </c>
      <c r="AL13" s="357">
        <v>99.600709356978371</v>
      </c>
      <c r="AM13" s="357">
        <v>89.726813174980038</v>
      </c>
      <c r="AN13" s="357">
        <v>96</v>
      </c>
      <c r="AO13" s="357">
        <v>90.3</v>
      </c>
      <c r="AP13" s="475" t="s">
        <v>160</v>
      </c>
      <c r="AQ13" s="475" t="s">
        <v>160</v>
      </c>
      <c r="AR13" s="475" t="s">
        <v>160</v>
      </c>
      <c r="AS13" s="475" t="s">
        <v>180</v>
      </c>
      <c r="AT13" s="223">
        <v>60.2</v>
      </c>
      <c r="AU13" s="223">
        <v>77.8</v>
      </c>
      <c r="AV13" s="223">
        <v>56</v>
      </c>
      <c r="AW13" s="223">
        <v>72.400000000000006</v>
      </c>
    </row>
    <row r="14" spans="1:49">
      <c r="A14" s="130" t="s">
        <v>224</v>
      </c>
      <c r="B14" s="421">
        <v>77.8</v>
      </c>
      <c r="C14" s="354">
        <v>90</v>
      </c>
      <c r="D14" s="362">
        <v>79.599999999999994</v>
      </c>
      <c r="E14" s="362">
        <v>88.8</v>
      </c>
      <c r="F14" s="362">
        <v>67.3</v>
      </c>
      <c r="G14" s="362">
        <v>64.3</v>
      </c>
      <c r="H14" s="362">
        <v>111.8</v>
      </c>
      <c r="I14" s="362">
        <v>93.8</v>
      </c>
      <c r="J14" s="362">
        <v>84.6</v>
      </c>
      <c r="K14" s="556" t="s">
        <v>76</v>
      </c>
      <c r="L14" s="556"/>
      <c r="M14" s="556"/>
      <c r="N14" s="556"/>
      <c r="O14" s="362">
        <v>87.840084527951717</v>
      </c>
      <c r="P14" s="362">
        <v>69.099646617018053</v>
      </c>
      <c r="Q14" s="362">
        <v>89.704676443468458</v>
      </c>
      <c r="R14" s="362">
        <v>94.1203625013178</v>
      </c>
      <c r="S14" s="362">
        <v>95.353953213322526</v>
      </c>
      <c r="T14" s="362">
        <v>101.79392312952704</v>
      </c>
      <c r="U14" s="362">
        <v>97.303738841725092</v>
      </c>
      <c r="V14" s="362">
        <v>110.79684957909238</v>
      </c>
      <c r="W14" s="362">
        <v>113.90720613610263</v>
      </c>
      <c r="X14" s="362">
        <v>107.4397140566882</v>
      </c>
      <c r="Y14" s="362">
        <v>104.33209219972728</v>
      </c>
      <c r="Z14" s="362">
        <v>106.1030012986388</v>
      </c>
      <c r="AA14" s="362">
        <v>77.030294678636807</v>
      </c>
      <c r="AB14" s="362">
        <v>120.57748441896551</v>
      </c>
      <c r="AC14" s="362">
        <v>112.39978622647737</v>
      </c>
      <c r="AD14" s="474" t="s">
        <v>15</v>
      </c>
      <c r="AE14" s="474">
        <v>100.17517861763689</v>
      </c>
      <c r="AF14" s="357">
        <v>91.547827483736256</v>
      </c>
      <c r="AG14" s="357" t="s">
        <v>15</v>
      </c>
      <c r="AH14" s="357">
        <v>83.953778361987133</v>
      </c>
      <c r="AI14" s="357">
        <v>93.455747075094507</v>
      </c>
      <c r="AJ14" s="357">
        <v>97.385652269913862</v>
      </c>
      <c r="AK14" s="357">
        <v>67.696358808520344</v>
      </c>
      <c r="AL14" s="357">
        <v>107.05129404200422</v>
      </c>
      <c r="AM14" s="357">
        <v>79.815561030099204</v>
      </c>
      <c r="AN14" s="456" t="s">
        <v>68</v>
      </c>
      <c r="AO14" s="456" t="s">
        <v>68</v>
      </c>
      <c r="AP14" s="456" t="s">
        <v>68</v>
      </c>
      <c r="AQ14" s="456" t="s">
        <v>68</v>
      </c>
      <c r="AR14" s="456" t="s">
        <v>68</v>
      </c>
      <c r="AS14" s="456" t="s">
        <v>68</v>
      </c>
      <c r="AT14" s="456" t="s">
        <v>68</v>
      </c>
      <c r="AU14" s="456" t="s">
        <v>68</v>
      </c>
      <c r="AV14" s="456" t="s">
        <v>68</v>
      </c>
      <c r="AW14" s="456" t="s">
        <v>160</v>
      </c>
    </row>
    <row r="15" spans="1:49">
      <c r="A15" s="130" t="s">
        <v>25</v>
      </c>
      <c r="B15" s="524">
        <v>68.5</v>
      </c>
      <c r="C15" s="232">
        <v>74.900000000000006</v>
      </c>
      <c r="D15" s="362">
        <v>55.6</v>
      </c>
      <c r="E15" s="362">
        <v>49.5</v>
      </c>
      <c r="F15" s="362">
        <v>50.8</v>
      </c>
      <c r="G15" s="362">
        <v>52.7</v>
      </c>
      <c r="H15" s="362">
        <v>82.5</v>
      </c>
      <c r="I15" s="362">
        <v>73.099999999999994</v>
      </c>
      <c r="J15" s="362">
        <v>81.2</v>
      </c>
      <c r="K15" s="556" t="s">
        <v>76</v>
      </c>
      <c r="L15" s="556"/>
      <c r="M15" s="556"/>
      <c r="N15" s="556"/>
      <c r="O15" s="362">
        <v>98.247224977459041</v>
      </c>
      <c r="P15" s="362">
        <v>79.18210237208099</v>
      </c>
      <c r="Q15" s="362">
        <v>92.095926569988606</v>
      </c>
      <c r="R15" s="362">
        <v>94.672878919222455</v>
      </c>
      <c r="S15" s="362" t="s">
        <v>160</v>
      </c>
      <c r="T15" s="362" t="s">
        <v>160</v>
      </c>
      <c r="U15" s="362" t="s">
        <v>15</v>
      </c>
      <c r="V15" s="362" t="s">
        <v>15</v>
      </c>
      <c r="W15" s="362" t="s">
        <v>15</v>
      </c>
      <c r="X15" s="362" t="s">
        <v>15</v>
      </c>
      <c r="Y15" s="362" t="s">
        <v>15</v>
      </c>
      <c r="Z15" s="362">
        <v>119.06256328305908</v>
      </c>
      <c r="AA15" s="362" t="s">
        <v>15</v>
      </c>
      <c r="AB15" s="362">
        <v>101.83117523479886</v>
      </c>
      <c r="AC15" s="362" t="s">
        <v>15</v>
      </c>
      <c r="AD15" s="353">
        <v>80.816804353106136</v>
      </c>
      <c r="AE15" s="353">
        <v>87.986040473996397</v>
      </c>
      <c r="AF15" s="357">
        <v>87.304726513732831</v>
      </c>
      <c r="AG15" s="357" t="s">
        <v>15</v>
      </c>
      <c r="AH15" s="357">
        <v>79.66763467497988</v>
      </c>
      <c r="AI15" s="357">
        <v>63.802611626684495</v>
      </c>
      <c r="AJ15" s="357">
        <v>86.428822792082158</v>
      </c>
      <c r="AK15" s="357">
        <v>72.508737016628416</v>
      </c>
      <c r="AL15" s="357">
        <v>86.95605527439767</v>
      </c>
      <c r="AM15" s="357">
        <v>97.876463519748086</v>
      </c>
      <c r="AN15" s="357" t="s">
        <v>15</v>
      </c>
      <c r="AO15" s="357" t="s">
        <v>15</v>
      </c>
      <c r="AP15" s="471">
        <v>38.9</v>
      </c>
      <c r="AQ15" s="353">
        <v>99.5</v>
      </c>
      <c r="AR15" s="353" t="s">
        <v>160</v>
      </c>
      <c r="AS15" s="353" t="s">
        <v>180</v>
      </c>
      <c r="AT15" s="367" t="s">
        <v>160</v>
      </c>
      <c r="AU15" s="367" t="s">
        <v>160</v>
      </c>
      <c r="AV15" s="367" t="s">
        <v>160</v>
      </c>
      <c r="AW15" s="367" t="s">
        <v>160</v>
      </c>
    </row>
    <row r="16" spans="1:49">
      <c r="A16" s="130" t="s">
        <v>26</v>
      </c>
      <c r="B16" s="524">
        <v>48.2</v>
      </c>
      <c r="C16" s="232">
        <v>50.7</v>
      </c>
      <c r="D16" s="362">
        <v>48.5</v>
      </c>
      <c r="E16" s="362">
        <v>47.1</v>
      </c>
      <c r="F16" s="362">
        <v>62.1</v>
      </c>
      <c r="G16" s="362">
        <v>74.3</v>
      </c>
      <c r="H16" s="362">
        <v>75.3</v>
      </c>
      <c r="I16" s="362">
        <v>82.5</v>
      </c>
      <c r="J16" s="362">
        <v>71.8</v>
      </c>
      <c r="K16" s="556" t="s">
        <v>76</v>
      </c>
      <c r="L16" s="556"/>
      <c r="M16" s="556"/>
      <c r="N16" s="556"/>
      <c r="O16" s="362">
        <v>89.749651582907177</v>
      </c>
      <c r="P16" s="362">
        <v>77.337806382717702</v>
      </c>
      <c r="Q16" s="362">
        <v>88.866172590981378</v>
      </c>
      <c r="R16" s="362">
        <v>86.271278948877637</v>
      </c>
      <c r="S16" s="362" t="s">
        <v>160</v>
      </c>
      <c r="T16" s="362">
        <v>92.508218910546788</v>
      </c>
      <c r="U16" s="362" t="s">
        <v>15</v>
      </c>
      <c r="V16" s="362">
        <v>106.24686337290294</v>
      </c>
      <c r="W16" s="362">
        <v>125.73274557795024</v>
      </c>
      <c r="X16" s="362">
        <v>116.94002948145042</v>
      </c>
      <c r="Y16" s="362">
        <v>101.37329976205048</v>
      </c>
      <c r="Z16" s="362">
        <v>109.50822845207873</v>
      </c>
      <c r="AA16" s="362">
        <v>88.676234656802052</v>
      </c>
      <c r="AB16" s="362">
        <v>110.73587130831969</v>
      </c>
      <c r="AC16" s="362">
        <v>100.1456372324068</v>
      </c>
      <c r="AD16" s="353">
        <v>108.97224128858075</v>
      </c>
      <c r="AE16" s="353">
        <v>114.2849474126958</v>
      </c>
      <c r="AF16" s="357">
        <v>89.238341416951826</v>
      </c>
      <c r="AG16" s="357">
        <v>96.706349106781715</v>
      </c>
      <c r="AH16" s="357">
        <v>85.927985066712466</v>
      </c>
      <c r="AI16" s="357">
        <v>68.466592813560027</v>
      </c>
      <c r="AJ16" s="357">
        <v>85.789059577353086</v>
      </c>
      <c r="AK16" s="357">
        <v>66.094117485906466</v>
      </c>
      <c r="AL16" s="357">
        <v>89.337731853021651</v>
      </c>
      <c r="AM16" s="357">
        <v>96.725087022522303</v>
      </c>
      <c r="AN16" s="357" t="s">
        <v>15</v>
      </c>
      <c r="AO16" s="357">
        <v>47.7</v>
      </c>
      <c r="AP16" s="471">
        <v>54.5</v>
      </c>
      <c r="AQ16" s="353">
        <v>70</v>
      </c>
      <c r="AR16" s="353" t="s">
        <v>160</v>
      </c>
      <c r="AS16" s="353">
        <v>68.2</v>
      </c>
      <c r="AT16" s="367">
        <v>30.1</v>
      </c>
      <c r="AU16" s="367">
        <v>47</v>
      </c>
      <c r="AV16" s="367">
        <v>43.9</v>
      </c>
      <c r="AW16" s="367">
        <v>46.2</v>
      </c>
    </row>
    <row r="17" spans="1:49">
      <c r="A17" s="130" t="s">
        <v>207</v>
      </c>
      <c r="B17" s="524">
        <v>89.5</v>
      </c>
      <c r="C17" s="232">
        <v>74.7</v>
      </c>
      <c r="D17" s="362">
        <v>67.8</v>
      </c>
      <c r="E17" s="362">
        <v>75.7</v>
      </c>
      <c r="F17" s="362">
        <v>93.3</v>
      </c>
      <c r="G17" s="362">
        <v>75.7</v>
      </c>
      <c r="H17" s="362">
        <v>100.1</v>
      </c>
      <c r="I17" s="362">
        <v>78.7</v>
      </c>
      <c r="J17" s="362">
        <v>92.6</v>
      </c>
      <c r="K17" s="556" t="s">
        <v>76</v>
      </c>
      <c r="L17" s="556"/>
      <c r="M17" s="556"/>
      <c r="N17" s="556"/>
      <c r="O17" s="362">
        <v>114.19391831532647</v>
      </c>
      <c r="P17" s="362">
        <v>72.835329588537775</v>
      </c>
      <c r="Q17" s="362">
        <v>85.185321807188117</v>
      </c>
      <c r="R17" s="362">
        <v>99.27471105016582</v>
      </c>
      <c r="S17" s="362">
        <v>97.642139423975536</v>
      </c>
      <c r="T17" s="362">
        <v>97.229687422374298</v>
      </c>
      <c r="U17" s="362">
        <v>94.226833543585485</v>
      </c>
      <c r="V17" s="362">
        <v>115.8466254740996</v>
      </c>
      <c r="W17" s="362">
        <v>109.34427350747366</v>
      </c>
      <c r="X17" s="362">
        <v>109.48255895119291</v>
      </c>
      <c r="Y17" s="362">
        <v>111.63472921385731</v>
      </c>
      <c r="Z17" s="362">
        <v>118.0511802578315</v>
      </c>
      <c r="AA17" s="362">
        <v>75.013434851320994</v>
      </c>
      <c r="AB17" s="362">
        <v>123.86650572814852</v>
      </c>
      <c r="AC17" s="362">
        <v>108.99510355554408</v>
      </c>
      <c r="AD17" s="353">
        <v>91.405669572750568</v>
      </c>
      <c r="AE17" s="353">
        <v>114.87963098621857</v>
      </c>
      <c r="AF17" s="357">
        <v>88.894758192549048</v>
      </c>
      <c r="AG17" s="357">
        <v>81.638397917853155</v>
      </c>
      <c r="AH17" s="357">
        <v>80.15452400454059</v>
      </c>
      <c r="AI17" s="357">
        <v>86.787435321742464</v>
      </c>
      <c r="AJ17" s="357">
        <v>91.379514370239463</v>
      </c>
      <c r="AK17" s="357">
        <v>87.384398688535484</v>
      </c>
      <c r="AL17" s="357">
        <v>103.26079238014474</v>
      </c>
      <c r="AM17" s="357">
        <v>88.91164864801911</v>
      </c>
      <c r="AN17" s="357">
        <v>75</v>
      </c>
      <c r="AO17" s="357">
        <v>80.400000000000006</v>
      </c>
      <c r="AP17" s="471">
        <v>60.9</v>
      </c>
      <c r="AQ17" s="353">
        <v>48.5</v>
      </c>
      <c r="AR17" s="353">
        <v>47.7</v>
      </c>
      <c r="AS17" s="353">
        <v>57.4</v>
      </c>
      <c r="AT17" s="367">
        <v>45.2</v>
      </c>
      <c r="AU17" s="367">
        <v>79.099999999999994</v>
      </c>
      <c r="AV17" s="367">
        <v>50.7</v>
      </c>
      <c r="AW17" s="367">
        <v>61.2</v>
      </c>
    </row>
    <row r="18" spans="1:49">
      <c r="A18" s="130" t="s">
        <v>27</v>
      </c>
      <c r="B18" s="524">
        <v>62.6</v>
      </c>
      <c r="C18" s="232">
        <v>69.7</v>
      </c>
      <c r="D18" s="362">
        <v>92.6</v>
      </c>
      <c r="E18" s="362">
        <v>81.7</v>
      </c>
      <c r="F18" s="362">
        <v>89</v>
      </c>
      <c r="G18" s="362">
        <v>82.4</v>
      </c>
      <c r="H18" s="362">
        <v>119.3</v>
      </c>
      <c r="I18" s="362">
        <v>107.8</v>
      </c>
      <c r="J18" s="362">
        <v>100.8</v>
      </c>
      <c r="K18" s="556" t="s">
        <v>76</v>
      </c>
      <c r="L18" s="556"/>
      <c r="M18" s="556"/>
      <c r="N18" s="556"/>
      <c r="O18" s="362">
        <v>83.378176835898998</v>
      </c>
      <c r="P18" s="362">
        <v>76.871779794402798</v>
      </c>
      <c r="Q18" s="362">
        <v>92.100073680633116</v>
      </c>
      <c r="R18" s="362">
        <v>98.106665672755526</v>
      </c>
      <c r="S18" s="362">
        <v>97.727052511876138</v>
      </c>
      <c r="T18" s="362">
        <v>96.899257775367957</v>
      </c>
      <c r="U18" s="362">
        <v>97.465221639048877</v>
      </c>
      <c r="V18" s="362">
        <v>114.25877994937322</v>
      </c>
      <c r="W18" s="362">
        <v>106.57481117348294</v>
      </c>
      <c r="X18" s="362">
        <v>117.68967230336733</v>
      </c>
      <c r="Y18" s="362">
        <v>112.36643908094128</v>
      </c>
      <c r="Z18" s="362">
        <v>109.48158827967205</v>
      </c>
      <c r="AA18" s="362">
        <v>73.54543557580152</v>
      </c>
      <c r="AB18" s="362">
        <v>116.13366576857409</v>
      </c>
      <c r="AC18" s="362">
        <v>121.19365076307636</v>
      </c>
      <c r="AD18" s="353">
        <v>94.00901068581679</v>
      </c>
      <c r="AE18" s="353">
        <v>114.15535315302859</v>
      </c>
      <c r="AF18" s="357">
        <v>92.25117946522775</v>
      </c>
      <c r="AG18" s="357">
        <v>79.339790654743055</v>
      </c>
      <c r="AH18" s="357">
        <v>76.905928145727117</v>
      </c>
      <c r="AI18" s="357">
        <v>88.258429139510866</v>
      </c>
      <c r="AJ18" s="357">
        <v>90.514082077707315</v>
      </c>
      <c r="AK18" s="357">
        <v>85.703866019516667</v>
      </c>
      <c r="AL18" s="357">
        <v>101.12684945628001</v>
      </c>
      <c r="AM18" s="357">
        <v>101.01176296994949</v>
      </c>
      <c r="AN18" s="357">
        <v>99</v>
      </c>
      <c r="AO18" s="357">
        <v>82.8</v>
      </c>
      <c r="AP18" s="471">
        <v>88.1</v>
      </c>
      <c r="AQ18" s="353">
        <v>54.3</v>
      </c>
      <c r="AR18" s="353">
        <v>95.1</v>
      </c>
      <c r="AS18" s="353">
        <v>86.9</v>
      </c>
      <c r="AT18" s="367">
        <v>48.7</v>
      </c>
      <c r="AU18" s="367">
        <v>108.6</v>
      </c>
      <c r="AV18" s="367">
        <v>119.2</v>
      </c>
      <c r="AW18" s="367">
        <v>98.2</v>
      </c>
    </row>
    <row r="19" spans="1:49">
      <c r="A19" s="130" t="s">
        <v>28</v>
      </c>
      <c r="B19" s="524">
        <v>59.1</v>
      </c>
      <c r="C19" s="232">
        <v>67</v>
      </c>
      <c r="D19" s="362">
        <v>67.900000000000006</v>
      </c>
      <c r="E19" s="362">
        <v>64.599999999999994</v>
      </c>
      <c r="F19" s="362">
        <v>64.400000000000006</v>
      </c>
      <c r="G19" s="362">
        <v>74</v>
      </c>
      <c r="H19" s="362">
        <v>77.099999999999994</v>
      </c>
      <c r="I19" s="362">
        <v>81.400000000000006</v>
      </c>
      <c r="J19" s="362">
        <v>80.8</v>
      </c>
      <c r="K19" s="556" t="s">
        <v>76</v>
      </c>
      <c r="L19" s="556"/>
      <c r="M19" s="556"/>
      <c r="N19" s="556"/>
      <c r="O19" s="362">
        <v>83.932024501265886</v>
      </c>
      <c r="P19" s="362">
        <v>76.794437492692666</v>
      </c>
      <c r="Q19" s="362">
        <v>97.537175973859007</v>
      </c>
      <c r="R19" s="362">
        <v>95.805598701620482</v>
      </c>
      <c r="S19" s="362">
        <v>110.90833196033466</v>
      </c>
      <c r="T19" s="362">
        <v>106.66193425797698</v>
      </c>
      <c r="U19" s="362">
        <v>99.998225721614276</v>
      </c>
      <c r="V19" s="362">
        <v>107.26387610833636</v>
      </c>
      <c r="W19" s="362">
        <v>111.05616051813971</v>
      </c>
      <c r="X19" s="362">
        <v>107.99139864882609</v>
      </c>
      <c r="Y19" s="362">
        <v>109.37598583610159</v>
      </c>
      <c r="Z19" s="362">
        <v>108.99085079859053</v>
      </c>
      <c r="AA19" s="362">
        <v>76.926564673521725</v>
      </c>
      <c r="AB19" s="362">
        <v>113.68205405250499</v>
      </c>
      <c r="AC19" s="362">
        <v>116.98639523316351</v>
      </c>
      <c r="AD19" s="353">
        <v>93.240268192903585</v>
      </c>
      <c r="AE19" s="353">
        <v>112.2364677605094</v>
      </c>
      <c r="AF19" s="357">
        <v>93.571814439413174</v>
      </c>
      <c r="AG19" s="357" t="s">
        <v>15</v>
      </c>
      <c r="AH19" s="357">
        <v>83.323555416609963</v>
      </c>
      <c r="AI19" s="357">
        <v>79.862508849989553</v>
      </c>
      <c r="AJ19" s="357">
        <v>90.753221083862172</v>
      </c>
      <c r="AK19" s="357">
        <v>71.365422743995467</v>
      </c>
      <c r="AL19" s="357">
        <v>96.951861017249541</v>
      </c>
      <c r="AM19" s="357">
        <v>87.642913100539786</v>
      </c>
      <c r="AN19" s="357" t="s">
        <v>15</v>
      </c>
      <c r="AO19" s="357">
        <v>79.900000000000006</v>
      </c>
      <c r="AP19" s="471">
        <v>23.5</v>
      </c>
      <c r="AQ19" s="353">
        <v>89.8</v>
      </c>
      <c r="AR19" s="353">
        <v>40.799999999999997</v>
      </c>
      <c r="AS19" s="353">
        <v>99.2</v>
      </c>
      <c r="AT19" s="367" t="s">
        <v>160</v>
      </c>
      <c r="AU19" s="367" t="s">
        <v>160</v>
      </c>
      <c r="AV19" s="367" t="s">
        <v>160</v>
      </c>
      <c r="AW19" s="367" t="s">
        <v>160</v>
      </c>
    </row>
    <row r="20" spans="1:49">
      <c r="A20" s="130" t="s">
        <v>29</v>
      </c>
      <c r="B20" s="524">
        <v>58</v>
      </c>
      <c r="C20" s="232">
        <v>63.4</v>
      </c>
      <c r="D20" s="362">
        <v>65.8</v>
      </c>
      <c r="E20" s="362">
        <v>71.900000000000006</v>
      </c>
      <c r="F20" s="362">
        <v>59.4</v>
      </c>
      <c r="G20" s="362">
        <v>93.7</v>
      </c>
      <c r="H20" s="362">
        <v>83.9</v>
      </c>
      <c r="I20" s="362">
        <v>90.1</v>
      </c>
      <c r="J20" s="362">
        <v>80.7</v>
      </c>
      <c r="K20" s="556" t="s">
        <v>76</v>
      </c>
      <c r="L20" s="556"/>
      <c r="M20" s="556"/>
      <c r="N20" s="556"/>
      <c r="O20" s="362">
        <v>84.866268318164401</v>
      </c>
      <c r="P20" s="362">
        <v>76.318958027210215</v>
      </c>
      <c r="Q20" s="362">
        <v>87.64051758250659</v>
      </c>
      <c r="R20" s="362">
        <v>96.726333995073347</v>
      </c>
      <c r="S20" s="362">
        <v>98.946449053089211</v>
      </c>
      <c r="T20" s="362">
        <v>102.95989308360579</v>
      </c>
      <c r="U20" s="362">
        <v>107.41873116388949</v>
      </c>
      <c r="V20" s="362">
        <v>109.56190470089291</v>
      </c>
      <c r="W20" s="362">
        <v>107.94506441097549</v>
      </c>
      <c r="X20" s="362">
        <v>101.85863386360161</v>
      </c>
      <c r="Y20" s="362">
        <v>107.2039944329793</v>
      </c>
      <c r="Z20" s="362">
        <v>108.62621813275244</v>
      </c>
      <c r="AA20" s="362">
        <v>76.813786244923364</v>
      </c>
      <c r="AB20" s="362">
        <v>100.15621291858919</v>
      </c>
      <c r="AC20" s="362">
        <v>92.871017775436442</v>
      </c>
      <c r="AD20" s="353">
        <v>87.382927993003719</v>
      </c>
      <c r="AE20" s="353">
        <v>108.43397113059564</v>
      </c>
      <c r="AF20" s="357">
        <v>95.222952149229485</v>
      </c>
      <c r="AG20" s="357" t="s">
        <v>15</v>
      </c>
      <c r="AH20" s="357">
        <v>85.174800334040498</v>
      </c>
      <c r="AI20" s="357">
        <v>77.995704877961373</v>
      </c>
      <c r="AJ20" s="357">
        <v>90.802049245978495</v>
      </c>
      <c r="AK20" s="357">
        <v>67.502501287565281</v>
      </c>
      <c r="AL20" s="357">
        <v>96.515815794333832</v>
      </c>
      <c r="AM20" s="357">
        <v>90.589921598705729</v>
      </c>
      <c r="AN20" s="357">
        <v>62</v>
      </c>
      <c r="AO20" s="357" t="s">
        <v>15</v>
      </c>
      <c r="AP20" s="471" t="s">
        <v>160</v>
      </c>
      <c r="AQ20" s="353">
        <v>79.2</v>
      </c>
      <c r="AR20" s="353">
        <v>98.4</v>
      </c>
      <c r="AS20" s="353">
        <v>64.599999999999994</v>
      </c>
      <c r="AT20" s="367">
        <v>58.6</v>
      </c>
      <c r="AU20" s="367">
        <v>106.3</v>
      </c>
      <c r="AV20" s="367">
        <v>54.7</v>
      </c>
      <c r="AW20" s="367">
        <v>97.2</v>
      </c>
    </row>
    <row r="21" spans="1:49">
      <c r="A21" s="130" t="s">
        <v>30</v>
      </c>
      <c r="B21" s="524">
        <v>68.8</v>
      </c>
      <c r="C21" s="232">
        <v>67</v>
      </c>
      <c r="D21" s="362">
        <v>63.5</v>
      </c>
      <c r="E21" s="362">
        <v>49.3</v>
      </c>
      <c r="F21" s="362">
        <v>62.2</v>
      </c>
      <c r="G21" s="362">
        <v>59.7</v>
      </c>
      <c r="H21" s="362">
        <v>68.599999999999994</v>
      </c>
      <c r="I21" s="362">
        <v>67.400000000000006</v>
      </c>
      <c r="J21" s="362">
        <v>71.3</v>
      </c>
      <c r="K21" s="556" t="s">
        <v>76</v>
      </c>
      <c r="L21" s="556"/>
      <c r="M21" s="556"/>
      <c r="N21" s="556"/>
      <c r="O21" s="362">
        <v>67.195823682412339</v>
      </c>
      <c r="P21" s="362">
        <v>77.959891754954597</v>
      </c>
      <c r="Q21" s="362">
        <v>95.047381219979442</v>
      </c>
      <c r="R21" s="362">
        <v>95.417044548026652</v>
      </c>
      <c r="S21" s="362">
        <v>98.58395110326326</v>
      </c>
      <c r="T21" s="362">
        <v>104.21781597849622</v>
      </c>
      <c r="U21" s="362">
        <v>99.798233846963157</v>
      </c>
      <c r="V21" s="362">
        <v>111.72803104619882</v>
      </c>
      <c r="W21" s="362">
        <v>114.02774311029346</v>
      </c>
      <c r="X21" s="362">
        <v>113.95602379581268</v>
      </c>
      <c r="Y21" s="362">
        <v>116.17505541094933</v>
      </c>
      <c r="Z21" s="362">
        <v>114.23184630011237</v>
      </c>
      <c r="AA21" s="362">
        <v>78.544786957447911</v>
      </c>
      <c r="AB21" s="362">
        <v>109.57264282581612</v>
      </c>
      <c r="AC21" s="362">
        <v>116.54344561955845</v>
      </c>
      <c r="AD21" s="353">
        <v>100.07268670892945</v>
      </c>
      <c r="AE21" s="353">
        <v>117.67658638237644</v>
      </c>
      <c r="AF21" s="357" t="s">
        <v>15</v>
      </c>
      <c r="AG21" s="357">
        <v>83.107473624124196</v>
      </c>
      <c r="AH21" s="357">
        <v>82.399197847724793</v>
      </c>
      <c r="AI21" s="357">
        <v>88.224563810653805</v>
      </c>
      <c r="AJ21" s="357">
        <v>96.467451750403825</v>
      </c>
      <c r="AK21" s="357">
        <v>67.657530648027631</v>
      </c>
      <c r="AL21" s="357">
        <v>105.34802789182731</v>
      </c>
      <c r="AM21" s="357">
        <v>82.558644423002235</v>
      </c>
      <c r="AN21" s="357" t="s">
        <v>15</v>
      </c>
      <c r="AO21" s="357" t="s">
        <v>15</v>
      </c>
      <c r="AP21" s="471" t="s">
        <v>160</v>
      </c>
      <c r="AQ21" s="353">
        <v>69.099999999999994</v>
      </c>
      <c r="AR21" s="353">
        <v>72.8</v>
      </c>
      <c r="AS21" s="353">
        <v>101</v>
      </c>
      <c r="AT21" s="367" t="s">
        <v>160</v>
      </c>
      <c r="AU21" s="367" t="s">
        <v>160</v>
      </c>
      <c r="AV21" s="367">
        <v>85.1</v>
      </c>
      <c r="AW21" s="367" t="s">
        <v>160</v>
      </c>
    </row>
    <row r="22" spans="1:49">
      <c r="A22" s="130" t="s">
        <v>31</v>
      </c>
      <c r="B22" s="524">
        <v>69.5</v>
      </c>
      <c r="C22" s="232">
        <v>80.7</v>
      </c>
      <c r="D22" s="362">
        <v>88.4</v>
      </c>
      <c r="E22" s="362">
        <v>92</v>
      </c>
      <c r="F22" s="362">
        <v>84.2</v>
      </c>
      <c r="G22" s="362">
        <v>74.7</v>
      </c>
      <c r="H22" s="362">
        <v>96.8</v>
      </c>
      <c r="I22" s="362">
        <v>108.9</v>
      </c>
      <c r="J22" s="362">
        <v>103.2</v>
      </c>
      <c r="K22" s="556" t="s">
        <v>76</v>
      </c>
      <c r="L22" s="556"/>
      <c r="M22" s="556"/>
      <c r="N22" s="556"/>
      <c r="O22" s="362">
        <v>73.74079971829444</v>
      </c>
      <c r="P22" s="362">
        <v>76.320942416767565</v>
      </c>
      <c r="Q22" s="362">
        <v>92.77318737162058</v>
      </c>
      <c r="R22" s="362">
        <v>99.79169075568943</v>
      </c>
      <c r="S22" s="362">
        <v>98.06170985689252</v>
      </c>
      <c r="T22" s="362">
        <v>97.19439011340927</v>
      </c>
      <c r="U22" s="362">
        <v>94.493152427004105</v>
      </c>
      <c r="V22" s="362">
        <v>113.8842766692719</v>
      </c>
      <c r="W22" s="362">
        <v>111.2765690348342</v>
      </c>
      <c r="X22" s="362">
        <v>123.3478726241684</v>
      </c>
      <c r="Y22" s="362">
        <v>121.03260074262705</v>
      </c>
      <c r="Z22" s="362">
        <v>109.96091422619851</v>
      </c>
      <c r="AA22" s="362">
        <v>67.805481558445578</v>
      </c>
      <c r="AB22" s="362">
        <v>116.82381479164053</v>
      </c>
      <c r="AC22" s="362">
        <v>119.18213243390574</v>
      </c>
      <c r="AD22" s="353">
        <v>96.323992961027074</v>
      </c>
      <c r="AE22" s="353">
        <v>113.14439212972391</v>
      </c>
      <c r="AF22" s="357">
        <v>92.333879842025723</v>
      </c>
      <c r="AG22" s="357">
        <v>79.274679990795335</v>
      </c>
      <c r="AH22" s="357">
        <v>76.532808970670203</v>
      </c>
      <c r="AI22" s="357">
        <v>88.194222042231942</v>
      </c>
      <c r="AJ22" s="357">
        <v>92.197187367259318</v>
      </c>
      <c r="AK22" s="357">
        <v>86.238929040225614</v>
      </c>
      <c r="AL22" s="357">
        <v>99.379394103721467</v>
      </c>
      <c r="AM22" s="357">
        <v>102.6366959037437</v>
      </c>
      <c r="AN22" s="357" t="s">
        <v>15</v>
      </c>
      <c r="AO22" s="357" t="s">
        <v>15</v>
      </c>
      <c r="AP22" s="471">
        <v>30.9</v>
      </c>
      <c r="AQ22" s="353">
        <v>73.3</v>
      </c>
      <c r="AR22" s="353">
        <v>96.7</v>
      </c>
      <c r="AS22" s="353">
        <v>121.6</v>
      </c>
      <c r="AT22" s="367">
        <v>70.599999999999994</v>
      </c>
      <c r="AU22" s="367">
        <v>48.3</v>
      </c>
      <c r="AV22" s="367" t="s">
        <v>160</v>
      </c>
      <c r="AW22" s="367">
        <v>110.6</v>
      </c>
    </row>
    <row r="23" spans="1:49">
      <c r="A23" s="130" t="s">
        <v>32</v>
      </c>
      <c r="B23" s="524">
        <v>79.900000000000006</v>
      </c>
      <c r="C23" s="232">
        <v>61.8</v>
      </c>
      <c r="D23" s="362">
        <v>68.7</v>
      </c>
      <c r="E23" s="362">
        <v>64</v>
      </c>
      <c r="F23" s="362">
        <v>81.2</v>
      </c>
      <c r="G23" s="362">
        <v>94.7</v>
      </c>
      <c r="H23" s="362">
        <v>77.400000000000006</v>
      </c>
      <c r="I23" s="362">
        <v>100.6</v>
      </c>
      <c r="J23" s="362">
        <v>90.2</v>
      </c>
      <c r="K23" s="556" t="s">
        <v>76</v>
      </c>
      <c r="L23" s="556"/>
      <c r="M23" s="556"/>
      <c r="N23" s="556"/>
      <c r="O23" s="362">
        <v>85.028262489101451</v>
      </c>
      <c r="P23" s="362">
        <v>72.438811296084765</v>
      </c>
      <c r="Q23" s="362">
        <v>96.540409479505044</v>
      </c>
      <c r="R23" s="362">
        <v>95.762216629541939</v>
      </c>
      <c r="S23" s="362">
        <v>106.12969800796218</v>
      </c>
      <c r="T23" s="362">
        <v>106.60415849767533</v>
      </c>
      <c r="U23" s="362">
        <v>103.88370411515358</v>
      </c>
      <c r="V23" s="362">
        <v>107.1271584240851</v>
      </c>
      <c r="W23" s="362">
        <v>113.30414620726594</v>
      </c>
      <c r="X23" s="362">
        <v>112.50226605095924</v>
      </c>
      <c r="Y23" s="362">
        <v>113.73848944003473</v>
      </c>
      <c r="Z23" s="362">
        <v>107.88914465387164</v>
      </c>
      <c r="AA23" s="362">
        <v>80.8862123798433</v>
      </c>
      <c r="AB23" s="362">
        <v>108.80252235590612</v>
      </c>
      <c r="AC23" s="362">
        <v>110.25609555844244</v>
      </c>
      <c r="AD23" s="353">
        <v>96.137421494235085</v>
      </c>
      <c r="AE23" s="353">
        <v>124.80703186778291</v>
      </c>
      <c r="AF23" s="357">
        <v>97.083340808180466</v>
      </c>
      <c r="AG23" s="357">
        <v>86.077495539111311</v>
      </c>
      <c r="AH23" s="357">
        <v>85.693180616406636</v>
      </c>
      <c r="AI23" s="357">
        <v>84.526876972819281</v>
      </c>
      <c r="AJ23" s="357">
        <v>92.507920955104595</v>
      </c>
      <c r="AK23" s="357">
        <v>68.515852747471996</v>
      </c>
      <c r="AL23" s="357">
        <v>101.1100560984373</v>
      </c>
      <c r="AM23" s="357">
        <v>86.451248974600105</v>
      </c>
      <c r="AN23" s="357" t="s">
        <v>15</v>
      </c>
      <c r="AO23" s="357" t="s">
        <v>15</v>
      </c>
      <c r="AP23" s="471" t="s">
        <v>160</v>
      </c>
      <c r="AQ23" s="353" t="s">
        <v>160</v>
      </c>
      <c r="AR23" s="353">
        <v>87</v>
      </c>
      <c r="AS23" s="353">
        <v>59.8</v>
      </c>
      <c r="AT23" s="367" t="s">
        <v>160</v>
      </c>
      <c r="AU23" s="367">
        <v>48.9</v>
      </c>
      <c r="AV23" s="367" t="s">
        <v>160</v>
      </c>
      <c r="AW23" s="367">
        <v>82.5</v>
      </c>
    </row>
    <row r="24" spans="1:49">
      <c r="A24" s="130" t="s">
        <v>33</v>
      </c>
      <c r="B24" s="524">
        <v>54.1</v>
      </c>
      <c r="C24" s="232">
        <v>62.1</v>
      </c>
      <c r="D24" s="362">
        <v>108.5</v>
      </c>
      <c r="E24" s="362">
        <v>95.2</v>
      </c>
      <c r="F24" s="362">
        <v>64</v>
      </c>
      <c r="G24" s="362">
        <v>78.400000000000006</v>
      </c>
      <c r="H24" s="362">
        <v>116.6</v>
      </c>
      <c r="I24" s="362">
        <v>66</v>
      </c>
      <c r="J24" s="362">
        <v>70.7</v>
      </c>
      <c r="K24" s="556" t="s">
        <v>76</v>
      </c>
      <c r="L24" s="556"/>
      <c r="M24" s="556"/>
      <c r="N24" s="556"/>
      <c r="O24" s="362">
        <v>114.87261799507003</v>
      </c>
      <c r="P24" s="362">
        <v>80.348842833197409</v>
      </c>
      <c r="Q24" s="362">
        <v>102.40466700580696</v>
      </c>
      <c r="R24" s="362">
        <v>99.540232429167133</v>
      </c>
      <c r="S24" s="362">
        <v>98.69449134384098</v>
      </c>
      <c r="T24" s="362">
        <v>102.94539545686195</v>
      </c>
      <c r="U24" s="362">
        <v>100.89726082019162</v>
      </c>
      <c r="V24" s="362">
        <v>107.97162587093565</v>
      </c>
      <c r="W24" s="362">
        <v>107.50363706608506</v>
      </c>
      <c r="X24" s="362">
        <v>114.32267753472368</v>
      </c>
      <c r="Y24" s="362">
        <v>116.41463406275332</v>
      </c>
      <c r="Z24" s="362">
        <v>114.26519743450756</v>
      </c>
      <c r="AA24" s="362">
        <v>85.240070215640998</v>
      </c>
      <c r="AB24" s="362">
        <v>111.0407676618278</v>
      </c>
      <c r="AC24" s="362">
        <v>110.41677905026084</v>
      </c>
      <c r="AD24" s="353">
        <v>95.294397578095584</v>
      </c>
      <c r="AE24" s="353">
        <v>117.49285099039635</v>
      </c>
      <c r="AF24" s="357">
        <v>92.541957220157641</v>
      </c>
      <c r="AG24" s="357" t="s">
        <v>15</v>
      </c>
      <c r="AH24" s="357">
        <v>77.208628351538579</v>
      </c>
      <c r="AI24" s="357">
        <v>93.51671130777909</v>
      </c>
      <c r="AJ24" s="357">
        <v>91.612659078773902</v>
      </c>
      <c r="AK24" s="357">
        <v>91.792354089742616</v>
      </c>
      <c r="AL24" s="357">
        <v>106.50934280522762</v>
      </c>
      <c r="AM24" s="357">
        <v>90.816625089330572</v>
      </c>
      <c r="AN24" s="357">
        <v>66</v>
      </c>
      <c r="AO24" s="357">
        <v>42.9</v>
      </c>
      <c r="AP24" s="471">
        <v>30.1</v>
      </c>
      <c r="AQ24" s="353">
        <v>71.599999999999994</v>
      </c>
      <c r="AR24" s="353">
        <v>62.4</v>
      </c>
      <c r="AS24" s="353">
        <v>93.2</v>
      </c>
      <c r="AT24" s="367">
        <v>44.7</v>
      </c>
      <c r="AU24" s="367">
        <v>32</v>
      </c>
      <c r="AV24" s="367">
        <v>93.4</v>
      </c>
      <c r="AW24" s="367">
        <v>42.8</v>
      </c>
    </row>
    <row r="25" spans="1:49">
      <c r="A25" s="130" t="s">
        <v>34</v>
      </c>
      <c r="B25" s="524">
        <v>59.6</v>
      </c>
      <c r="C25" s="232">
        <v>98.3</v>
      </c>
      <c r="D25" s="362">
        <v>81.2</v>
      </c>
      <c r="E25" s="362">
        <v>104.5</v>
      </c>
      <c r="F25" s="362">
        <v>90.2</v>
      </c>
      <c r="G25" s="362">
        <v>84.8</v>
      </c>
      <c r="H25" s="362">
        <v>95.9</v>
      </c>
      <c r="I25" s="362">
        <v>102.6</v>
      </c>
      <c r="J25" s="362">
        <v>114</v>
      </c>
      <c r="K25" s="556" t="s">
        <v>76</v>
      </c>
      <c r="L25" s="556"/>
      <c r="M25" s="556"/>
      <c r="N25" s="556"/>
      <c r="O25" s="362">
        <v>113.73322623860113</v>
      </c>
      <c r="P25" s="362">
        <v>87.016716615636483</v>
      </c>
      <c r="Q25" s="362">
        <v>108.67120121722935</v>
      </c>
      <c r="R25" s="362">
        <v>112.29339180539833</v>
      </c>
      <c r="S25" s="362">
        <v>105.84723339490154</v>
      </c>
      <c r="T25" s="362">
        <v>103.35525020503967</v>
      </c>
      <c r="U25" s="362">
        <v>116.28848555429632</v>
      </c>
      <c r="V25" s="362">
        <v>115.50672219392082</v>
      </c>
      <c r="W25" s="362">
        <v>114.45093438217843</v>
      </c>
      <c r="X25" s="362">
        <v>116.50054877011418</v>
      </c>
      <c r="Y25" s="362">
        <v>119.91549069827289</v>
      </c>
      <c r="Z25" s="362">
        <v>118.70902473529893</v>
      </c>
      <c r="AA25" s="362">
        <v>94.041707514617158</v>
      </c>
      <c r="AB25" s="362">
        <v>113.18208418140344</v>
      </c>
      <c r="AC25" s="362">
        <v>118.76442661694182</v>
      </c>
      <c r="AD25" s="353">
        <v>101.63199297799436</v>
      </c>
      <c r="AE25" s="353">
        <v>113.41013073341018</v>
      </c>
      <c r="AF25" s="357">
        <v>90.864441589865862</v>
      </c>
      <c r="AG25" s="357">
        <v>82.639431668043898</v>
      </c>
      <c r="AH25" s="357">
        <v>78.726488628870726</v>
      </c>
      <c r="AI25" s="357">
        <v>94.562144854749306</v>
      </c>
      <c r="AJ25" s="357">
        <v>96.347900442608164</v>
      </c>
      <c r="AK25" s="357">
        <v>88.620403482450811</v>
      </c>
      <c r="AL25" s="357">
        <v>107.17510544612743</v>
      </c>
      <c r="AM25" s="357">
        <v>98.691148917056466</v>
      </c>
      <c r="AN25" s="357">
        <v>104</v>
      </c>
      <c r="AO25" s="357">
        <v>83.700000000000017</v>
      </c>
      <c r="AP25" s="471">
        <v>47.5</v>
      </c>
      <c r="AQ25" s="353">
        <v>67.5</v>
      </c>
      <c r="AR25" s="353">
        <v>100.4</v>
      </c>
      <c r="AS25" s="353">
        <v>107</v>
      </c>
      <c r="AT25" s="367">
        <v>97.3</v>
      </c>
      <c r="AU25" s="367">
        <v>102.8</v>
      </c>
      <c r="AV25" s="367">
        <v>105</v>
      </c>
      <c r="AW25" s="367">
        <v>96.2</v>
      </c>
    </row>
    <row r="26" spans="1:49">
      <c r="A26" s="130" t="s">
        <v>35</v>
      </c>
      <c r="B26" s="524">
        <v>89.8</v>
      </c>
      <c r="C26" s="232">
        <v>79.7</v>
      </c>
      <c r="D26" s="362">
        <v>80.2</v>
      </c>
      <c r="E26" s="362">
        <v>87.6</v>
      </c>
      <c r="F26" s="362">
        <v>75.8</v>
      </c>
      <c r="G26" s="362">
        <v>91</v>
      </c>
      <c r="H26" s="362">
        <v>98.5</v>
      </c>
      <c r="I26" s="362">
        <v>77.400000000000006</v>
      </c>
      <c r="J26" s="362">
        <v>71.099999999999994</v>
      </c>
      <c r="K26" s="556" t="s">
        <v>76</v>
      </c>
      <c r="L26" s="556"/>
      <c r="M26" s="556"/>
      <c r="N26" s="556"/>
      <c r="O26" s="362">
        <v>72.975038997932714</v>
      </c>
      <c r="P26" s="362">
        <v>71.815056447058694</v>
      </c>
      <c r="Q26" s="362">
        <v>98.434496188506415</v>
      </c>
      <c r="R26" s="362">
        <v>96.29125152837797</v>
      </c>
      <c r="S26" s="362">
        <v>94.921433175570314</v>
      </c>
      <c r="T26" s="362">
        <v>99.823257221076616</v>
      </c>
      <c r="U26" s="362">
        <v>99.918330651296159</v>
      </c>
      <c r="V26" s="362">
        <v>105.30082602386813</v>
      </c>
      <c r="W26" s="362">
        <v>101.09975382361252</v>
      </c>
      <c r="X26" s="362">
        <v>109.26319092340098</v>
      </c>
      <c r="Y26" s="362">
        <v>119.24185832834398</v>
      </c>
      <c r="Z26" s="362">
        <v>109.08497914811859</v>
      </c>
      <c r="AA26" s="362">
        <v>89.904652568984034</v>
      </c>
      <c r="AB26" s="362">
        <v>105.42103230256174</v>
      </c>
      <c r="AC26" s="362">
        <v>109.64732670051008</v>
      </c>
      <c r="AD26" s="353">
        <v>96.444589547055614</v>
      </c>
      <c r="AE26" s="353">
        <v>110.9488530816357</v>
      </c>
      <c r="AF26" s="357">
        <v>87.191188174453799</v>
      </c>
      <c r="AG26" s="357">
        <v>80.864576906772641</v>
      </c>
      <c r="AH26" s="357">
        <v>76.435012734369565</v>
      </c>
      <c r="AI26" s="357">
        <v>87.3154206109038</v>
      </c>
      <c r="AJ26" s="357">
        <v>95.056586159709028</v>
      </c>
      <c r="AK26" s="357">
        <v>81.296886383907477</v>
      </c>
      <c r="AL26" s="357">
        <v>106.57322779217202</v>
      </c>
      <c r="AM26" s="357">
        <v>94.728717123220619</v>
      </c>
      <c r="AN26" s="357">
        <v>76</v>
      </c>
      <c r="AO26" s="357">
        <v>39.799999999999997</v>
      </c>
      <c r="AP26" s="471">
        <v>66.599999999999994</v>
      </c>
      <c r="AQ26" s="353">
        <v>64.599999999999994</v>
      </c>
      <c r="AR26" s="353">
        <v>83.8</v>
      </c>
      <c r="AS26" s="353">
        <v>91</v>
      </c>
      <c r="AT26" s="367">
        <v>59.6</v>
      </c>
      <c r="AU26" s="367">
        <v>47.2</v>
      </c>
      <c r="AV26" s="367">
        <v>45.9</v>
      </c>
      <c r="AW26" s="367">
        <v>62.6</v>
      </c>
    </row>
    <row r="27" spans="1:49">
      <c r="A27" s="130" t="s">
        <v>213</v>
      </c>
      <c r="B27" s="524">
        <v>49.9</v>
      </c>
      <c r="C27" s="232">
        <v>77.5</v>
      </c>
      <c r="D27" s="362">
        <v>71.400000000000006</v>
      </c>
      <c r="E27" s="362">
        <v>80.099999999999994</v>
      </c>
      <c r="F27" s="362">
        <v>51.3</v>
      </c>
      <c r="G27" s="362">
        <v>82.2</v>
      </c>
      <c r="H27" s="362">
        <v>71.099999999999994</v>
      </c>
      <c r="I27" s="362">
        <v>82.1</v>
      </c>
      <c r="J27" s="362">
        <v>76.099999999999994</v>
      </c>
      <c r="K27" s="556" t="s">
        <v>76</v>
      </c>
      <c r="L27" s="556"/>
      <c r="M27" s="556"/>
      <c r="N27" s="556"/>
      <c r="O27" s="362">
        <v>90.943403431708674</v>
      </c>
      <c r="P27" s="362">
        <v>72.542808912951671</v>
      </c>
      <c r="Q27" s="362">
        <v>111.58963376490213</v>
      </c>
      <c r="R27" s="362">
        <v>98.394831498540967</v>
      </c>
      <c r="S27" s="362">
        <v>98.077525421914444</v>
      </c>
      <c r="T27" s="362">
        <v>98.231725155684757</v>
      </c>
      <c r="U27" s="362">
        <v>101.98904066118628</v>
      </c>
      <c r="V27" s="362">
        <v>109.18405197327876</v>
      </c>
      <c r="W27" s="362">
        <v>102.80800402386103</v>
      </c>
      <c r="X27" s="362">
        <v>109.55942366361134</v>
      </c>
      <c r="Y27" s="362">
        <v>117.32550970926737</v>
      </c>
      <c r="Z27" s="362">
        <v>107.66453418604398</v>
      </c>
      <c r="AA27" s="362">
        <v>85.450806309721642</v>
      </c>
      <c r="AB27" s="362">
        <v>106.75526389027709</v>
      </c>
      <c r="AC27" s="362">
        <v>106.77608996962047</v>
      </c>
      <c r="AD27" s="353">
        <v>90.780915464450487</v>
      </c>
      <c r="AE27" s="353">
        <v>117.31280090939654</v>
      </c>
      <c r="AF27" s="357">
        <v>86.970372584749512</v>
      </c>
      <c r="AG27" s="357">
        <v>80.362727647438916</v>
      </c>
      <c r="AH27" s="357">
        <v>76.937370463548362</v>
      </c>
      <c r="AI27" s="357">
        <v>90.577408320353214</v>
      </c>
      <c r="AJ27" s="357">
        <v>88.14214562274023</v>
      </c>
      <c r="AK27" s="357">
        <v>90.424690313707018</v>
      </c>
      <c r="AL27" s="357">
        <v>106.24465305908157</v>
      </c>
      <c r="AM27" s="357">
        <v>87.161067444838167</v>
      </c>
      <c r="AN27" s="357">
        <v>90</v>
      </c>
      <c r="AO27" s="357">
        <v>67.2</v>
      </c>
      <c r="AP27" s="471">
        <v>49.3</v>
      </c>
      <c r="AQ27" s="353">
        <v>70.400000000000006</v>
      </c>
      <c r="AR27" s="353">
        <v>97</v>
      </c>
      <c r="AS27" s="353">
        <v>95.3</v>
      </c>
      <c r="AT27" s="367">
        <v>45.4</v>
      </c>
      <c r="AU27" s="367">
        <v>71</v>
      </c>
      <c r="AV27" s="367">
        <v>53</v>
      </c>
      <c r="AW27" s="367">
        <v>65.900000000000006</v>
      </c>
    </row>
    <row r="28" spans="1:49">
      <c r="A28" s="130" t="s">
        <v>36</v>
      </c>
      <c r="B28" s="524">
        <v>68.599999999999994</v>
      </c>
      <c r="C28" s="232">
        <v>58.3</v>
      </c>
      <c r="D28" s="362">
        <v>86.6</v>
      </c>
      <c r="E28" s="362">
        <v>89.3</v>
      </c>
      <c r="F28" s="362">
        <v>82</v>
      </c>
      <c r="G28" s="362">
        <v>59.8</v>
      </c>
      <c r="H28" s="362">
        <v>66</v>
      </c>
      <c r="I28" s="362">
        <v>81.5</v>
      </c>
      <c r="J28" s="362">
        <v>73.8</v>
      </c>
      <c r="K28" s="556" t="s">
        <v>76</v>
      </c>
      <c r="L28" s="556"/>
      <c r="M28" s="556"/>
      <c r="N28" s="556"/>
      <c r="O28" s="362">
        <v>98.915634445481359</v>
      </c>
      <c r="P28" s="362">
        <v>79.369033160503903</v>
      </c>
      <c r="Q28" s="362">
        <v>100.27134215903547</v>
      </c>
      <c r="R28" s="362">
        <v>100.97756968431618</v>
      </c>
      <c r="S28" s="362">
        <v>99.55357065989871</v>
      </c>
      <c r="T28" s="362">
        <v>98.350578244284421</v>
      </c>
      <c r="U28" s="362">
        <v>103.87502356813347</v>
      </c>
      <c r="V28" s="362">
        <v>106.23868293112234</v>
      </c>
      <c r="W28" s="362">
        <v>104.44465282832225</v>
      </c>
      <c r="X28" s="362">
        <v>118.39969594572607</v>
      </c>
      <c r="Y28" s="362">
        <v>121.74025227279296</v>
      </c>
      <c r="Z28" s="362">
        <v>113.62743735469392</v>
      </c>
      <c r="AA28" s="362">
        <v>88.025931224670813</v>
      </c>
      <c r="AB28" s="362">
        <v>107.92655600333269</v>
      </c>
      <c r="AC28" s="362">
        <v>106.80800887106656</v>
      </c>
      <c r="AD28" s="353">
        <v>92.991916338190137</v>
      </c>
      <c r="AE28" s="353">
        <v>115.70102701601819</v>
      </c>
      <c r="AF28" s="357">
        <v>85.215157561439867</v>
      </c>
      <c r="AG28" s="357">
        <v>81.23366678257851</v>
      </c>
      <c r="AH28" s="357">
        <v>79.227981149099932</v>
      </c>
      <c r="AI28" s="357">
        <v>85.190760925039527</v>
      </c>
      <c r="AJ28" s="357">
        <v>95.194215845705941</v>
      </c>
      <c r="AK28" s="357">
        <v>82.791171016376012</v>
      </c>
      <c r="AL28" s="357">
        <v>105.77456284819357</v>
      </c>
      <c r="AM28" s="357">
        <v>91.506523702771204</v>
      </c>
      <c r="AN28" s="357">
        <v>83</v>
      </c>
      <c r="AO28" s="357">
        <v>63.5</v>
      </c>
      <c r="AP28" s="471">
        <v>83.2</v>
      </c>
      <c r="AQ28" s="353">
        <v>87.1</v>
      </c>
      <c r="AR28" s="353">
        <v>32.6</v>
      </c>
      <c r="AS28" s="353">
        <v>81.599999999999994</v>
      </c>
      <c r="AT28" s="367" t="s">
        <v>160</v>
      </c>
      <c r="AU28" s="367">
        <v>85.5</v>
      </c>
      <c r="AV28" s="367">
        <v>96.7</v>
      </c>
      <c r="AW28" s="367" t="s">
        <v>160</v>
      </c>
    </row>
    <row r="29" spans="1:49">
      <c r="A29" s="130" t="s">
        <v>37</v>
      </c>
      <c r="B29" s="524" t="s">
        <v>15</v>
      </c>
      <c r="C29" s="232">
        <v>70.8</v>
      </c>
      <c r="D29" s="362">
        <v>94.3</v>
      </c>
      <c r="E29" s="362">
        <v>126.3</v>
      </c>
      <c r="F29" s="362">
        <v>92.1</v>
      </c>
      <c r="G29" s="362">
        <v>108</v>
      </c>
      <c r="H29" s="362">
        <v>140.80000000000001</v>
      </c>
      <c r="I29" s="362">
        <v>128.80000000000001</v>
      </c>
      <c r="J29" s="362">
        <v>84.3</v>
      </c>
      <c r="K29" s="556" t="s">
        <v>76</v>
      </c>
      <c r="L29" s="556"/>
      <c r="M29" s="556"/>
      <c r="N29" s="556"/>
      <c r="O29" s="362">
        <v>91.62150347700674</v>
      </c>
      <c r="P29" s="362">
        <v>81.40550578804627</v>
      </c>
      <c r="Q29" s="362">
        <v>112.44186832573354</v>
      </c>
      <c r="R29" s="362">
        <v>103.42556956741205</v>
      </c>
      <c r="S29" s="362">
        <v>99.617453861632498</v>
      </c>
      <c r="T29" s="362">
        <v>97.733347652858441</v>
      </c>
      <c r="U29" s="362">
        <v>102.72306543822654</v>
      </c>
      <c r="V29" s="362">
        <v>103.63925536946405</v>
      </c>
      <c r="W29" s="362">
        <v>105.15918418314465</v>
      </c>
      <c r="X29" s="362">
        <v>107.66031617857843</v>
      </c>
      <c r="Y29" s="362">
        <v>113.33960560123263</v>
      </c>
      <c r="Z29" s="362">
        <v>118.17560618356816</v>
      </c>
      <c r="AA29" s="362">
        <v>90.35284326735119</v>
      </c>
      <c r="AB29" s="362">
        <v>111.01044580374652</v>
      </c>
      <c r="AC29" s="362">
        <v>114.51729719366107</v>
      </c>
      <c r="AD29" s="353">
        <v>100.27658882953116</v>
      </c>
      <c r="AE29" s="353">
        <v>116.49452723498345</v>
      </c>
      <c r="AF29" s="357" t="s">
        <v>15</v>
      </c>
      <c r="AG29" s="357" t="s">
        <v>15</v>
      </c>
      <c r="AH29" s="357">
        <v>76.445374736985016</v>
      </c>
      <c r="AI29" s="357">
        <v>95.927439652535199</v>
      </c>
      <c r="AJ29" s="357">
        <v>90.671576071445784</v>
      </c>
      <c r="AK29" s="357">
        <v>92.446325884243265</v>
      </c>
      <c r="AL29" s="357">
        <v>107.21732976426922</v>
      </c>
      <c r="AM29" s="357">
        <v>92.092759363041409</v>
      </c>
      <c r="AN29" s="357">
        <v>103</v>
      </c>
      <c r="AO29" s="357">
        <v>90.7</v>
      </c>
      <c r="AP29" s="471">
        <v>21.2</v>
      </c>
      <c r="AQ29" s="353">
        <v>65.2</v>
      </c>
      <c r="AR29" s="353">
        <v>95.1</v>
      </c>
      <c r="AS29" s="353" t="s">
        <v>180</v>
      </c>
      <c r="AT29" s="367" t="s">
        <v>160</v>
      </c>
      <c r="AU29" s="367" t="s">
        <v>160</v>
      </c>
      <c r="AV29" s="367" t="s">
        <v>160</v>
      </c>
      <c r="AW29" s="367" t="s">
        <v>160</v>
      </c>
    </row>
    <row r="30" spans="1:49">
      <c r="A30" s="130" t="s">
        <v>38</v>
      </c>
      <c r="B30" s="524">
        <v>72.900000000000006</v>
      </c>
      <c r="C30" s="232">
        <v>69.2</v>
      </c>
      <c r="D30" s="362">
        <v>80.2</v>
      </c>
      <c r="E30" s="362">
        <v>93.7</v>
      </c>
      <c r="F30" s="362">
        <v>86.4</v>
      </c>
      <c r="G30" s="362">
        <v>85.3</v>
      </c>
      <c r="H30" s="362">
        <v>97.2</v>
      </c>
      <c r="I30" s="362">
        <v>101</v>
      </c>
      <c r="J30" s="362">
        <v>92.8</v>
      </c>
      <c r="K30" s="556" t="s">
        <v>76</v>
      </c>
      <c r="L30" s="556"/>
      <c r="M30" s="556"/>
      <c r="N30" s="556"/>
      <c r="O30" s="362">
        <v>106.76199685176998</v>
      </c>
      <c r="P30" s="362">
        <v>80.827095189126979</v>
      </c>
      <c r="Q30" s="362">
        <v>99.939753146671904</v>
      </c>
      <c r="R30" s="362">
        <v>101.4485236652654</v>
      </c>
      <c r="S30" s="362">
        <v>100.55006451578862</v>
      </c>
      <c r="T30" s="362">
        <v>97.833187140880668</v>
      </c>
      <c r="U30" s="362">
        <v>109.16285503857377</v>
      </c>
      <c r="V30" s="362">
        <v>111.44116191787595</v>
      </c>
      <c r="W30" s="362">
        <v>108.00212452224481</v>
      </c>
      <c r="X30" s="362">
        <v>112.73223699931003</v>
      </c>
      <c r="Y30" s="362">
        <v>114.54595438309779</v>
      </c>
      <c r="Z30" s="362">
        <v>113.03566455412961</v>
      </c>
      <c r="AA30" s="362">
        <v>84.775542919035672</v>
      </c>
      <c r="AB30" s="362">
        <v>113.58491953460238</v>
      </c>
      <c r="AC30" s="362">
        <v>112.5987693386158</v>
      </c>
      <c r="AD30" s="353">
        <v>95.889992908327045</v>
      </c>
      <c r="AE30" s="353">
        <v>119.38645799560152</v>
      </c>
      <c r="AF30" s="357">
        <v>91.091047422426982</v>
      </c>
      <c r="AG30" s="357">
        <v>75.366898255365044</v>
      </c>
      <c r="AH30" s="357">
        <v>74.686616236674809</v>
      </c>
      <c r="AI30" s="357">
        <v>99.343292708885741</v>
      </c>
      <c r="AJ30" s="357">
        <v>90.985529310606537</v>
      </c>
      <c r="AK30" s="357">
        <v>95.610463800513827</v>
      </c>
      <c r="AL30" s="357">
        <v>113.26443387881476</v>
      </c>
      <c r="AM30" s="357">
        <v>91.915881159766201</v>
      </c>
      <c r="AN30" s="357">
        <v>92</v>
      </c>
      <c r="AO30" s="357">
        <v>89.9</v>
      </c>
      <c r="AP30" s="471">
        <v>54.7</v>
      </c>
      <c r="AQ30" s="353">
        <v>76</v>
      </c>
      <c r="AR30" s="353">
        <v>83.5</v>
      </c>
      <c r="AS30" s="353">
        <v>115.1</v>
      </c>
      <c r="AT30" s="367">
        <v>72.900000000000006</v>
      </c>
      <c r="AU30" s="367">
        <v>103.4</v>
      </c>
      <c r="AV30" s="367">
        <v>109.9</v>
      </c>
      <c r="AW30" s="367">
        <v>102.5</v>
      </c>
    </row>
    <row r="31" spans="1:49">
      <c r="A31" s="130" t="s">
        <v>208</v>
      </c>
      <c r="B31" s="524">
        <v>80.7</v>
      </c>
      <c r="C31" s="232">
        <v>58.6</v>
      </c>
      <c r="D31" s="362">
        <v>77.8</v>
      </c>
      <c r="E31" s="362">
        <v>70.5</v>
      </c>
      <c r="F31" s="362">
        <v>76.099999999999994</v>
      </c>
      <c r="G31" s="362">
        <v>70.599999999999994</v>
      </c>
      <c r="H31" s="362">
        <v>83.9</v>
      </c>
      <c r="I31" s="362">
        <v>87</v>
      </c>
      <c r="J31" s="362">
        <v>72</v>
      </c>
      <c r="K31" s="556" t="s">
        <v>76</v>
      </c>
      <c r="L31" s="556"/>
      <c r="M31" s="556"/>
      <c r="N31" s="556"/>
      <c r="O31" s="362">
        <v>82.830355108023994</v>
      </c>
      <c r="P31" s="362">
        <v>72.506335262593907</v>
      </c>
      <c r="Q31" s="362">
        <v>89.50566573423184</v>
      </c>
      <c r="R31" s="362">
        <v>97.328099925977156</v>
      </c>
      <c r="S31" s="362">
        <v>93.43836042393113</v>
      </c>
      <c r="T31" s="362">
        <v>94.536112567680391</v>
      </c>
      <c r="U31" s="362">
        <v>98.572152326705634</v>
      </c>
      <c r="V31" s="362">
        <v>108.31447058162749</v>
      </c>
      <c r="W31" s="362">
        <v>104.94300999135777</v>
      </c>
      <c r="X31" s="362">
        <v>110.15168903261716</v>
      </c>
      <c r="Y31" s="362">
        <v>109.92144295450119</v>
      </c>
      <c r="Z31" s="362">
        <v>108.7576745924877</v>
      </c>
      <c r="AA31" s="362">
        <v>81.099563731457124</v>
      </c>
      <c r="AB31" s="362">
        <v>111.46928839393179</v>
      </c>
      <c r="AC31" s="362">
        <v>112.50474664461477</v>
      </c>
      <c r="AD31" s="353">
        <v>91.777830053866168</v>
      </c>
      <c r="AE31" s="353">
        <v>112.54172397409643</v>
      </c>
      <c r="AF31" s="357">
        <v>87.337536463045296</v>
      </c>
      <c r="AG31" s="357">
        <v>78.854977489350517</v>
      </c>
      <c r="AH31" s="357">
        <v>75.616408474036248</v>
      </c>
      <c r="AI31" s="357">
        <v>95.064292691447335</v>
      </c>
      <c r="AJ31" s="357">
        <v>90.228541014156448</v>
      </c>
      <c r="AK31" s="357">
        <v>93.776225853767897</v>
      </c>
      <c r="AL31" s="357">
        <v>107.5529218131654</v>
      </c>
      <c r="AM31" s="357">
        <v>88.628469862549764</v>
      </c>
      <c r="AN31" s="357">
        <v>66</v>
      </c>
      <c r="AO31" s="357">
        <v>52</v>
      </c>
      <c r="AP31" s="471">
        <v>36.799999999999997</v>
      </c>
      <c r="AQ31" s="353">
        <v>76.099999999999994</v>
      </c>
      <c r="AR31" s="353">
        <v>109.5</v>
      </c>
      <c r="AS31" s="353">
        <v>48.5</v>
      </c>
      <c r="AT31" s="367">
        <v>65.3</v>
      </c>
      <c r="AU31" s="367">
        <v>92.5</v>
      </c>
      <c r="AV31" s="367">
        <v>124.1</v>
      </c>
      <c r="AW31" s="367">
        <v>67.8</v>
      </c>
    </row>
    <row r="32" spans="1:49">
      <c r="A32" s="130" t="s">
        <v>39</v>
      </c>
      <c r="B32" s="524">
        <v>64.7</v>
      </c>
      <c r="C32" s="232">
        <v>86.8</v>
      </c>
      <c r="D32" s="362">
        <v>104</v>
      </c>
      <c r="E32" s="362">
        <v>103.2</v>
      </c>
      <c r="F32" s="362">
        <v>85.5</v>
      </c>
      <c r="G32" s="362">
        <v>94.3</v>
      </c>
      <c r="H32" s="362">
        <v>110.2</v>
      </c>
      <c r="I32" s="362">
        <v>115.7</v>
      </c>
      <c r="J32" s="362">
        <v>120</v>
      </c>
      <c r="K32" s="556" t="s">
        <v>76</v>
      </c>
      <c r="L32" s="556"/>
      <c r="M32" s="556"/>
      <c r="N32" s="556"/>
      <c r="O32" s="362">
        <v>103.30299829404969</v>
      </c>
      <c r="P32" s="362">
        <v>88.464980790963111</v>
      </c>
      <c r="Q32" s="362">
        <v>104.94207302193091</v>
      </c>
      <c r="R32" s="362">
        <v>99.4310222765248</v>
      </c>
      <c r="S32" s="362">
        <v>105.07154316906396</v>
      </c>
      <c r="T32" s="362">
        <v>109.56130829351565</v>
      </c>
      <c r="U32" s="362">
        <v>119.2878090170839</v>
      </c>
      <c r="V32" s="362">
        <v>113.31388611817175</v>
      </c>
      <c r="W32" s="362">
        <v>111.94862282906078</v>
      </c>
      <c r="X32" s="362">
        <v>119.64405883880204</v>
      </c>
      <c r="Y32" s="362">
        <v>120.92193377831478</v>
      </c>
      <c r="Z32" s="362">
        <v>122.13654725110385</v>
      </c>
      <c r="AA32" s="362">
        <v>95.387421614370396</v>
      </c>
      <c r="AB32" s="362">
        <v>118.34310918450117</v>
      </c>
      <c r="AC32" s="362">
        <v>114.17238473439822</v>
      </c>
      <c r="AD32" s="353">
        <v>110.80082868953281</v>
      </c>
      <c r="AE32" s="353">
        <v>117.75565227671837</v>
      </c>
      <c r="AF32" s="357">
        <v>97.123108481876358</v>
      </c>
      <c r="AG32" s="357">
        <v>82.125909521303683</v>
      </c>
      <c r="AH32" s="357">
        <v>78.021108481907248</v>
      </c>
      <c r="AI32" s="357">
        <v>95.396329822649179</v>
      </c>
      <c r="AJ32" s="357">
        <v>95.799942698181383</v>
      </c>
      <c r="AK32" s="357">
        <v>92.81637706015303</v>
      </c>
      <c r="AL32" s="357">
        <v>108.23827413739166</v>
      </c>
      <c r="AM32" s="357">
        <v>95.006917981869918</v>
      </c>
      <c r="AN32" s="357">
        <v>108</v>
      </c>
      <c r="AO32" s="357">
        <v>95.1</v>
      </c>
      <c r="AP32" s="471">
        <v>60.5</v>
      </c>
      <c r="AQ32" s="353">
        <v>78.3</v>
      </c>
      <c r="AR32" s="353">
        <v>121.1</v>
      </c>
      <c r="AS32" s="353">
        <v>108.3</v>
      </c>
      <c r="AT32" s="367">
        <v>94.8</v>
      </c>
      <c r="AU32" s="367">
        <v>116.6</v>
      </c>
      <c r="AV32" s="367" t="s">
        <v>160</v>
      </c>
      <c r="AW32" s="367">
        <v>145.80000000000001</v>
      </c>
    </row>
    <row r="33" spans="1:49">
      <c r="A33" s="130" t="s">
        <v>40</v>
      </c>
      <c r="B33" s="524">
        <v>43.6</v>
      </c>
      <c r="C33" s="232">
        <v>67.5</v>
      </c>
      <c r="D33" s="362">
        <v>70.599999999999994</v>
      </c>
      <c r="E33" s="362">
        <v>66.099999999999994</v>
      </c>
      <c r="F33" s="362">
        <v>50.4</v>
      </c>
      <c r="G33" s="362">
        <v>65.8</v>
      </c>
      <c r="H33" s="362">
        <v>85.4</v>
      </c>
      <c r="I33" s="362">
        <v>88.8</v>
      </c>
      <c r="J33" s="362">
        <v>95.5</v>
      </c>
      <c r="K33" s="556" t="s">
        <v>76</v>
      </c>
      <c r="L33" s="556"/>
      <c r="M33" s="556"/>
      <c r="N33" s="556"/>
      <c r="O33" s="362">
        <v>74.028789960952821</v>
      </c>
      <c r="P33" s="362">
        <v>81.090933314787051</v>
      </c>
      <c r="Q33" s="362">
        <v>96.434200236131289</v>
      </c>
      <c r="R33" s="362">
        <v>95.990234077002768</v>
      </c>
      <c r="S33" s="362">
        <v>99.325397585181392</v>
      </c>
      <c r="T33" s="362">
        <v>99.725757517673983</v>
      </c>
      <c r="U33" s="362">
        <v>101.9380598546002</v>
      </c>
      <c r="V33" s="362">
        <v>108.51739540912385</v>
      </c>
      <c r="W33" s="362">
        <v>105.20478656234418</v>
      </c>
      <c r="X33" s="362">
        <v>113.81836835298562</v>
      </c>
      <c r="Y33" s="362">
        <v>112.86340505694506</v>
      </c>
      <c r="Z33" s="362">
        <v>108.28721252102424</v>
      </c>
      <c r="AA33" s="362">
        <v>85.301764718922897</v>
      </c>
      <c r="AB33" s="362">
        <v>106.91578636933811</v>
      </c>
      <c r="AC33" s="362">
        <v>109.68436156840481</v>
      </c>
      <c r="AD33" s="353">
        <v>96.741933173933234</v>
      </c>
      <c r="AE33" s="353">
        <v>112.5498292128222</v>
      </c>
      <c r="AF33" s="357">
        <v>89.808353523898887</v>
      </c>
      <c r="AG33" s="357" t="s">
        <v>15</v>
      </c>
      <c r="AH33" s="357">
        <v>80.553622577165967</v>
      </c>
      <c r="AI33" s="357">
        <v>83.344694577932984</v>
      </c>
      <c r="AJ33" s="357">
        <v>92.952864908946566</v>
      </c>
      <c r="AK33" s="357">
        <v>83.816678812010679</v>
      </c>
      <c r="AL33" s="357">
        <v>103.71641194545079</v>
      </c>
      <c r="AM33" s="357">
        <v>88.882765783670095</v>
      </c>
      <c r="AN33" s="357" t="s">
        <v>15</v>
      </c>
      <c r="AO33" s="357">
        <v>95.9</v>
      </c>
      <c r="AP33" s="471" t="s">
        <v>160</v>
      </c>
      <c r="AQ33" s="353">
        <v>14</v>
      </c>
      <c r="AR33" s="353">
        <v>88</v>
      </c>
      <c r="AS33" s="353" t="s">
        <v>180</v>
      </c>
      <c r="AT33" s="367" t="s">
        <v>160</v>
      </c>
      <c r="AU33" s="367" t="s">
        <v>160</v>
      </c>
      <c r="AV33" s="367" t="s">
        <v>160</v>
      </c>
      <c r="AW33" s="367">
        <v>39.299999999999997</v>
      </c>
    </row>
    <row r="34" spans="1:49">
      <c r="A34" s="130" t="s">
        <v>41</v>
      </c>
      <c r="B34" s="524">
        <v>87.1</v>
      </c>
      <c r="C34" s="232">
        <v>107.6</v>
      </c>
      <c r="D34" s="362">
        <v>75.7</v>
      </c>
      <c r="E34" s="362">
        <v>78.2</v>
      </c>
      <c r="F34" s="362">
        <v>72.8</v>
      </c>
      <c r="G34" s="362">
        <v>59.5</v>
      </c>
      <c r="H34" s="362">
        <v>103.4</v>
      </c>
      <c r="I34" s="362">
        <v>108.3</v>
      </c>
      <c r="J34" s="362">
        <v>138</v>
      </c>
      <c r="K34" s="556" t="s">
        <v>76</v>
      </c>
      <c r="L34" s="556"/>
      <c r="M34" s="556"/>
      <c r="N34" s="556"/>
      <c r="O34" s="362">
        <v>94.922881518469453</v>
      </c>
      <c r="P34" s="362">
        <v>78.99129288655395</v>
      </c>
      <c r="Q34" s="362">
        <v>94.614770900563173</v>
      </c>
      <c r="R34" s="362">
        <v>97.964729888209945</v>
      </c>
      <c r="S34" s="362">
        <v>95.516979346449816</v>
      </c>
      <c r="T34" s="362" t="s">
        <v>160</v>
      </c>
      <c r="U34" s="362">
        <v>104.09997751892102</v>
      </c>
      <c r="V34" s="362">
        <v>107.64998503858401</v>
      </c>
      <c r="W34" s="362">
        <v>105.76842977859737</v>
      </c>
      <c r="X34" s="362">
        <v>123.96601974206368</v>
      </c>
      <c r="Y34" s="362">
        <v>119.77719377550423</v>
      </c>
      <c r="Z34" s="362">
        <v>110.20566008247036</v>
      </c>
      <c r="AA34" s="362">
        <v>83.099016301820242</v>
      </c>
      <c r="AB34" s="362">
        <v>113.69152903960273</v>
      </c>
      <c r="AC34" s="362">
        <v>115.48828565294083</v>
      </c>
      <c r="AD34" s="353">
        <v>96.306346396485878</v>
      </c>
      <c r="AE34" s="353">
        <v>121.07591883772186</v>
      </c>
      <c r="AF34" s="357">
        <v>91.445644681430764</v>
      </c>
      <c r="AG34" s="357" t="s">
        <v>15</v>
      </c>
      <c r="AH34" s="357">
        <v>78.093960191041177</v>
      </c>
      <c r="AI34" s="357">
        <v>88.025353481178172</v>
      </c>
      <c r="AJ34" s="357">
        <v>96.456540132825808</v>
      </c>
      <c r="AK34" s="357">
        <v>83.854211139368886</v>
      </c>
      <c r="AL34" s="357">
        <v>108.69810005931492</v>
      </c>
      <c r="AM34" s="357">
        <v>97.457443603866352</v>
      </c>
      <c r="AN34" s="357" t="s">
        <v>15</v>
      </c>
      <c r="AO34" s="357" t="s">
        <v>15</v>
      </c>
      <c r="AP34" s="471" t="s">
        <v>160</v>
      </c>
      <c r="AQ34" s="353">
        <v>63</v>
      </c>
      <c r="AR34" s="353">
        <v>75.400000000000006</v>
      </c>
      <c r="AS34" s="353">
        <v>65</v>
      </c>
      <c r="AT34" s="367" t="s">
        <v>160</v>
      </c>
      <c r="AU34" s="367" t="s">
        <v>160</v>
      </c>
      <c r="AV34" s="367">
        <v>65.099999999999994</v>
      </c>
      <c r="AW34" s="367">
        <v>57.4</v>
      </c>
    </row>
    <row r="35" spans="1:49">
      <c r="A35" s="130" t="s">
        <v>42</v>
      </c>
      <c r="B35" s="524" t="s">
        <v>15</v>
      </c>
      <c r="C35" s="232">
        <v>68.8</v>
      </c>
      <c r="D35" s="362">
        <v>112.7</v>
      </c>
      <c r="E35" s="362">
        <v>92.2</v>
      </c>
      <c r="F35" s="362">
        <v>78.099999999999994</v>
      </c>
      <c r="G35" s="362">
        <v>92.2</v>
      </c>
      <c r="H35" s="362">
        <v>119.5</v>
      </c>
      <c r="I35" s="362">
        <v>115.7</v>
      </c>
      <c r="J35" s="362">
        <v>88.4</v>
      </c>
      <c r="K35" s="556" t="s">
        <v>76</v>
      </c>
      <c r="L35" s="556"/>
      <c r="M35" s="556"/>
      <c r="N35" s="556"/>
      <c r="O35" s="362">
        <v>98.247224977459055</v>
      </c>
      <c r="P35" s="362">
        <v>118.04732141091507</v>
      </c>
      <c r="Q35" s="362">
        <v>108.48263501156573</v>
      </c>
      <c r="R35" s="362">
        <v>104.0902382250179</v>
      </c>
      <c r="S35" s="362" t="s">
        <v>160</v>
      </c>
      <c r="T35" s="362" t="s">
        <v>160</v>
      </c>
      <c r="U35" s="362" t="s">
        <v>15</v>
      </c>
      <c r="V35" s="362" t="s">
        <v>15</v>
      </c>
      <c r="W35" s="362" t="s">
        <v>15</v>
      </c>
      <c r="X35" s="362" t="s">
        <v>15</v>
      </c>
      <c r="Y35" s="362" t="s">
        <v>15</v>
      </c>
      <c r="Z35" s="362" t="s">
        <v>15</v>
      </c>
      <c r="AA35" s="362" t="s">
        <v>15</v>
      </c>
      <c r="AB35" s="362" t="s">
        <v>15</v>
      </c>
      <c r="AC35" s="362" t="s">
        <v>15</v>
      </c>
      <c r="AD35" s="353" t="s">
        <v>15</v>
      </c>
      <c r="AE35" s="353" t="s">
        <v>15</v>
      </c>
      <c r="AF35" s="357" t="s">
        <v>15</v>
      </c>
      <c r="AG35" s="357" t="s">
        <v>15</v>
      </c>
      <c r="AH35" s="357" t="s">
        <v>15</v>
      </c>
      <c r="AI35" s="357" t="s">
        <v>15</v>
      </c>
      <c r="AJ35" s="357" t="s">
        <v>15</v>
      </c>
      <c r="AK35" s="357" t="s">
        <v>15</v>
      </c>
      <c r="AL35" s="357" t="s">
        <v>15</v>
      </c>
      <c r="AM35" s="357">
        <v>101.14150500756865</v>
      </c>
      <c r="AN35" s="357" t="s">
        <v>15</v>
      </c>
      <c r="AO35" s="357" t="s">
        <v>15</v>
      </c>
      <c r="AP35" s="471" t="s">
        <v>160</v>
      </c>
      <c r="AQ35" s="353" t="s">
        <v>160</v>
      </c>
      <c r="AR35" s="353" t="s">
        <v>160</v>
      </c>
      <c r="AS35" s="353" t="s">
        <v>180</v>
      </c>
      <c r="AT35" s="367" t="s">
        <v>160</v>
      </c>
      <c r="AU35" s="367" t="s">
        <v>160</v>
      </c>
      <c r="AV35" s="367" t="s">
        <v>68</v>
      </c>
      <c r="AW35" s="367" t="s">
        <v>160</v>
      </c>
    </row>
    <row r="36" spans="1:49">
      <c r="A36" s="130" t="s">
        <v>43</v>
      </c>
      <c r="B36" s="524">
        <v>104.3</v>
      </c>
      <c r="C36" s="232" t="s">
        <v>15</v>
      </c>
      <c r="D36" s="362" t="s">
        <v>15</v>
      </c>
      <c r="E36" s="362">
        <v>105.3</v>
      </c>
      <c r="F36" s="362">
        <v>103.4</v>
      </c>
      <c r="G36" s="362">
        <v>109.4</v>
      </c>
      <c r="H36" s="362" t="s">
        <v>15</v>
      </c>
      <c r="I36" s="362">
        <v>129.30000000000001</v>
      </c>
      <c r="J36" s="362">
        <v>111.5</v>
      </c>
      <c r="K36" s="556" t="s">
        <v>76</v>
      </c>
      <c r="L36" s="556"/>
      <c r="M36" s="556"/>
      <c r="N36" s="556"/>
      <c r="O36" s="362">
        <v>98.247224977459055</v>
      </c>
      <c r="P36" s="362">
        <v>93.37862894409696</v>
      </c>
      <c r="Q36" s="362">
        <v>105.76940530204426</v>
      </c>
      <c r="R36" s="362">
        <v>104.913356860924</v>
      </c>
      <c r="S36" s="362" t="s">
        <v>160</v>
      </c>
      <c r="T36" s="362" t="s">
        <v>160</v>
      </c>
      <c r="U36" s="362" t="s">
        <v>15</v>
      </c>
      <c r="V36" s="362" t="s">
        <v>15</v>
      </c>
      <c r="W36" s="362" t="s">
        <v>15</v>
      </c>
      <c r="X36" s="362" t="s">
        <v>15</v>
      </c>
      <c r="Y36" s="362" t="s">
        <v>15</v>
      </c>
      <c r="Z36" s="362" t="s">
        <v>15</v>
      </c>
      <c r="AA36" s="362" t="s">
        <v>15</v>
      </c>
      <c r="AB36" s="362" t="s">
        <v>15</v>
      </c>
      <c r="AC36" s="362" t="s">
        <v>15</v>
      </c>
      <c r="AD36" s="353" t="s">
        <v>15</v>
      </c>
      <c r="AE36" s="353" t="s">
        <v>15</v>
      </c>
      <c r="AF36" s="357" t="s">
        <v>15</v>
      </c>
      <c r="AG36" s="357" t="s">
        <v>15</v>
      </c>
      <c r="AH36" s="357" t="s">
        <v>15</v>
      </c>
      <c r="AI36" s="357">
        <v>81.974489763320292</v>
      </c>
      <c r="AJ36" s="357">
        <v>92.515195235409777</v>
      </c>
      <c r="AK36" s="357" t="s">
        <v>15</v>
      </c>
      <c r="AL36" s="357">
        <v>106.7845901624848</v>
      </c>
      <c r="AM36" s="357">
        <v>105.24127240100358</v>
      </c>
      <c r="AN36" s="357" t="s">
        <v>15</v>
      </c>
      <c r="AO36" s="357" t="s">
        <v>15</v>
      </c>
      <c r="AP36" s="471" t="s">
        <v>160</v>
      </c>
      <c r="AQ36" s="353" t="s">
        <v>160</v>
      </c>
      <c r="AR36" s="353" t="s">
        <v>160</v>
      </c>
      <c r="AS36" s="353" t="s">
        <v>180</v>
      </c>
      <c r="AT36" s="367" t="s">
        <v>160</v>
      </c>
      <c r="AU36" s="367" t="s">
        <v>160</v>
      </c>
      <c r="AV36" s="367" t="s">
        <v>160</v>
      </c>
      <c r="AW36" s="367" t="s">
        <v>160</v>
      </c>
    </row>
    <row r="37" spans="1:49">
      <c r="A37" s="130" t="s">
        <v>44</v>
      </c>
      <c r="B37" s="524" t="s">
        <v>15</v>
      </c>
      <c r="C37" s="232">
        <v>68.8</v>
      </c>
      <c r="D37" s="362">
        <v>112.7</v>
      </c>
      <c r="E37" s="362">
        <v>92.2</v>
      </c>
      <c r="F37" s="362">
        <v>78.099999999999994</v>
      </c>
      <c r="G37" s="362">
        <v>92.2</v>
      </c>
      <c r="H37" s="362">
        <v>119.5</v>
      </c>
      <c r="I37" s="362">
        <v>115.7</v>
      </c>
      <c r="J37" s="362">
        <v>88.4</v>
      </c>
      <c r="K37" s="556" t="s">
        <v>76</v>
      </c>
      <c r="L37" s="556"/>
      <c r="M37" s="556"/>
      <c r="N37" s="556"/>
      <c r="O37" s="362">
        <v>98.247224977459055</v>
      </c>
      <c r="P37" s="362">
        <v>89.836106338654361</v>
      </c>
      <c r="Q37" s="362">
        <v>106.33112001516066</v>
      </c>
      <c r="R37" s="362">
        <v>101.36312215167308</v>
      </c>
      <c r="S37" s="362" t="s">
        <v>160</v>
      </c>
      <c r="T37" s="362" t="s">
        <v>160</v>
      </c>
      <c r="U37" s="362" t="s">
        <v>15</v>
      </c>
      <c r="V37" s="362" t="s">
        <v>15</v>
      </c>
      <c r="W37" s="362" t="s">
        <v>15</v>
      </c>
      <c r="X37" s="362" t="s">
        <v>15</v>
      </c>
      <c r="Y37" s="362" t="s">
        <v>15</v>
      </c>
      <c r="Z37" s="362" t="s">
        <v>15</v>
      </c>
      <c r="AA37" s="362" t="s">
        <v>15</v>
      </c>
      <c r="AB37" s="362" t="s">
        <v>15</v>
      </c>
      <c r="AC37" s="362" t="s">
        <v>15</v>
      </c>
      <c r="AD37" s="353" t="s">
        <v>15</v>
      </c>
      <c r="AE37" s="353" t="s">
        <v>15</v>
      </c>
      <c r="AF37" s="357" t="s">
        <v>15</v>
      </c>
      <c r="AG37" s="357" t="s">
        <v>15</v>
      </c>
      <c r="AH37" s="357" t="s">
        <v>15</v>
      </c>
      <c r="AI37" s="357" t="s">
        <v>15</v>
      </c>
      <c r="AJ37" s="357" t="s">
        <v>15</v>
      </c>
      <c r="AK37" s="357" t="s">
        <v>15</v>
      </c>
      <c r="AL37" s="357" t="s">
        <v>16</v>
      </c>
      <c r="AM37" s="357">
        <v>99.553680045152703</v>
      </c>
      <c r="AN37" s="357" t="s">
        <v>15</v>
      </c>
      <c r="AO37" s="357" t="s">
        <v>15</v>
      </c>
      <c r="AP37" s="471" t="s">
        <v>160</v>
      </c>
      <c r="AQ37" s="353" t="s">
        <v>160</v>
      </c>
      <c r="AR37" s="353" t="s">
        <v>160</v>
      </c>
      <c r="AS37" s="353" t="s">
        <v>180</v>
      </c>
      <c r="AT37" s="367" t="s">
        <v>160</v>
      </c>
      <c r="AU37" s="367" t="s">
        <v>160</v>
      </c>
      <c r="AV37" s="367" t="s">
        <v>68</v>
      </c>
      <c r="AW37" s="367" t="s">
        <v>160</v>
      </c>
    </row>
    <row r="38" spans="1:49">
      <c r="A38" s="130" t="s">
        <v>45</v>
      </c>
      <c r="B38" s="524">
        <v>89</v>
      </c>
      <c r="C38" s="232" t="s">
        <v>15</v>
      </c>
      <c r="D38" s="362" t="s">
        <v>15</v>
      </c>
      <c r="E38" s="362" t="s">
        <v>15</v>
      </c>
      <c r="F38" s="362">
        <v>101.7</v>
      </c>
      <c r="G38" s="362" t="s">
        <v>15</v>
      </c>
      <c r="H38" s="362" t="s">
        <v>15</v>
      </c>
      <c r="I38" s="362">
        <v>166.7</v>
      </c>
      <c r="J38" s="362" t="s">
        <v>15</v>
      </c>
      <c r="K38" s="556" t="s">
        <v>76</v>
      </c>
      <c r="L38" s="556"/>
      <c r="M38" s="556"/>
      <c r="N38" s="556"/>
      <c r="O38" s="362">
        <v>98.247224977459055</v>
      </c>
      <c r="P38" s="362">
        <v>108.7232819886204</v>
      </c>
      <c r="Q38" s="362">
        <v>80.572848123763123</v>
      </c>
      <c r="R38" s="362">
        <v>101.9978974326515</v>
      </c>
      <c r="S38" s="362" t="s">
        <v>160</v>
      </c>
      <c r="T38" s="362" t="s">
        <v>160</v>
      </c>
      <c r="U38" s="362" t="s">
        <v>15</v>
      </c>
      <c r="V38" s="362" t="s">
        <v>15</v>
      </c>
      <c r="W38" s="362" t="s">
        <v>15</v>
      </c>
      <c r="X38" s="362" t="s">
        <v>15</v>
      </c>
      <c r="Y38" s="362" t="s">
        <v>15</v>
      </c>
      <c r="Z38" s="362" t="s">
        <v>15</v>
      </c>
      <c r="AA38" s="362" t="s">
        <v>15</v>
      </c>
      <c r="AB38" s="362" t="s">
        <v>15</v>
      </c>
      <c r="AC38" s="362" t="s">
        <v>15</v>
      </c>
      <c r="AD38" s="353" t="s">
        <v>15</v>
      </c>
      <c r="AE38" s="353" t="s">
        <v>15</v>
      </c>
      <c r="AF38" s="357" t="s">
        <v>15</v>
      </c>
      <c r="AG38" s="357" t="s">
        <v>15</v>
      </c>
      <c r="AH38" s="357">
        <v>75.771072699243675</v>
      </c>
      <c r="AI38" s="357">
        <v>80.960267184648444</v>
      </c>
      <c r="AJ38" s="357">
        <v>92.97896152932033</v>
      </c>
      <c r="AK38" s="357">
        <v>95.033706752779764</v>
      </c>
      <c r="AL38" s="357">
        <v>101.59391336758851</v>
      </c>
      <c r="AM38" s="357">
        <v>106.84154579805708</v>
      </c>
      <c r="AN38" s="357" t="s">
        <v>15</v>
      </c>
      <c r="AO38" s="357" t="s">
        <v>15</v>
      </c>
      <c r="AP38" s="471" t="s">
        <v>160</v>
      </c>
      <c r="AQ38" s="353" t="s">
        <v>160</v>
      </c>
      <c r="AR38" s="353" t="s">
        <v>160</v>
      </c>
      <c r="AS38" s="353" t="s">
        <v>180</v>
      </c>
      <c r="AT38" s="367" t="s">
        <v>160</v>
      </c>
      <c r="AU38" s="367" t="s">
        <v>160</v>
      </c>
      <c r="AV38" s="367" t="s">
        <v>160</v>
      </c>
      <c r="AW38" s="367" t="s">
        <v>160</v>
      </c>
    </row>
    <row r="39" spans="1:49">
      <c r="A39" s="130" t="s">
        <v>46</v>
      </c>
      <c r="B39" s="524">
        <v>101.6</v>
      </c>
      <c r="C39" s="232">
        <v>75.099999999999994</v>
      </c>
      <c r="D39" s="362">
        <v>100.7</v>
      </c>
      <c r="E39" s="362">
        <v>88.6</v>
      </c>
      <c r="F39" s="362">
        <v>101.2</v>
      </c>
      <c r="G39" s="362">
        <v>91.1</v>
      </c>
      <c r="H39" s="362">
        <v>114.5</v>
      </c>
      <c r="I39" s="362">
        <v>115.5</v>
      </c>
      <c r="J39" s="362">
        <v>106.9</v>
      </c>
      <c r="K39" s="556" t="s">
        <v>76</v>
      </c>
      <c r="L39" s="556"/>
      <c r="M39" s="556"/>
      <c r="N39" s="556"/>
      <c r="O39" s="362">
        <v>98.247224977459041</v>
      </c>
      <c r="P39" s="362">
        <v>102.65538940882095</v>
      </c>
      <c r="Q39" s="362">
        <v>119.39830495714301</v>
      </c>
      <c r="R39" s="362">
        <v>104.97513720539521</v>
      </c>
      <c r="S39" s="362" t="s">
        <v>160</v>
      </c>
      <c r="T39" s="362" t="s">
        <v>160</v>
      </c>
      <c r="U39" s="362" t="s">
        <v>15</v>
      </c>
      <c r="V39" s="362" t="s">
        <v>15</v>
      </c>
      <c r="W39" s="362" t="s">
        <v>15</v>
      </c>
      <c r="X39" s="362" t="s">
        <v>15</v>
      </c>
      <c r="Y39" s="362" t="s">
        <v>15</v>
      </c>
      <c r="Z39" s="362" t="s">
        <v>15</v>
      </c>
      <c r="AA39" s="362" t="s">
        <v>15</v>
      </c>
      <c r="AB39" s="362" t="s">
        <v>15</v>
      </c>
      <c r="AC39" s="362" t="s">
        <v>15</v>
      </c>
      <c r="AD39" s="353" t="s">
        <v>15</v>
      </c>
      <c r="AE39" s="353" t="s">
        <v>15</v>
      </c>
      <c r="AF39" s="357" t="s">
        <v>15</v>
      </c>
      <c r="AG39" s="357" t="s">
        <v>15</v>
      </c>
      <c r="AH39" s="357" t="s">
        <v>15</v>
      </c>
      <c r="AI39" s="357" t="s">
        <v>15</v>
      </c>
      <c r="AJ39" s="357" t="s">
        <v>15</v>
      </c>
      <c r="AK39" s="357" t="s">
        <v>15</v>
      </c>
      <c r="AL39" s="357" t="s">
        <v>15</v>
      </c>
      <c r="AM39" s="357">
        <v>109.57258439283629</v>
      </c>
      <c r="AN39" s="357" t="s">
        <v>15</v>
      </c>
      <c r="AO39" s="357" t="s">
        <v>15</v>
      </c>
      <c r="AP39" s="471" t="s">
        <v>160</v>
      </c>
      <c r="AQ39" s="353" t="s">
        <v>160</v>
      </c>
      <c r="AR39" s="353" t="s">
        <v>160</v>
      </c>
      <c r="AS39" s="353" t="s">
        <v>180</v>
      </c>
      <c r="AT39" s="367" t="s">
        <v>160</v>
      </c>
      <c r="AU39" s="367" t="s">
        <v>160</v>
      </c>
      <c r="AV39" s="367" t="s">
        <v>160</v>
      </c>
      <c r="AW39" s="367" t="s">
        <v>160</v>
      </c>
    </row>
    <row r="40" spans="1:49">
      <c r="A40" s="130" t="s">
        <v>47</v>
      </c>
      <c r="B40" s="524">
        <v>97.2</v>
      </c>
      <c r="C40" s="232">
        <v>107.4</v>
      </c>
      <c r="D40" s="362" t="s">
        <v>15</v>
      </c>
      <c r="E40" s="362" t="s">
        <v>15</v>
      </c>
      <c r="F40" s="362">
        <v>86.5</v>
      </c>
      <c r="G40" s="362" t="s">
        <v>15</v>
      </c>
      <c r="H40" s="362" t="s">
        <v>15</v>
      </c>
      <c r="I40" s="362">
        <v>102</v>
      </c>
      <c r="J40" s="362">
        <v>89.5</v>
      </c>
      <c r="K40" s="556" t="s">
        <v>76</v>
      </c>
      <c r="L40" s="556"/>
      <c r="M40" s="556"/>
      <c r="N40" s="556"/>
      <c r="O40" s="362">
        <v>99.875806524881341</v>
      </c>
      <c r="P40" s="362">
        <v>89.79242438777294</v>
      </c>
      <c r="Q40" s="362">
        <v>105.82617171909048</v>
      </c>
      <c r="R40" s="362">
        <v>101.64493327996964</v>
      </c>
      <c r="S40" s="362">
        <v>107.89498843444166</v>
      </c>
      <c r="T40" s="362">
        <v>101.93306936626612</v>
      </c>
      <c r="U40" s="362">
        <v>114.47624363822212</v>
      </c>
      <c r="V40" s="362">
        <v>116.64143021483335</v>
      </c>
      <c r="W40" s="362">
        <v>122.93094514335363</v>
      </c>
      <c r="X40" s="362">
        <v>123.2248158024678</v>
      </c>
      <c r="Y40" s="362">
        <v>128.05427129394909</v>
      </c>
      <c r="Z40" s="362">
        <v>121.54096078717109</v>
      </c>
      <c r="AA40" s="362">
        <v>85.313454415455851</v>
      </c>
      <c r="AB40" s="362">
        <v>118.67205308601254</v>
      </c>
      <c r="AC40" s="362">
        <v>116.87339779059829</v>
      </c>
      <c r="AD40" s="353">
        <v>101.95771095451629</v>
      </c>
      <c r="AE40" s="353">
        <v>113.50319507503171</v>
      </c>
      <c r="AF40" s="357">
        <v>99.333475568705353</v>
      </c>
      <c r="AG40" s="357">
        <v>78.428618297712816</v>
      </c>
      <c r="AH40" s="357">
        <v>77.097125670546788</v>
      </c>
      <c r="AI40" s="357">
        <v>89.080534127526576</v>
      </c>
      <c r="AJ40" s="357">
        <v>90.465301440713958</v>
      </c>
      <c r="AK40" s="357">
        <v>81.437505017237854</v>
      </c>
      <c r="AL40" s="357">
        <v>101.74697723352081</v>
      </c>
      <c r="AM40" s="357">
        <v>99.244357183172042</v>
      </c>
      <c r="AN40" s="357">
        <v>112</v>
      </c>
      <c r="AO40" s="357">
        <v>95.9</v>
      </c>
      <c r="AP40" s="471">
        <v>57.5</v>
      </c>
      <c r="AQ40" s="353">
        <v>86.6</v>
      </c>
      <c r="AR40" s="353">
        <v>101.5</v>
      </c>
      <c r="AS40" s="353">
        <v>97.1</v>
      </c>
      <c r="AT40" s="367">
        <v>101.7</v>
      </c>
      <c r="AU40" s="367">
        <v>136.9</v>
      </c>
      <c r="AV40" s="367">
        <v>75.599999999999994</v>
      </c>
      <c r="AW40" s="367">
        <v>61.3</v>
      </c>
    </row>
    <row r="41" spans="1:49">
      <c r="A41" s="130" t="s">
        <v>48</v>
      </c>
      <c r="B41" s="524">
        <v>104.3</v>
      </c>
      <c r="C41" s="232">
        <v>99.1</v>
      </c>
      <c r="D41" s="362">
        <v>98</v>
      </c>
      <c r="E41" s="362">
        <v>105.3</v>
      </c>
      <c r="F41" s="362">
        <v>103.4</v>
      </c>
      <c r="G41" s="362">
        <v>109.4</v>
      </c>
      <c r="H41" s="362">
        <v>125.4</v>
      </c>
      <c r="I41" s="362">
        <v>129.30000000000001</v>
      </c>
      <c r="J41" s="362">
        <v>111.5</v>
      </c>
      <c r="K41" s="556" t="s">
        <v>76</v>
      </c>
      <c r="L41" s="556"/>
      <c r="M41" s="556"/>
      <c r="N41" s="556"/>
      <c r="O41" s="362">
        <v>121.42154977677494</v>
      </c>
      <c r="P41" s="362">
        <v>94.279042893591395</v>
      </c>
      <c r="Q41" s="362">
        <v>108.38867766297609</v>
      </c>
      <c r="R41" s="362">
        <v>103.39362710328737</v>
      </c>
      <c r="S41" s="362">
        <v>108.81745057732283</v>
      </c>
      <c r="T41" s="362">
        <v>104.99696915619467</v>
      </c>
      <c r="U41" s="362">
        <v>112.4556962825428</v>
      </c>
      <c r="V41" s="362">
        <v>103.54629696859837</v>
      </c>
      <c r="W41" s="362">
        <v>118.92354896461394</v>
      </c>
      <c r="X41" s="362">
        <v>125.66975567478931</v>
      </c>
      <c r="Y41" s="362">
        <v>121.62312631497808</v>
      </c>
      <c r="Z41" s="362">
        <v>130.40666756275655</v>
      </c>
      <c r="AA41" s="362">
        <v>104.41885939264716</v>
      </c>
      <c r="AB41" s="362">
        <v>117.30228076007519</v>
      </c>
      <c r="AC41" s="362">
        <v>120.32607707890678</v>
      </c>
      <c r="AD41" s="353">
        <v>112.28069326337048</v>
      </c>
      <c r="AE41" s="353">
        <v>123.96497214488303</v>
      </c>
      <c r="AF41" s="357">
        <v>97.361661610613695</v>
      </c>
      <c r="AG41" s="357">
        <v>89.044603302565491</v>
      </c>
      <c r="AH41" s="357">
        <v>82.971669811663105</v>
      </c>
      <c r="AI41" s="357">
        <v>80.052034656269456</v>
      </c>
      <c r="AJ41" s="357">
        <v>91.758192543204032</v>
      </c>
      <c r="AK41" s="357">
        <v>92.13530123501819</v>
      </c>
      <c r="AL41" s="357">
        <v>108.18257668434725</v>
      </c>
      <c r="AM41" s="357">
        <v>104.83761556258915</v>
      </c>
      <c r="AN41" s="357">
        <v>95</v>
      </c>
      <c r="AO41" s="357">
        <v>98.3</v>
      </c>
      <c r="AP41" s="471">
        <v>70.599999999999994</v>
      </c>
      <c r="AQ41" s="353">
        <v>72.8</v>
      </c>
      <c r="AR41" s="353">
        <v>101</v>
      </c>
      <c r="AS41" s="353">
        <v>118.5</v>
      </c>
      <c r="AT41" s="367">
        <v>104.8</v>
      </c>
      <c r="AU41" s="367">
        <v>85.2</v>
      </c>
      <c r="AV41" s="367">
        <v>104.2</v>
      </c>
      <c r="AW41" s="367">
        <v>99.1</v>
      </c>
    </row>
    <row r="42" spans="1:49">
      <c r="A42" s="130" t="s">
        <v>49</v>
      </c>
      <c r="B42" s="524">
        <v>75.5</v>
      </c>
      <c r="C42" s="232">
        <v>70.7</v>
      </c>
      <c r="D42" s="362">
        <v>73.900000000000006</v>
      </c>
      <c r="E42" s="362">
        <v>90</v>
      </c>
      <c r="F42" s="362">
        <v>78.5</v>
      </c>
      <c r="G42" s="362">
        <v>96.3</v>
      </c>
      <c r="H42" s="362">
        <v>79.900000000000006</v>
      </c>
      <c r="I42" s="362">
        <v>96</v>
      </c>
      <c r="J42" s="362">
        <v>79.5</v>
      </c>
      <c r="K42" s="556" t="s">
        <v>76</v>
      </c>
      <c r="L42" s="556"/>
      <c r="M42" s="556"/>
      <c r="N42" s="556"/>
      <c r="O42" s="362">
        <v>118.40851497937874</v>
      </c>
      <c r="P42" s="362">
        <v>85.864844588606488</v>
      </c>
      <c r="Q42" s="362">
        <v>102.071199543676</v>
      </c>
      <c r="R42" s="362">
        <v>98.49309323857905</v>
      </c>
      <c r="S42" s="362">
        <v>100.90344221625897</v>
      </c>
      <c r="T42" s="362">
        <v>100.41166473242568</v>
      </c>
      <c r="U42" s="362">
        <v>110.91768394200732</v>
      </c>
      <c r="V42" s="362">
        <v>119.6890930249177</v>
      </c>
      <c r="W42" s="362">
        <v>117.38696686057428</v>
      </c>
      <c r="X42" s="362">
        <v>121.26263366095681</v>
      </c>
      <c r="Y42" s="362">
        <v>126.88612720461771</v>
      </c>
      <c r="Z42" s="362">
        <v>118.77546108938954</v>
      </c>
      <c r="AA42" s="362">
        <v>82.079400895854008</v>
      </c>
      <c r="AB42" s="362">
        <v>116.72410215069226</v>
      </c>
      <c r="AC42" s="362">
        <v>115.72326466935674</v>
      </c>
      <c r="AD42" s="353">
        <v>91.649410178410804</v>
      </c>
      <c r="AE42" s="353">
        <v>118.69480540890088</v>
      </c>
      <c r="AF42" s="357">
        <v>99.697187452523536</v>
      </c>
      <c r="AG42" s="357">
        <v>74.72200129844498</v>
      </c>
      <c r="AH42" s="357">
        <v>74.670671342798101</v>
      </c>
      <c r="AI42" s="357">
        <v>88.438491164169818</v>
      </c>
      <c r="AJ42" s="357">
        <v>91.001137931929492</v>
      </c>
      <c r="AK42" s="357">
        <v>83.236592481207552</v>
      </c>
      <c r="AL42" s="357">
        <v>100.64499294262932</v>
      </c>
      <c r="AM42" s="357">
        <v>98.72343459844673</v>
      </c>
      <c r="AN42" s="357">
        <v>86</v>
      </c>
      <c r="AO42" s="357" t="s">
        <v>15</v>
      </c>
      <c r="AP42" s="471">
        <v>55.1</v>
      </c>
      <c r="AQ42" s="353">
        <v>110.7</v>
      </c>
      <c r="AR42" s="353">
        <v>80.7</v>
      </c>
      <c r="AS42" s="353">
        <v>95.7</v>
      </c>
      <c r="AT42" s="367">
        <v>94.3</v>
      </c>
      <c r="AU42" s="367">
        <v>113</v>
      </c>
      <c r="AV42" s="367">
        <v>83.5</v>
      </c>
      <c r="AW42" s="367">
        <v>92.6</v>
      </c>
    </row>
    <row r="43" spans="1:49">
      <c r="A43" s="130" t="s">
        <v>50</v>
      </c>
      <c r="B43" s="524">
        <v>90.4</v>
      </c>
      <c r="C43" s="232">
        <v>79.2</v>
      </c>
      <c r="D43" s="362">
        <v>77.3</v>
      </c>
      <c r="E43" s="362">
        <v>91.7</v>
      </c>
      <c r="F43" s="362">
        <v>85.1</v>
      </c>
      <c r="G43" s="362">
        <v>66.599999999999994</v>
      </c>
      <c r="H43" s="362">
        <v>107.9</v>
      </c>
      <c r="I43" s="362">
        <v>95.5</v>
      </c>
      <c r="J43" s="362">
        <v>110.4</v>
      </c>
      <c r="K43" s="556" t="s">
        <v>76</v>
      </c>
      <c r="L43" s="556"/>
      <c r="M43" s="556"/>
      <c r="N43" s="556"/>
      <c r="O43" s="362">
        <v>100.85662483527767</v>
      </c>
      <c r="P43" s="362">
        <v>88.673239320323802</v>
      </c>
      <c r="Q43" s="362">
        <v>107.93905403192187</v>
      </c>
      <c r="R43" s="362">
        <v>100.5753555836372</v>
      </c>
      <c r="S43" s="362">
        <v>103.55635436111559</v>
      </c>
      <c r="T43" s="362">
        <v>99.414146924218244</v>
      </c>
      <c r="U43" s="362">
        <v>109.81952073208807</v>
      </c>
      <c r="V43" s="362">
        <v>114.34185554402181</v>
      </c>
      <c r="W43" s="362">
        <v>115.59679260802407</v>
      </c>
      <c r="X43" s="362">
        <v>122.16941462586824</v>
      </c>
      <c r="Y43" s="362">
        <v>123.88684730244327</v>
      </c>
      <c r="Z43" s="362">
        <v>120.68478949799494</v>
      </c>
      <c r="AA43" s="362">
        <v>82.29955496724078</v>
      </c>
      <c r="AB43" s="362">
        <v>114.55708082122554</v>
      </c>
      <c r="AC43" s="362">
        <v>121.29159409662601</v>
      </c>
      <c r="AD43" s="353">
        <v>86.324692444515151</v>
      </c>
      <c r="AE43" s="353">
        <v>120.83285385730839</v>
      </c>
      <c r="AF43" s="357">
        <v>98.418809464770035</v>
      </c>
      <c r="AG43" s="357">
        <v>75.696007046254266</v>
      </c>
      <c r="AH43" s="357">
        <v>75.4076465450309</v>
      </c>
      <c r="AI43" s="357">
        <v>90.450566903720144</v>
      </c>
      <c r="AJ43" s="357">
        <v>90.884011963302086</v>
      </c>
      <c r="AK43" s="357">
        <v>83.165758314309798</v>
      </c>
      <c r="AL43" s="357">
        <v>101.3915840481159</v>
      </c>
      <c r="AM43" s="357">
        <v>98.739435108197924</v>
      </c>
      <c r="AN43" s="357">
        <v>88</v>
      </c>
      <c r="AO43" s="357">
        <v>88.6</v>
      </c>
      <c r="AP43" s="471">
        <v>63.7</v>
      </c>
      <c r="AQ43" s="353">
        <v>67.2</v>
      </c>
      <c r="AR43" s="353">
        <v>71.900000000000006</v>
      </c>
      <c r="AS43" s="353">
        <v>107.3</v>
      </c>
      <c r="AT43" s="367">
        <v>84.4</v>
      </c>
      <c r="AU43" s="367">
        <v>106</v>
      </c>
      <c r="AV43" s="367">
        <v>90.2</v>
      </c>
      <c r="AW43" s="367">
        <v>103.9</v>
      </c>
    </row>
    <row r="44" spans="1:49">
      <c r="A44" s="130" t="s">
        <v>122</v>
      </c>
      <c r="B44" s="524">
        <v>101.6</v>
      </c>
      <c r="C44" s="232">
        <v>75.099999999999994</v>
      </c>
      <c r="D44" s="362">
        <v>100.7</v>
      </c>
      <c r="E44" s="362">
        <v>88.6</v>
      </c>
      <c r="F44" s="362">
        <v>101.2</v>
      </c>
      <c r="G44" s="362">
        <v>91.1</v>
      </c>
      <c r="H44" s="362">
        <v>114.5</v>
      </c>
      <c r="I44" s="362">
        <v>115.5</v>
      </c>
      <c r="J44" s="362">
        <v>106.9</v>
      </c>
      <c r="K44" s="556" t="s">
        <v>76</v>
      </c>
      <c r="L44" s="556"/>
      <c r="M44" s="556"/>
      <c r="N44" s="556"/>
      <c r="O44" s="362">
        <v>116.01688762297803</v>
      </c>
      <c r="P44" s="362">
        <v>106.48552746553702</v>
      </c>
      <c r="Q44" s="362">
        <v>114.63124736621123</v>
      </c>
      <c r="R44" s="362">
        <v>106.69411448203668</v>
      </c>
      <c r="S44" s="362">
        <v>112.86942170594745</v>
      </c>
      <c r="T44" s="362">
        <v>110.29493478605194</v>
      </c>
      <c r="U44" s="362">
        <v>114.47807907770401</v>
      </c>
      <c r="V44" s="362">
        <v>104.1034273330293</v>
      </c>
      <c r="W44" s="362">
        <v>122.52478841332132</v>
      </c>
      <c r="X44" s="362">
        <v>112.96003857803557</v>
      </c>
      <c r="Y44" s="362">
        <v>123.66997106871199</v>
      </c>
      <c r="Z44" s="362">
        <v>123.25774877581802</v>
      </c>
      <c r="AA44" s="362">
        <v>86.787479673964157</v>
      </c>
      <c r="AB44" s="362">
        <v>114.24227464734633</v>
      </c>
      <c r="AC44" s="362">
        <v>117.84498401359376</v>
      </c>
      <c r="AD44" s="353">
        <v>103.88257173671282</v>
      </c>
      <c r="AE44" s="353">
        <v>115.90181988623451</v>
      </c>
      <c r="AF44" s="357">
        <v>98.59752723499912</v>
      </c>
      <c r="AG44" s="357" t="s">
        <v>15</v>
      </c>
      <c r="AH44" s="357">
        <v>86.32186552267784</v>
      </c>
      <c r="AI44" s="357">
        <v>79.518471247188728</v>
      </c>
      <c r="AJ44" s="357">
        <v>90.085258630812476</v>
      </c>
      <c r="AK44" s="357">
        <v>95.007933548086669</v>
      </c>
      <c r="AL44" s="357">
        <v>108.7773440468135</v>
      </c>
      <c r="AM44" s="357">
        <v>110.43457343782421</v>
      </c>
      <c r="AN44" s="357">
        <v>106</v>
      </c>
      <c r="AO44" s="357">
        <v>99.2</v>
      </c>
      <c r="AP44" s="471">
        <v>67.7</v>
      </c>
      <c r="AQ44" s="353">
        <v>88</v>
      </c>
      <c r="AR44" s="353">
        <v>93.6</v>
      </c>
      <c r="AS44" s="353">
        <v>113.8</v>
      </c>
      <c r="AT44" s="367" t="s">
        <v>160</v>
      </c>
      <c r="AU44" s="367">
        <v>118.3</v>
      </c>
      <c r="AV44" s="367">
        <v>109.1</v>
      </c>
      <c r="AW44" s="367">
        <v>105.9</v>
      </c>
    </row>
    <row r="45" spans="1:49">
      <c r="A45" s="130" t="s">
        <v>51</v>
      </c>
      <c r="B45" s="524">
        <v>89.4</v>
      </c>
      <c r="C45" s="232">
        <v>114.5</v>
      </c>
      <c r="D45" s="362">
        <v>141.4</v>
      </c>
      <c r="E45" s="362">
        <v>137.19999999999999</v>
      </c>
      <c r="F45" s="362">
        <v>110.2</v>
      </c>
      <c r="G45" s="362">
        <v>96.9</v>
      </c>
      <c r="H45" s="362">
        <v>101.2</v>
      </c>
      <c r="I45" s="362">
        <v>112.7</v>
      </c>
      <c r="J45" s="362">
        <v>112</v>
      </c>
      <c r="K45" s="556" t="s">
        <v>76</v>
      </c>
      <c r="L45" s="556"/>
      <c r="M45" s="556"/>
      <c r="N45" s="556"/>
      <c r="O45" s="362">
        <v>95.15053007739499</v>
      </c>
      <c r="P45" s="362">
        <v>91.581185482513291</v>
      </c>
      <c r="Q45" s="362">
        <v>110.59653241377865</v>
      </c>
      <c r="R45" s="362">
        <v>109.59961610755857</v>
      </c>
      <c r="S45" s="362">
        <v>113.64485685582552</v>
      </c>
      <c r="T45" s="362">
        <v>103.6499340297399</v>
      </c>
      <c r="U45" s="362">
        <v>120.00978214395994</v>
      </c>
      <c r="V45" s="362">
        <v>112.69853755211814</v>
      </c>
      <c r="W45" s="362">
        <v>116.3821811520083</v>
      </c>
      <c r="X45" s="362">
        <v>124.70215869150958</v>
      </c>
      <c r="Y45" s="362">
        <v>124.35590424201368</v>
      </c>
      <c r="Z45" s="362">
        <v>134.65053451860356</v>
      </c>
      <c r="AA45" s="362">
        <v>90.059176916531882</v>
      </c>
      <c r="AB45" s="362">
        <v>124.0819153125755</v>
      </c>
      <c r="AC45" s="362">
        <v>126.75280637542157</v>
      </c>
      <c r="AD45" s="353">
        <v>87.173219025182277</v>
      </c>
      <c r="AE45" s="353">
        <v>128.70206328207342</v>
      </c>
      <c r="AF45" s="357">
        <v>101.70026451014596</v>
      </c>
      <c r="AG45" s="357">
        <v>76.509576005518824</v>
      </c>
      <c r="AH45" s="357">
        <v>72.985980956197977</v>
      </c>
      <c r="AI45" s="357">
        <v>89.689035687227303</v>
      </c>
      <c r="AJ45" s="357">
        <v>92.422902590275072</v>
      </c>
      <c r="AK45" s="357">
        <v>82.747750715151454</v>
      </c>
      <c r="AL45" s="357">
        <v>102.72980342433853</v>
      </c>
      <c r="AM45" s="357">
        <v>99.662579415944464</v>
      </c>
      <c r="AN45" s="357">
        <v>116</v>
      </c>
      <c r="AO45" s="357">
        <v>98.3</v>
      </c>
      <c r="AP45" s="471">
        <v>50.5</v>
      </c>
      <c r="AQ45" s="353">
        <v>58.8</v>
      </c>
      <c r="AR45" s="353">
        <v>80.099999999999994</v>
      </c>
      <c r="AS45" s="353">
        <v>127.1</v>
      </c>
      <c r="AT45" s="367">
        <v>89.9</v>
      </c>
      <c r="AU45" s="367">
        <v>96.7</v>
      </c>
      <c r="AV45" s="367">
        <v>114.8</v>
      </c>
      <c r="AW45" s="367">
        <v>114.4</v>
      </c>
    </row>
    <row r="46" spans="1:49">
      <c r="A46" s="130" t="s">
        <v>52</v>
      </c>
      <c r="B46" s="524">
        <v>94.2</v>
      </c>
      <c r="C46" s="232">
        <v>91.5</v>
      </c>
      <c r="D46" s="362">
        <v>84.4</v>
      </c>
      <c r="E46" s="362">
        <v>91</v>
      </c>
      <c r="F46" s="362">
        <v>102.4</v>
      </c>
      <c r="G46" s="362">
        <v>85.9</v>
      </c>
      <c r="H46" s="362">
        <v>114.2</v>
      </c>
      <c r="I46" s="362">
        <v>117.6</v>
      </c>
      <c r="J46" s="362">
        <v>71.5</v>
      </c>
      <c r="K46" s="556" t="s">
        <v>76</v>
      </c>
      <c r="L46" s="556"/>
      <c r="M46" s="556"/>
      <c r="N46" s="556"/>
      <c r="O46" s="362">
        <v>75.321811612132493</v>
      </c>
      <c r="P46" s="362">
        <v>103.19224391637046</v>
      </c>
      <c r="Q46" s="362">
        <v>104.45144498529453</v>
      </c>
      <c r="R46" s="362">
        <v>105.48257803777169</v>
      </c>
      <c r="S46" s="362">
        <v>112.30115812626785</v>
      </c>
      <c r="T46" s="362">
        <v>101.23956847488972</v>
      </c>
      <c r="U46" s="362">
        <v>114.10944401760986</v>
      </c>
      <c r="V46" s="362">
        <v>108.85993275522162</v>
      </c>
      <c r="W46" s="362">
        <v>116.29904506014471</v>
      </c>
      <c r="X46" s="362">
        <v>125.97414424592625</v>
      </c>
      <c r="Y46" s="362">
        <v>121.42512517419885</v>
      </c>
      <c r="Z46" s="362">
        <v>115.34544474010485</v>
      </c>
      <c r="AA46" s="362">
        <v>87.986519560594203</v>
      </c>
      <c r="AB46" s="362">
        <v>123.18397852295163</v>
      </c>
      <c r="AC46" s="362">
        <v>121.42589662082783</v>
      </c>
      <c r="AD46" s="353">
        <v>103.540286079095</v>
      </c>
      <c r="AE46" s="353">
        <v>117.56711927398172</v>
      </c>
      <c r="AF46" s="357">
        <v>102.40071626572922</v>
      </c>
      <c r="AG46" s="357">
        <v>82.460844407318604</v>
      </c>
      <c r="AH46" s="357">
        <v>77.791477275524045</v>
      </c>
      <c r="AI46" s="357">
        <v>89.409024067540201</v>
      </c>
      <c r="AJ46" s="357">
        <v>93.032669975625012</v>
      </c>
      <c r="AK46" s="357">
        <v>87.782159650032838</v>
      </c>
      <c r="AL46" s="357">
        <v>102.61379429303864</v>
      </c>
      <c r="AM46" s="357">
        <v>102.21257856750549</v>
      </c>
      <c r="AN46" s="357">
        <v>93</v>
      </c>
      <c r="AO46" s="357" t="s">
        <v>15</v>
      </c>
      <c r="AP46" s="471">
        <v>61.7</v>
      </c>
      <c r="AQ46" s="353">
        <v>57.7</v>
      </c>
      <c r="AR46" s="353">
        <v>84.6</v>
      </c>
      <c r="AS46" s="353">
        <v>105.8</v>
      </c>
      <c r="AT46" s="367">
        <v>106.2</v>
      </c>
      <c r="AU46" s="367">
        <v>96.9</v>
      </c>
      <c r="AV46" s="367">
        <v>105.6</v>
      </c>
      <c r="AW46" s="367">
        <v>115.6</v>
      </c>
    </row>
    <row r="47" spans="1:49">
      <c r="A47" s="130" t="s">
        <v>53</v>
      </c>
      <c r="B47" s="524" t="s">
        <v>15</v>
      </c>
      <c r="C47" s="232">
        <v>68.8</v>
      </c>
      <c r="D47" s="362" t="s">
        <v>129</v>
      </c>
      <c r="E47" s="362">
        <v>92.2</v>
      </c>
      <c r="F47" s="362">
        <v>78.099999999999994</v>
      </c>
      <c r="G47" s="362">
        <v>92.2</v>
      </c>
      <c r="H47" s="362">
        <v>119.5</v>
      </c>
      <c r="I47" s="362">
        <v>115.7</v>
      </c>
      <c r="J47" s="362">
        <v>88.4</v>
      </c>
      <c r="K47" s="556" t="s">
        <v>76</v>
      </c>
      <c r="L47" s="556"/>
      <c r="M47" s="556"/>
      <c r="N47" s="556"/>
      <c r="O47" s="362">
        <v>119.06555518161252</v>
      </c>
      <c r="P47" s="362">
        <v>85.05483677821401</v>
      </c>
      <c r="Q47" s="362">
        <v>103.55543285693901</v>
      </c>
      <c r="R47" s="362">
        <v>99.531218882271688</v>
      </c>
      <c r="S47" s="362">
        <v>104.14317466183371</v>
      </c>
      <c r="T47" s="362">
        <v>103.21788518303475</v>
      </c>
      <c r="U47" s="362">
        <v>111.08574925509157</v>
      </c>
      <c r="V47" s="362">
        <v>116.19964991524601</v>
      </c>
      <c r="W47" s="362">
        <v>112.38630905742298</v>
      </c>
      <c r="X47" s="362">
        <v>119.70675401439323</v>
      </c>
      <c r="Y47" s="362">
        <v>118.09880028550542</v>
      </c>
      <c r="Z47" s="362">
        <v>116.87284954956954</v>
      </c>
      <c r="AA47" s="362">
        <v>83.5005098197812</v>
      </c>
      <c r="AB47" s="362">
        <v>115.53519684486351</v>
      </c>
      <c r="AC47" s="362">
        <v>119.71412431005801</v>
      </c>
      <c r="AD47" s="353">
        <v>90.549622435678444</v>
      </c>
      <c r="AE47" s="353">
        <v>122.26957777729397</v>
      </c>
      <c r="AF47" s="357">
        <v>99.018329866874083</v>
      </c>
      <c r="AG47" s="357" t="s">
        <v>15</v>
      </c>
      <c r="AH47" s="357">
        <v>74.478769692112238</v>
      </c>
      <c r="AI47" s="357">
        <v>86.598585011494279</v>
      </c>
      <c r="AJ47" s="357">
        <v>90.907112141316361</v>
      </c>
      <c r="AK47" s="357">
        <v>83.193859895678315</v>
      </c>
      <c r="AL47" s="357">
        <v>100.38775628017056</v>
      </c>
      <c r="AM47" s="357">
        <v>100.21921091305401</v>
      </c>
      <c r="AN47" s="357">
        <v>76</v>
      </c>
      <c r="AO47" s="357" t="s">
        <v>15</v>
      </c>
      <c r="AP47" s="471" t="s">
        <v>160</v>
      </c>
      <c r="AQ47" s="353">
        <v>46.7</v>
      </c>
      <c r="AR47" s="353">
        <v>111.6</v>
      </c>
      <c r="AS47" s="353">
        <v>107</v>
      </c>
      <c r="AT47" s="367">
        <v>80.099999999999994</v>
      </c>
      <c r="AU47" s="367">
        <v>97.2</v>
      </c>
      <c r="AV47" s="367">
        <v>125.9</v>
      </c>
      <c r="AW47" s="367">
        <v>88.2</v>
      </c>
    </row>
    <row r="48" spans="1:49">
      <c r="A48" s="130" t="s">
        <v>54</v>
      </c>
      <c r="B48" s="524">
        <v>89</v>
      </c>
      <c r="C48" s="232">
        <v>82.4</v>
      </c>
      <c r="D48" s="362">
        <v>82.4</v>
      </c>
      <c r="E48" s="362">
        <v>87.8</v>
      </c>
      <c r="F48" s="362">
        <v>86</v>
      </c>
      <c r="G48" s="362">
        <v>83.2</v>
      </c>
      <c r="H48" s="362">
        <v>96.7</v>
      </c>
      <c r="I48" s="362">
        <v>104.2</v>
      </c>
      <c r="J48" s="362">
        <v>96.8</v>
      </c>
      <c r="K48" s="556" t="s">
        <v>76</v>
      </c>
      <c r="L48" s="556"/>
      <c r="M48" s="556"/>
      <c r="N48" s="556"/>
      <c r="O48" s="362">
        <v>104.23026178731462</v>
      </c>
      <c r="P48" s="362">
        <v>91.512741119285479</v>
      </c>
      <c r="Q48" s="362">
        <v>97.469473874422079</v>
      </c>
      <c r="R48" s="362">
        <v>101.61011724160578</v>
      </c>
      <c r="S48" s="362">
        <v>104.57908200131524</v>
      </c>
      <c r="T48" s="362">
        <v>100.79836704424018</v>
      </c>
      <c r="U48" s="362">
        <v>109.47960676094279</v>
      </c>
      <c r="V48" s="362">
        <v>110.77727722546005</v>
      </c>
      <c r="W48" s="362">
        <v>117.63233434510074</v>
      </c>
      <c r="X48" s="362">
        <v>120.56353228072989</v>
      </c>
      <c r="Y48" s="362">
        <v>120.05133584781844</v>
      </c>
      <c r="Z48" s="362">
        <v>116.83737181918632</v>
      </c>
      <c r="AA48" s="362">
        <v>86.032888820684633</v>
      </c>
      <c r="AB48" s="362">
        <v>118.7372055422921</v>
      </c>
      <c r="AC48" s="362">
        <v>119.80726981557906</v>
      </c>
      <c r="AD48" s="353">
        <v>96.029282171342061</v>
      </c>
      <c r="AE48" s="353">
        <v>116.05816114420691</v>
      </c>
      <c r="AF48" s="357">
        <v>99.078224256130071</v>
      </c>
      <c r="AG48" s="357">
        <v>80.861006736581672</v>
      </c>
      <c r="AH48" s="357">
        <v>79.145785163319459</v>
      </c>
      <c r="AI48" s="357">
        <v>86.788684733177035</v>
      </c>
      <c r="AJ48" s="357">
        <v>91.250158742105356</v>
      </c>
      <c r="AK48" s="357">
        <v>86.542440979251239</v>
      </c>
      <c r="AL48" s="357">
        <v>101.4529368690455</v>
      </c>
      <c r="AM48" s="357">
        <v>102.64410124461327</v>
      </c>
      <c r="AN48" s="357">
        <v>95</v>
      </c>
      <c r="AO48" s="357">
        <v>84.4</v>
      </c>
      <c r="AP48" s="471">
        <v>54.6</v>
      </c>
      <c r="AQ48" s="353">
        <v>59.4</v>
      </c>
      <c r="AR48" s="353">
        <v>81.7</v>
      </c>
      <c r="AS48" s="353">
        <v>97.2</v>
      </c>
      <c r="AT48" s="367">
        <v>68.3</v>
      </c>
      <c r="AU48" s="367">
        <v>112.8</v>
      </c>
      <c r="AV48" s="367">
        <v>99.2</v>
      </c>
      <c r="AW48" s="367">
        <v>164.9</v>
      </c>
    </row>
    <row r="49" spans="1:49">
      <c r="A49" s="130" t="s">
        <v>55</v>
      </c>
      <c r="B49" s="524">
        <v>66.5</v>
      </c>
      <c r="C49" s="232">
        <v>76.5</v>
      </c>
      <c r="D49" s="362">
        <v>108.4</v>
      </c>
      <c r="E49" s="362">
        <v>87.8</v>
      </c>
      <c r="F49" s="362">
        <v>72</v>
      </c>
      <c r="G49" s="362">
        <v>49.6</v>
      </c>
      <c r="H49" s="362">
        <v>111.3</v>
      </c>
      <c r="I49" s="362">
        <v>116</v>
      </c>
      <c r="J49" s="362">
        <v>99</v>
      </c>
      <c r="K49" s="556" t="s">
        <v>76</v>
      </c>
      <c r="L49" s="556"/>
      <c r="M49" s="556"/>
      <c r="N49" s="556"/>
      <c r="O49" s="362">
        <v>86.867204151706176</v>
      </c>
      <c r="P49" s="362">
        <v>94.561340731028736</v>
      </c>
      <c r="Q49" s="362">
        <v>104.73606902752044</v>
      </c>
      <c r="R49" s="362">
        <v>102.70945779916575</v>
      </c>
      <c r="S49" s="362">
        <v>105.29860008521158</v>
      </c>
      <c r="T49" s="362">
        <v>100.19072537702586</v>
      </c>
      <c r="U49" s="362">
        <v>115.53451564349055</v>
      </c>
      <c r="V49" s="362">
        <v>111.66225956910873</v>
      </c>
      <c r="W49" s="362">
        <v>114.9183216171885</v>
      </c>
      <c r="X49" s="362">
        <v>120.93847612563681</v>
      </c>
      <c r="Y49" s="362">
        <v>121.00343844798003</v>
      </c>
      <c r="Z49" s="362">
        <v>115.5248105314999</v>
      </c>
      <c r="AA49" s="362">
        <v>84.314916339324384</v>
      </c>
      <c r="AB49" s="362">
        <v>111.48769529923314</v>
      </c>
      <c r="AC49" s="362">
        <v>113.39433227062923</v>
      </c>
      <c r="AD49" s="353">
        <v>91.673929466622795</v>
      </c>
      <c r="AE49" s="353">
        <v>119.16619569268137</v>
      </c>
      <c r="AF49" s="357">
        <v>99.992028206415313</v>
      </c>
      <c r="AG49" s="357" t="s">
        <v>15</v>
      </c>
      <c r="AH49" s="357">
        <v>76.596695343715211</v>
      </c>
      <c r="AI49" s="357">
        <v>89.497397328093001</v>
      </c>
      <c r="AJ49" s="357">
        <v>91.921292996669052</v>
      </c>
      <c r="AK49" s="357">
        <v>84.121339976180494</v>
      </c>
      <c r="AL49" s="357">
        <v>101.38535967440545</v>
      </c>
      <c r="AM49" s="357">
        <v>100.62594584990296</v>
      </c>
      <c r="AN49" s="357">
        <v>56</v>
      </c>
      <c r="AO49" s="357">
        <v>83</v>
      </c>
      <c r="AP49" s="471" t="s">
        <v>160</v>
      </c>
      <c r="AQ49" s="353" t="s">
        <v>160</v>
      </c>
      <c r="AR49" s="353" t="s">
        <v>160</v>
      </c>
      <c r="AS49" s="353" t="s">
        <v>180</v>
      </c>
      <c r="AT49" s="367">
        <v>69.900000000000006</v>
      </c>
      <c r="AU49" s="367">
        <v>68.099999999999994</v>
      </c>
      <c r="AV49" s="367">
        <v>81.900000000000006</v>
      </c>
      <c r="AW49" s="367">
        <v>70.599999999999994</v>
      </c>
    </row>
    <row r="50" spans="1:49">
      <c r="A50" s="130" t="s">
        <v>56</v>
      </c>
      <c r="B50" s="524">
        <v>115.1</v>
      </c>
      <c r="C50" s="232">
        <v>118.2</v>
      </c>
      <c r="D50" s="362" t="s">
        <v>15</v>
      </c>
      <c r="E50" s="362">
        <v>126.6</v>
      </c>
      <c r="F50" s="362">
        <v>88.6</v>
      </c>
      <c r="G50" s="362" t="s">
        <v>15</v>
      </c>
      <c r="H50" s="362">
        <v>153</v>
      </c>
      <c r="I50" s="362">
        <v>105</v>
      </c>
      <c r="J50" s="362">
        <v>110</v>
      </c>
      <c r="K50" s="556" t="s">
        <v>76</v>
      </c>
      <c r="L50" s="556"/>
      <c r="M50" s="556"/>
      <c r="N50" s="556"/>
      <c r="O50" s="362">
        <v>108.51565356748833</v>
      </c>
      <c r="P50" s="362">
        <v>99.977663303997176</v>
      </c>
      <c r="Q50" s="362">
        <v>115.79203040886193</v>
      </c>
      <c r="R50" s="362">
        <v>109.408890176247</v>
      </c>
      <c r="S50" s="362">
        <v>107.92513355908483</v>
      </c>
      <c r="T50" s="362">
        <v>106.87413541720154</v>
      </c>
      <c r="U50" s="362" t="s">
        <v>15</v>
      </c>
      <c r="V50" s="362">
        <v>106.2616078889297</v>
      </c>
      <c r="W50" s="362">
        <v>126.78460188059583</v>
      </c>
      <c r="X50" s="362" t="s">
        <v>15</v>
      </c>
      <c r="Y50" s="362" t="s">
        <v>15</v>
      </c>
      <c r="Z50" s="362" t="s">
        <v>15</v>
      </c>
      <c r="AA50" s="362" t="s">
        <v>15</v>
      </c>
      <c r="AB50" s="362" t="s">
        <v>15</v>
      </c>
      <c r="AC50" s="362" t="s">
        <v>15</v>
      </c>
      <c r="AD50" s="353" t="s">
        <v>15</v>
      </c>
      <c r="AE50" s="353" t="s">
        <v>15</v>
      </c>
      <c r="AF50" s="357" t="s">
        <v>15</v>
      </c>
      <c r="AG50" s="357" t="s">
        <v>15</v>
      </c>
      <c r="AH50" s="357">
        <v>84.62758775274375</v>
      </c>
      <c r="AI50" s="357">
        <v>71.905495519912222</v>
      </c>
      <c r="AJ50" s="357">
        <v>92.702942427201805</v>
      </c>
      <c r="AK50" s="357">
        <v>94.44718335074819</v>
      </c>
      <c r="AL50" s="357">
        <v>106.19756515860139</v>
      </c>
      <c r="AM50" s="357">
        <v>107.40383607768116</v>
      </c>
      <c r="AN50" s="357" t="s">
        <v>15</v>
      </c>
      <c r="AO50" s="357">
        <v>118.4</v>
      </c>
      <c r="AP50" s="471">
        <v>41.3</v>
      </c>
      <c r="AQ50" s="353">
        <v>65.599999999999994</v>
      </c>
      <c r="AR50" s="353">
        <v>102.2</v>
      </c>
      <c r="AS50" s="353">
        <v>101.6</v>
      </c>
      <c r="AT50" s="367">
        <v>103.3</v>
      </c>
      <c r="AU50" s="367">
        <v>119.4</v>
      </c>
      <c r="AV50" s="367">
        <v>102.8</v>
      </c>
      <c r="AW50" s="367">
        <v>96</v>
      </c>
    </row>
    <row r="51" spans="1:49">
      <c r="A51" s="130" t="s">
        <v>123</v>
      </c>
      <c r="B51" s="524" t="s">
        <v>68</v>
      </c>
      <c r="C51" s="232" t="s">
        <v>68</v>
      </c>
      <c r="D51" s="362">
        <v>87.1</v>
      </c>
      <c r="E51" s="362">
        <v>97.6</v>
      </c>
      <c r="F51" s="362">
        <v>89.6</v>
      </c>
      <c r="G51" s="362">
        <v>94.1</v>
      </c>
      <c r="H51" s="362">
        <v>112.9</v>
      </c>
      <c r="I51" s="362">
        <v>107.5</v>
      </c>
      <c r="J51" s="362">
        <v>88.1</v>
      </c>
      <c r="K51" s="556" t="s">
        <v>76</v>
      </c>
      <c r="L51" s="556"/>
      <c r="M51" s="556"/>
      <c r="N51" s="556"/>
      <c r="O51" s="362">
        <v>110.44136733299005</v>
      </c>
      <c r="P51" s="362">
        <v>100.98547757972803</v>
      </c>
      <c r="Q51" s="362">
        <v>104.57713951892985</v>
      </c>
      <c r="R51" s="362">
        <v>102.44298777896276</v>
      </c>
      <c r="S51" s="362">
        <v>105.82607713535269</v>
      </c>
      <c r="T51" s="362">
        <v>99.967110791743693</v>
      </c>
      <c r="U51" s="362">
        <v>114.71359034465655</v>
      </c>
      <c r="V51" s="362">
        <v>108.1606951762973</v>
      </c>
      <c r="W51" s="362">
        <v>133.74359819319551</v>
      </c>
      <c r="X51" s="362">
        <v>132.33884163659636</v>
      </c>
      <c r="Y51" s="362">
        <v>113.20676614957611</v>
      </c>
      <c r="Z51" s="362">
        <v>129.37407728885304</v>
      </c>
      <c r="AA51" s="362">
        <v>87.313604247418382</v>
      </c>
      <c r="AB51" s="362">
        <v>117.08769657184624</v>
      </c>
      <c r="AC51" s="362">
        <v>117.30156283163818</v>
      </c>
      <c r="AD51" s="353">
        <v>107.10431985573975</v>
      </c>
      <c r="AE51" s="353">
        <v>131.02990735893005</v>
      </c>
      <c r="AF51" s="357">
        <v>99.867764847926253</v>
      </c>
      <c r="AG51" s="357">
        <v>85.403538767834107</v>
      </c>
      <c r="AH51" s="357">
        <v>79.601032625197007</v>
      </c>
      <c r="AI51" s="357">
        <v>84.425529340509911</v>
      </c>
      <c r="AJ51" s="357">
        <v>92.706526651700756</v>
      </c>
      <c r="AK51" s="357">
        <v>89.017687667436647</v>
      </c>
      <c r="AL51" s="357">
        <v>106.26919463235839</v>
      </c>
      <c r="AM51" s="357">
        <v>103.79381818549099</v>
      </c>
      <c r="AN51" s="357">
        <v>103</v>
      </c>
      <c r="AO51" s="357">
        <v>135.4</v>
      </c>
      <c r="AP51" s="471">
        <v>69.400000000000006</v>
      </c>
      <c r="AQ51" s="353">
        <v>74.400000000000006</v>
      </c>
      <c r="AR51" s="353">
        <v>109.3</v>
      </c>
      <c r="AS51" s="353">
        <v>124.5</v>
      </c>
      <c r="AT51" s="367">
        <v>95.9</v>
      </c>
      <c r="AU51" s="367">
        <v>94.8</v>
      </c>
      <c r="AV51" s="367">
        <v>92.3</v>
      </c>
      <c r="AW51" s="367">
        <v>100.9</v>
      </c>
    </row>
    <row r="52" spans="1:49">
      <c r="A52" s="130"/>
      <c r="B52" s="524"/>
      <c r="C52" s="232"/>
      <c r="D52" s="362"/>
      <c r="E52" s="362"/>
      <c r="F52" s="362"/>
      <c r="G52" s="362"/>
      <c r="H52" s="362"/>
      <c r="I52" s="362"/>
      <c r="J52" s="362"/>
      <c r="K52" s="563"/>
      <c r="L52" s="563"/>
      <c r="M52" s="563"/>
      <c r="N52" s="563"/>
      <c r="O52" s="362"/>
      <c r="P52" s="362"/>
      <c r="Q52" s="362"/>
      <c r="R52" s="362"/>
      <c r="S52" s="362"/>
      <c r="T52" s="362"/>
      <c r="U52" s="362"/>
      <c r="V52" s="362"/>
      <c r="W52" s="362"/>
      <c r="X52" s="362"/>
      <c r="Y52" s="362"/>
      <c r="Z52" s="362"/>
      <c r="AA52" s="362"/>
      <c r="AB52" s="362"/>
      <c r="AC52" s="362"/>
      <c r="AD52" s="353"/>
      <c r="AE52" s="353"/>
      <c r="AF52" s="357"/>
      <c r="AG52" s="357"/>
      <c r="AH52" s="357"/>
      <c r="AI52" s="357"/>
      <c r="AJ52" s="357"/>
      <c r="AK52" s="357"/>
      <c r="AL52" s="357"/>
      <c r="AM52" s="357"/>
      <c r="AN52" s="357"/>
      <c r="AO52" s="357"/>
      <c r="AP52" s="471"/>
      <c r="AQ52" s="353"/>
      <c r="AR52" s="353"/>
      <c r="AS52" s="353"/>
      <c r="AT52" s="367"/>
      <c r="AU52" s="367"/>
      <c r="AV52" s="367"/>
      <c r="AW52" s="367"/>
    </row>
    <row r="53" spans="1:49">
      <c r="A53" s="163" t="s">
        <v>209</v>
      </c>
      <c r="B53" s="525">
        <v>66.8</v>
      </c>
      <c r="C53" s="386">
        <v>75.2</v>
      </c>
      <c r="D53" s="385">
        <v>66.5</v>
      </c>
      <c r="E53" s="385">
        <v>77.099999999999994</v>
      </c>
      <c r="F53" s="385">
        <v>66</v>
      </c>
      <c r="G53" s="385">
        <v>72</v>
      </c>
      <c r="H53" s="385">
        <v>94.1</v>
      </c>
      <c r="I53" s="385">
        <v>85.2</v>
      </c>
      <c r="J53" s="385">
        <v>87.8</v>
      </c>
      <c r="K53" s="556" t="s">
        <v>76</v>
      </c>
      <c r="L53" s="556"/>
      <c r="M53" s="556"/>
      <c r="N53" s="556"/>
      <c r="O53" s="385">
        <v>90.339177089789558</v>
      </c>
      <c r="P53" s="385">
        <v>79.95877705658593</v>
      </c>
      <c r="Q53" s="385">
        <v>96.906526309510411</v>
      </c>
      <c r="R53" s="385">
        <v>96.793466851833472</v>
      </c>
      <c r="S53" s="385">
        <v>99.700023485387405</v>
      </c>
      <c r="T53" s="385">
        <v>105.56252668102456</v>
      </c>
      <c r="U53" s="385">
        <v>104.27850291004532</v>
      </c>
      <c r="V53" s="385">
        <v>118.48797494095278</v>
      </c>
      <c r="W53" s="385">
        <v>118.74772326065688</v>
      </c>
      <c r="X53" s="385">
        <v>117.30160527161462</v>
      </c>
      <c r="Y53" s="385">
        <v>112.00342547755098</v>
      </c>
      <c r="Z53" s="385">
        <v>117.04839135723016</v>
      </c>
      <c r="AA53" s="385">
        <v>85.249982368449182</v>
      </c>
      <c r="AB53" s="385">
        <v>115.10090987607958</v>
      </c>
      <c r="AC53" s="385">
        <v>106.52305437155275</v>
      </c>
      <c r="AD53" s="478">
        <v>90.212554365891464</v>
      </c>
      <c r="AE53" s="478">
        <v>106.12938759023307</v>
      </c>
      <c r="AF53" s="452">
        <v>86.96432572535457</v>
      </c>
      <c r="AG53" s="452">
        <v>85.683333386577857</v>
      </c>
      <c r="AH53" s="452">
        <v>82.750799002627687</v>
      </c>
      <c r="AI53" s="452">
        <v>83.95891769859675</v>
      </c>
      <c r="AJ53" s="452">
        <v>93.817573484032238</v>
      </c>
      <c r="AK53" s="452">
        <v>74.307912149964636</v>
      </c>
      <c r="AL53" s="452">
        <v>104.22915966844738</v>
      </c>
      <c r="AM53" s="452">
        <v>89.396500068967754</v>
      </c>
      <c r="AN53" s="452">
        <v>79</v>
      </c>
      <c r="AO53" s="452">
        <v>66.7</v>
      </c>
      <c r="AP53" s="479">
        <v>32</v>
      </c>
      <c r="AQ53" s="478">
        <v>55.3</v>
      </c>
      <c r="AR53" s="478">
        <v>51</v>
      </c>
      <c r="AS53" s="478">
        <v>71.5</v>
      </c>
      <c r="AT53" s="392">
        <v>36.200000000000003</v>
      </c>
      <c r="AU53" s="392">
        <v>57.7</v>
      </c>
      <c r="AV53" s="392">
        <v>50.3</v>
      </c>
      <c r="AW53" s="392">
        <v>66.7</v>
      </c>
    </row>
    <row r="54" spans="1:49">
      <c r="A54" s="163" t="s">
        <v>210</v>
      </c>
      <c r="B54" s="525">
        <v>72.400000000000006</v>
      </c>
      <c r="C54" s="386">
        <v>70.400000000000006</v>
      </c>
      <c r="D54" s="385">
        <v>75.5</v>
      </c>
      <c r="E54" s="385">
        <v>74.8</v>
      </c>
      <c r="F54" s="385">
        <v>81.7</v>
      </c>
      <c r="G54" s="385">
        <v>80</v>
      </c>
      <c r="H54" s="385">
        <v>98.3</v>
      </c>
      <c r="I54" s="385">
        <v>94.4</v>
      </c>
      <c r="J54" s="385">
        <v>92.9</v>
      </c>
      <c r="K54" s="556" t="s">
        <v>76</v>
      </c>
      <c r="L54" s="556"/>
      <c r="M54" s="556"/>
      <c r="N54" s="556"/>
      <c r="O54" s="385">
        <v>88.242920105462488</v>
      </c>
      <c r="P54" s="385">
        <v>75.819253401966918</v>
      </c>
      <c r="Q54" s="385">
        <v>90.941264223406151</v>
      </c>
      <c r="R54" s="385">
        <v>98.106574037943716</v>
      </c>
      <c r="S54" s="385">
        <v>98.747756269744002</v>
      </c>
      <c r="T54" s="385">
        <v>98.394308879819604</v>
      </c>
      <c r="U54" s="385">
        <v>97.384778768538382</v>
      </c>
      <c r="V54" s="385">
        <v>113.51647994714594</v>
      </c>
      <c r="W54" s="385">
        <v>108.5705160379989</v>
      </c>
      <c r="X54" s="385">
        <v>115.97669413838631</v>
      </c>
      <c r="Y54" s="385">
        <v>113.66610855841004</v>
      </c>
      <c r="Z54" s="385">
        <v>110.87674252190241</v>
      </c>
      <c r="AA54" s="385">
        <v>72.952038699941212</v>
      </c>
      <c r="AB54" s="385">
        <v>116.72929006132077</v>
      </c>
      <c r="AC54" s="385">
        <v>117.24166752478838</v>
      </c>
      <c r="AD54" s="478">
        <v>94.034599812847389</v>
      </c>
      <c r="AE54" s="478">
        <v>114.08215103100794</v>
      </c>
      <c r="AF54" s="452">
        <v>92.012724936333328</v>
      </c>
      <c r="AG54" s="452">
        <v>80.683191653714985</v>
      </c>
      <c r="AH54" s="452">
        <v>78.768901932631181</v>
      </c>
      <c r="AI54" s="452">
        <v>86.849942006616359</v>
      </c>
      <c r="AJ54" s="452">
        <v>91.541229301334511</v>
      </c>
      <c r="AK54" s="452">
        <v>83.243939095910292</v>
      </c>
      <c r="AL54" s="452">
        <v>100.69661927419837</v>
      </c>
      <c r="AM54" s="452">
        <v>97.333015914865882</v>
      </c>
      <c r="AN54" s="452">
        <v>86</v>
      </c>
      <c r="AO54" s="452">
        <v>82.2</v>
      </c>
      <c r="AP54" s="479">
        <v>65.3</v>
      </c>
      <c r="AQ54" s="478">
        <v>59.1</v>
      </c>
      <c r="AR54" s="478">
        <v>80.5</v>
      </c>
      <c r="AS54" s="478">
        <v>83.8</v>
      </c>
      <c r="AT54" s="392">
        <v>52.4</v>
      </c>
      <c r="AU54" s="392">
        <v>79.099999999999994</v>
      </c>
      <c r="AV54" s="392">
        <v>84.5</v>
      </c>
      <c r="AW54" s="392">
        <v>88.8</v>
      </c>
    </row>
    <row r="55" spans="1:49">
      <c r="A55" s="163" t="s">
        <v>211</v>
      </c>
      <c r="B55" s="525">
        <v>68</v>
      </c>
      <c r="C55" s="386">
        <v>81.599999999999994</v>
      </c>
      <c r="D55" s="385">
        <v>85.4</v>
      </c>
      <c r="E55" s="385">
        <v>96.5</v>
      </c>
      <c r="F55" s="385">
        <v>82.4</v>
      </c>
      <c r="G55" s="385">
        <v>84.8</v>
      </c>
      <c r="H55" s="385">
        <v>98.8</v>
      </c>
      <c r="I55" s="385">
        <v>99.6</v>
      </c>
      <c r="J55" s="385">
        <v>101</v>
      </c>
      <c r="K55" s="556" t="s">
        <v>76</v>
      </c>
      <c r="L55" s="556"/>
      <c r="M55" s="556"/>
      <c r="N55" s="556"/>
      <c r="O55" s="385">
        <v>102.33197686087355</v>
      </c>
      <c r="P55" s="385">
        <v>82.826732244432733</v>
      </c>
      <c r="Q55" s="385">
        <v>103.73172835339022</v>
      </c>
      <c r="R55" s="385">
        <v>104.36010848649201</v>
      </c>
      <c r="S55" s="385">
        <v>101.29466519874997</v>
      </c>
      <c r="T55" s="385">
        <v>101.73922388224327</v>
      </c>
      <c r="U55" s="385">
        <v>109.76748036106927</v>
      </c>
      <c r="V55" s="385">
        <v>111.06986351191905</v>
      </c>
      <c r="W55" s="385">
        <v>108.53059787314398</v>
      </c>
      <c r="X55" s="385">
        <v>114.80745577275788</v>
      </c>
      <c r="Y55" s="385">
        <v>117.6144610620057</v>
      </c>
      <c r="Z55" s="385">
        <v>114.78342327589655</v>
      </c>
      <c r="AA55" s="385">
        <v>89.14431673225485</v>
      </c>
      <c r="AB55" s="385">
        <v>112.27832421256973</v>
      </c>
      <c r="AC55" s="385">
        <v>113.25446897552189</v>
      </c>
      <c r="AD55" s="478">
        <v>99.1877211813038</v>
      </c>
      <c r="AE55" s="478">
        <v>115.94043561684194</v>
      </c>
      <c r="AF55" s="452">
        <v>90.426141140335389</v>
      </c>
      <c r="AG55" s="452">
        <v>79.916171025845102</v>
      </c>
      <c r="AH55" s="452">
        <v>77.294833467597087</v>
      </c>
      <c r="AI55" s="452">
        <v>92.822776507619565</v>
      </c>
      <c r="AJ55" s="452">
        <v>93.760156049427209</v>
      </c>
      <c r="AK55" s="452">
        <v>89.490458475875897</v>
      </c>
      <c r="AL55" s="452">
        <v>108.1935779816157</v>
      </c>
      <c r="AM55" s="452">
        <v>94.347381376663876</v>
      </c>
      <c r="AN55" s="452">
        <v>95</v>
      </c>
      <c r="AO55" s="452">
        <v>80.3</v>
      </c>
      <c r="AP55" s="479">
        <v>50.4</v>
      </c>
      <c r="AQ55" s="478">
        <v>70</v>
      </c>
      <c r="AR55" s="478">
        <v>92.6</v>
      </c>
      <c r="AS55" s="478">
        <v>99.7</v>
      </c>
      <c r="AT55" s="392">
        <v>79.2</v>
      </c>
      <c r="AU55" s="392">
        <v>85</v>
      </c>
      <c r="AV55" s="392">
        <v>99.6</v>
      </c>
      <c r="AW55" s="392">
        <v>95.5</v>
      </c>
    </row>
    <row r="56" spans="1:49">
      <c r="A56" s="163" t="s">
        <v>212</v>
      </c>
      <c r="B56" s="525">
        <v>96.6</v>
      </c>
      <c r="C56" s="386">
        <v>86.4</v>
      </c>
      <c r="D56" s="385">
        <v>93.7</v>
      </c>
      <c r="E56" s="385">
        <v>94.3</v>
      </c>
      <c r="F56" s="385">
        <v>91.6</v>
      </c>
      <c r="G56" s="385">
        <v>91.9</v>
      </c>
      <c r="H56" s="385">
        <v>109.9</v>
      </c>
      <c r="I56" s="385">
        <v>111.5</v>
      </c>
      <c r="J56" s="385">
        <v>98</v>
      </c>
      <c r="K56" s="556" t="s">
        <v>76</v>
      </c>
      <c r="L56" s="556"/>
      <c r="M56" s="556"/>
      <c r="N56" s="556"/>
      <c r="O56" s="385">
        <v>108.02212913399032</v>
      </c>
      <c r="P56" s="385">
        <v>92.686250188153466</v>
      </c>
      <c r="Q56" s="385">
        <v>106.11266314261765</v>
      </c>
      <c r="R56" s="385">
        <v>102.26750826854617</v>
      </c>
      <c r="S56" s="385">
        <v>106.21706798650682</v>
      </c>
      <c r="T56" s="385">
        <v>101.96327596929407</v>
      </c>
      <c r="U56" s="385">
        <v>112.41106554991885</v>
      </c>
      <c r="V56" s="385">
        <v>112.26000413075614</v>
      </c>
      <c r="W56" s="385">
        <v>117.19700241467066</v>
      </c>
      <c r="X56" s="385">
        <v>122.09029963609935</v>
      </c>
      <c r="Y56" s="385">
        <v>123.11931477071492</v>
      </c>
      <c r="Z56" s="385">
        <v>122.33192834797937</v>
      </c>
      <c r="AA56" s="385">
        <v>85.752569913278052</v>
      </c>
      <c r="AB56" s="385">
        <v>117.60803095794952</v>
      </c>
      <c r="AC56" s="385">
        <v>120.37857207882395</v>
      </c>
      <c r="AD56" s="478">
        <v>92.261238772527634</v>
      </c>
      <c r="AE56" s="478">
        <v>121.0462357913617</v>
      </c>
      <c r="AF56" s="452">
        <v>99.598302507643893</v>
      </c>
      <c r="AG56" s="452">
        <v>78.820575192833758</v>
      </c>
      <c r="AH56" s="452">
        <v>77.183202684569508</v>
      </c>
      <c r="AI56" s="452">
        <v>87.221451030878526</v>
      </c>
      <c r="AJ56" s="452">
        <v>91.462254016657667</v>
      </c>
      <c r="AK56" s="452">
        <v>85.237054474547008</v>
      </c>
      <c r="AL56" s="452">
        <v>102.95891264195967</v>
      </c>
      <c r="AM56" s="452">
        <v>101.42568132222499</v>
      </c>
      <c r="AN56" s="452">
        <v>97</v>
      </c>
      <c r="AO56" s="452">
        <v>96.200000000000017</v>
      </c>
      <c r="AP56" s="479">
        <v>60.4</v>
      </c>
      <c r="AQ56" s="478">
        <v>69.5</v>
      </c>
      <c r="AR56" s="478">
        <v>86.6</v>
      </c>
      <c r="AS56" s="478">
        <v>109</v>
      </c>
      <c r="AT56" s="392">
        <v>89.8</v>
      </c>
      <c r="AU56" s="392">
        <v>104.6</v>
      </c>
      <c r="AV56" s="392">
        <v>99.2</v>
      </c>
      <c r="AW56" s="392">
        <v>107.7</v>
      </c>
    </row>
    <row r="57" spans="1:49">
      <c r="A57" s="130"/>
      <c r="B57" s="524"/>
      <c r="C57" s="23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36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53"/>
      <c r="AE57" s="353"/>
      <c r="AF57" s="357"/>
      <c r="AG57" s="357"/>
      <c r="AH57" s="357"/>
      <c r="AI57" s="357"/>
      <c r="AJ57" s="357"/>
      <c r="AK57" s="357"/>
      <c r="AL57" s="357"/>
      <c r="AM57" s="357"/>
      <c r="AN57" s="357"/>
      <c r="AO57" s="357"/>
      <c r="AP57" s="526"/>
      <c r="AQ57" s="359"/>
      <c r="AR57" s="359"/>
      <c r="AS57" s="359"/>
      <c r="AT57" s="367"/>
      <c r="AU57" s="367"/>
      <c r="AV57" s="367"/>
      <c r="AW57" s="367"/>
    </row>
    <row r="58" spans="1:49">
      <c r="A58" s="163" t="s">
        <v>59</v>
      </c>
      <c r="B58" s="525">
        <v>82.3</v>
      </c>
      <c r="C58" s="386">
        <v>82.4</v>
      </c>
      <c r="D58" s="385">
        <v>87.8</v>
      </c>
      <c r="E58" s="385">
        <v>92.3</v>
      </c>
      <c r="F58" s="385">
        <v>85.1</v>
      </c>
      <c r="G58" s="385">
        <v>86.1</v>
      </c>
      <c r="H58" s="385">
        <v>103.5</v>
      </c>
      <c r="I58" s="385">
        <v>103.9</v>
      </c>
      <c r="J58" s="385">
        <v>97.9</v>
      </c>
      <c r="K58" s="556" t="s">
        <v>76</v>
      </c>
      <c r="L58" s="556"/>
      <c r="M58" s="556"/>
      <c r="N58" s="556"/>
      <c r="O58" s="385">
        <v>103.10127106125309</v>
      </c>
      <c r="P58" s="385">
        <v>86.243803380517292</v>
      </c>
      <c r="Q58" s="385">
        <v>103.30998656816912</v>
      </c>
      <c r="R58" s="385">
        <v>102.23824318456455</v>
      </c>
      <c r="S58" s="385">
        <v>103.06</v>
      </c>
      <c r="T58" s="385">
        <v>101.62567624426615</v>
      </c>
      <c r="U58" s="385">
        <v>109.28</v>
      </c>
      <c r="V58" s="385">
        <v>112.31601084214302</v>
      </c>
      <c r="W58" s="385">
        <v>113.63738088620957</v>
      </c>
      <c r="X58" s="385">
        <v>119.1</v>
      </c>
      <c r="Y58" s="385">
        <v>120.04979147335438</v>
      </c>
      <c r="Z58" s="385">
        <v>118.80046833085294</v>
      </c>
      <c r="AA58" s="385">
        <v>85.021968124062951</v>
      </c>
      <c r="AB58" s="385">
        <v>115.99225355871998</v>
      </c>
      <c r="AC58" s="385">
        <v>117.6837012280931</v>
      </c>
      <c r="AD58" s="478">
        <v>94.264435514817919</v>
      </c>
      <c r="AE58" s="478">
        <v>118.0613510086355</v>
      </c>
      <c r="AF58" s="357">
        <v>95.483589383160108</v>
      </c>
      <c r="AG58" s="357">
        <v>79.675577805828922</v>
      </c>
      <c r="AH58" s="357">
        <v>77.844464016565112</v>
      </c>
      <c r="AI58" s="357">
        <v>88.350757540022443</v>
      </c>
      <c r="AJ58" s="357">
        <v>92.21038264706101</v>
      </c>
      <c r="AK58" s="357">
        <v>85.278395436973796</v>
      </c>
      <c r="AL58" s="357">
        <v>104.08739040212011</v>
      </c>
      <c r="AM58" s="357">
        <v>98.957228805171198</v>
      </c>
      <c r="AN58" s="357">
        <v>95</v>
      </c>
      <c r="AO58" s="357">
        <v>89.9</v>
      </c>
      <c r="AP58" s="479">
        <v>57</v>
      </c>
      <c r="AQ58" s="479">
        <v>68.099999999999994</v>
      </c>
      <c r="AR58" s="479">
        <v>86.3</v>
      </c>
      <c r="AS58" s="479">
        <v>10.17</v>
      </c>
      <c r="AT58" s="479">
        <v>80.099999999999994</v>
      </c>
      <c r="AU58" s="479">
        <v>95</v>
      </c>
      <c r="AV58" s="479">
        <v>95.6</v>
      </c>
      <c r="AW58" s="479">
        <v>100.5</v>
      </c>
    </row>
    <row r="59" spans="1:49">
      <c r="A59" s="169" t="s">
        <v>131</v>
      </c>
      <c r="B59" s="310"/>
      <c r="C59" s="429"/>
      <c r="D59" s="410"/>
      <c r="E59" s="410"/>
      <c r="F59" s="410"/>
      <c r="G59" s="410"/>
      <c r="H59" s="410"/>
      <c r="I59" s="410"/>
      <c r="J59" s="410"/>
      <c r="K59" s="410"/>
      <c r="L59" s="410"/>
      <c r="M59" s="410"/>
      <c r="N59" s="410"/>
      <c r="O59" s="410"/>
      <c r="P59" s="410"/>
      <c r="Q59" s="410"/>
      <c r="R59" s="410"/>
      <c r="S59" s="410"/>
      <c r="T59" s="410"/>
      <c r="U59" s="410"/>
      <c r="V59" s="410"/>
      <c r="W59" s="410"/>
      <c r="X59" s="410"/>
      <c r="Y59" s="410"/>
      <c r="Z59" s="410"/>
      <c r="AA59" s="410"/>
      <c r="AB59" s="410"/>
      <c r="AC59" s="410"/>
      <c r="AD59" s="357"/>
      <c r="AE59" s="357"/>
      <c r="AF59" s="357"/>
      <c r="AG59" s="357"/>
      <c r="AH59" s="357"/>
      <c r="AI59" s="357"/>
      <c r="AJ59" s="357"/>
      <c r="AK59" s="357"/>
      <c r="AL59" s="357"/>
      <c r="AM59" s="357"/>
      <c r="AN59" s="233"/>
      <c r="AO59" s="526"/>
      <c r="AP59" s="359"/>
      <c r="AQ59" s="359"/>
      <c r="AR59" s="359"/>
      <c r="AS59" s="359"/>
      <c r="AT59" s="359"/>
      <c r="AU59" s="359"/>
      <c r="AV59" s="359"/>
      <c r="AW59" s="359"/>
    </row>
    <row r="60" spans="1:49">
      <c r="A60" s="130" t="s">
        <v>70</v>
      </c>
      <c r="B60" s="232" t="s">
        <v>68</v>
      </c>
      <c r="C60" s="362" t="s">
        <v>68</v>
      </c>
      <c r="D60" s="362" t="s">
        <v>68</v>
      </c>
      <c r="E60" s="362" t="s">
        <v>68</v>
      </c>
      <c r="F60" s="362" t="s">
        <v>15</v>
      </c>
      <c r="G60" s="362" t="s">
        <v>15</v>
      </c>
      <c r="H60" s="362" t="s">
        <v>15</v>
      </c>
      <c r="I60" s="362" t="s">
        <v>15</v>
      </c>
      <c r="J60" s="556" t="s">
        <v>76</v>
      </c>
      <c r="K60" s="556"/>
      <c r="L60" s="556"/>
      <c r="M60" s="556"/>
      <c r="N60" s="362">
        <v>98.247224977459041</v>
      </c>
      <c r="O60" s="362">
        <v>80.06670340510405</v>
      </c>
      <c r="P60" s="362">
        <v>95.643431311703651</v>
      </c>
      <c r="Q60" s="362">
        <v>100.48433127679024</v>
      </c>
      <c r="R60" s="362" t="s">
        <v>68</v>
      </c>
      <c r="S60" s="362" t="s">
        <v>68</v>
      </c>
      <c r="T60" s="362" t="s">
        <v>16</v>
      </c>
      <c r="U60" s="362" t="s">
        <v>16</v>
      </c>
      <c r="V60" s="362" t="s">
        <v>15</v>
      </c>
      <c r="W60" s="362" t="s">
        <v>15</v>
      </c>
      <c r="X60" s="362" t="s">
        <v>15</v>
      </c>
      <c r="Y60" s="362" t="s">
        <v>15</v>
      </c>
      <c r="Z60" s="362" t="s">
        <v>68</v>
      </c>
      <c r="AA60" s="362" t="s">
        <v>68</v>
      </c>
      <c r="AB60" s="362" t="s">
        <v>68</v>
      </c>
      <c r="AC60" s="362" t="s">
        <v>68</v>
      </c>
      <c r="AD60" s="357" t="s">
        <v>68</v>
      </c>
      <c r="AE60" s="357" t="s">
        <v>68</v>
      </c>
      <c r="AF60" s="357">
        <v>10</v>
      </c>
      <c r="AG60" s="357" t="s">
        <v>68</v>
      </c>
      <c r="AH60" s="357" t="s">
        <v>68</v>
      </c>
      <c r="AI60" s="357" t="s">
        <v>68</v>
      </c>
      <c r="AJ60" s="357" t="s">
        <v>68</v>
      </c>
      <c r="AK60" s="357" t="s">
        <v>68</v>
      </c>
      <c r="AL60" s="357" t="s">
        <v>68</v>
      </c>
      <c r="AM60" s="357" t="s">
        <v>68</v>
      </c>
      <c r="AN60" s="233" t="s">
        <v>68</v>
      </c>
      <c r="AO60" s="526" t="s">
        <v>68</v>
      </c>
      <c r="AP60" s="359" t="s">
        <v>68</v>
      </c>
      <c r="AQ60" s="359" t="s">
        <v>68</v>
      </c>
      <c r="AR60" s="359" t="s">
        <v>68</v>
      </c>
      <c r="AS60" s="359" t="s">
        <v>68</v>
      </c>
      <c r="AT60" s="359" t="s">
        <v>68</v>
      </c>
      <c r="AU60" s="359" t="s">
        <v>68</v>
      </c>
      <c r="AV60" s="359" t="s">
        <v>68</v>
      </c>
      <c r="AW60" s="359" t="s">
        <v>68</v>
      </c>
    </row>
    <row r="61" spans="1:49">
      <c r="A61" s="120"/>
      <c r="B61" s="149"/>
      <c r="C61" s="219"/>
      <c r="D61" s="217"/>
      <c r="E61" s="131"/>
      <c r="F61" s="131"/>
      <c r="G61" s="217"/>
      <c r="H61" s="217"/>
      <c r="I61" s="217"/>
      <c r="J61" s="217"/>
      <c r="K61" s="217"/>
      <c r="L61" s="237"/>
      <c r="M61" s="237"/>
      <c r="N61" s="237"/>
      <c r="O61" s="237"/>
      <c r="P61" s="217"/>
      <c r="Q61" s="217"/>
      <c r="R61" s="217"/>
      <c r="S61" s="217"/>
      <c r="T61" s="217"/>
      <c r="U61" s="217"/>
      <c r="V61" s="217"/>
      <c r="W61" s="217"/>
      <c r="X61" s="131"/>
      <c r="Y61" s="131"/>
      <c r="Z61" s="131"/>
      <c r="AA61" s="131"/>
      <c r="AB61" s="131"/>
      <c r="AC61" s="131"/>
      <c r="AD61" s="144"/>
      <c r="AE61" s="144"/>
      <c r="AF61" s="144"/>
      <c r="AG61" s="144"/>
      <c r="AH61" s="144"/>
      <c r="AI61" s="144"/>
      <c r="AJ61" s="144"/>
      <c r="AK61" s="144"/>
      <c r="AL61" s="144"/>
      <c r="AM61" s="144"/>
      <c r="AN61" s="160"/>
      <c r="AO61" s="225"/>
      <c r="AP61" s="162"/>
      <c r="AQ61" s="162"/>
      <c r="AR61" s="162"/>
      <c r="AS61" s="162"/>
      <c r="AT61" s="162"/>
      <c r="AU61" s="131"/>
      <c r="AV61" s="162"/>
      <c r="AW61" s="131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54">
    <mergeCell ref="K36:N36"/>
    <mergeCell ref="K37:N37"/>
    <mergeCell ref="K38:N38"/>
    <mergeCell ref="K58:N58"/>
    <mergeCell ref="J60:M60"/>
    <mergeCell ref="K51:N51"/>
    <mergeCell ref="K53:N53"/>
    <mergeCell ref="K54:N54"/>
    <mergeCell ref="K56:N56"/>
    <mergeCell ref="K55:N55"/>
    <mergeCell ref="K52:N52"/>
    <mergeCell ref="K11:N11"/>
    <mergeCell ref="K49:N49"/>
    <mergeCell ref="K50:N50"/>
    <mergeCell ref="K39:N39"/>
    <mergeCell ref="K40:N40"/>
    <mergeCell ref="K41:N41"/>
    <mergeCell ref="K42:N42"/>
    <mergeCell ref="K43:N43"/>
    <mergeCell ref="K44:N44"/>
    <mergeCell ref="K33:N33"/>
    <mergeCell ref="K34:N34"/>
    <mergeCell ref="K45:N45"/>
    <mergeCell ref="K46:N46"/>
    <mergeCell ref="K47:N47"/>
    <mergeCell ref="K48:N48"/>
    <mergeCell ref="K35:N35"/>
    <mergeCell ref="K6:N6"/>
    <mergeCell ref="K7:N7"/>
    <mergeCell ref="K8:N8"/>
    <mergeCell ref="K9:N9"/>
    <mergeCell ref="K10:N10"/>
    <mergeCell ref="K31:N31"/>
    <mergeCell ref="K12:N12"/>
    <mergeCell ref="K13:N13"/>
    <mergeCell ref="K14:N14"/>
    <mergeCell ref="K21:N21"/>
    <mergeCell ref="K22:N22"/>
    <mergeCell ref="A4:A5"/>
    <mergeCell ref="K32:N32"/>
    <mergeCell ref="K24:N24"/>
    <mergeCell ref="K25:N25"/>
    <mergeCell ref="K26:N26"/>
    <mergeCell ref="K15:N15"/>
    <mergeCell ref="K16:N16"/>
    <mergeCell ref="K17:N17"/>
    <mergeCell ref="K18:N18"/>
    <mergeCell ref="K19:N19"/>
    <mergeCell ref="K20:N20"/>
    <mergeCell ref="K23:N23"/>
    <mergeCell ref="K27:N27"/>
    <mergeCell ref="K28:N28"/>
    <mergeCell ref="K29:N29"/>
    <mergeCell ref="K30:N30"/>
  </mergeCells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B6E55-F49B-4F6F-9117-1505CC9D884B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33.75">
      <c r="A3" s="301" t="s">
        <v>81</v>
      </c>
      <c r="B3" s="212" t="s">
        <v>153</v>
      </c>
      <c r="C3" s="202" t="s">
        <v>153</v>
      </c>
      <c r="D3" s="202" t="s">
        <v>153</v>
      </c>
      <c r="E3" s="202" t="s">
        <v>153</v>
      </c>
      <c r="F3" s="202" t="s">
        <v>153</v>
      </c>
      <c r="G3" s="202" t="s">
        <v>153</v>
      </c>
      <c r="H3" s="202" t="s">
        <v>153</v>
      </c>
      <c r="I3" s="202" t="s">
        <v>153</v>
      </c>
      <c r="J3" s="202" t="s">
        <v>153</v>
      </c>
      <c r="K3" s="202" t="s">
        <v>153</v>
      </c>
      <c r="L3" s="202" t="s">
        <v>153</v>
      </c>
      <c r="M3" s="202" t="s">
        <v>153</v>
      </c>
      <c r="N3" s="202" t="s">
        <v>153</v>
      </c>
      <c r="O3" s="202" t="s">
        <v>153</v>
      </c>
      <c r="P3" s="202" t="s">
        <v>153</v>
      </c>
      <c r="Q3" s="202" t="s">
        <v>153</v>
      </c>
      <c r="R3" s="202" t="s">
        <v>153</v>
      </c>
      <c r="S3" s="202" t="s">
        <v>153</v>
      </c>
      <c r="T3" s="202" t="s">
        <v>153</v>
      </c>
      <c r="U3" s="202" t="s">
        <v>153</v>
      </c>
      <c r="V3" s="202" t="s">
        <v>153</v>
      </c>
      <c r="W3" s="202" t="s">
        <v>153</v>
      </c>
      <c r="X3" s="202" t="s">
        <v>153</v>
      </c>
      <c r="Y3" s="202" t="s">
        <v>153</v>
      </c>
      <c r="Z3" s="202" t="s">
        <v>153</v>
      </c>
      <c r="AA3" s="202" t="s">
        <v>153</v>
      </c>
      <c r="AB3" s="202" t="s">
        <v>153</v>
      </c>
      <c r="AC3" s="202" t="s">
        <v>153</v>
      </c>
      <c r="AD3" s="202" t="s">
        <v>153</v>
      </c>
      <c r="AE3" s="202" t="s">
        <v>153</v>
      </c>
      <c r="AF3" s="202" t="s">
        <v>7</v>
      </c>
      <c r="AG3" s="202" t="s">
        <v>7</v>
      </c>
      <c r="AH3" s="202" t="s">
        <v>236</v>
      </c>
      <c r="AI3" s="202" t="s">
        <v>236</v>
      </c>
      <c r="AJ3" s="202" t="s">
        <v>236</v>
      </c>
      <c r="AK3" s="202" t="s">
        <v>236</v>
      </c>
      <c r="AL3" s="202" t="s">
        <v>236</v>
      </c>
      <c r="AM3" s="202" t="s">
        <v>236</v>
      </c>
      <c r="AN3" s="202" t="s">
        <v>236</v>
      </c>
      <c r="AO3" s="202" t="s">
        <v>236</v>
      </c>
      <c r="AP3" s="202" t="s">
        <v>236</v>
      </c>
      <c r="AQ3" s="202" t="s">
        <v>236</v>
      </c>
      <c r="AR3" s="202" t="s">
        <v>236</v>
      </c>
      <c r="AS3" s="202" t="s">
        <v>236</v>
      </c>
      <c r="AT3" s="202" t="s">
        <v>236</v>
      </c>
      <c r="AU3" s="202" t="s">
        <v>236</v>
      </c>
      <c r="AV3" s="202" t="s">
        <v>236</v>
      </c>
      <c r="AW3" s="202" t="s">
        <v>236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200">
        <v>1996</v>
      </c>
      <c r="U4" s="200">
        <v>1997</v>
      </c>
      <c r="V4" s="200">
        <v>1998</v>
      </c>
      <c r="W4" s="200">
        <v>1999</v>
      </c>
      <c r="X4" s="200">
        <v>2000</v>
      </c>
      <c r="Y4" s="200">
        <v>2001</v>
      </c>
      <c r="Z4" s="200">
        <v>2002</v>
      </c>
      <c r="AA4" s="200">
        <v>2003</v>
      </c>
      <c r="AB4" s="200">
        <v>2004</v>
      </c>
      <c r="AC4" s="200">
        <v>2005</v>
      </c>
      <c r="AD4" s="200">
        <v>2006</v>
      </c>
      <c r="AE4" s="200">
        <v>2007</v>
      </c>
      <c r="AF4" s="200">
        <v>2008</v>
      </c>
      <c r="AG4" s="200">
        <v>2009</v>
      </c>
      <c r="AH4" s="200">
        <v>2010</v>
      </c>
      <c r="AI4" s="200">
        <v>2011</v>
      </c>
      <c r="AJ4" s="200">
        <v>2012</v>
      </c>
      <c r="AK4" s="200">
        <v>2013</v>
      </c>
      <c r="AL4" s="200">
        <v>2014</v>
      </c>
      <c r="AM4" s="200">
        <v>2015</v>
      </c>
      <c r="AN4" s="200">
        <v>2016</v>
      </c>
      <c r="AO4" s="200">
        <v>2017</v>
      </c>
      <c r="AP4" s="200">
        <v>2018</v>
      </c>
      <c r="AQ4" s="200">
        <v>2019</v>
      </c>
      <c r="AR4" s="200">
        <v>2020</v>
      </c>
      <c r="AS4" s="200">
        <v>2021</v>
      </c>
      <c r="AT4" s="200">
        <v>2022</v>
      </c>
      <c r="AU4" s="200">
        <v>2023</v>
      </c>
      <c r="AV4" s="200">
        <v>2024</v>
      </c>
      <c r="AW4" s="200">
        <v>2025</v>
      </c>
    </row>
    <row r="5" spans="1:49" ht="12.75" thickBot="1">
      <c r="A5" s="553"/>
      <c r="B5" s="193" t="s">
        <v>220</v>
      </c>
      <c r="C5" s="129" t="s">
        <v>220</v>
      </c>
      <c r="D5" s="129" t="s">
        <v>220</v>
      </c>
      <c r="E5" s="129" t="s">
        <v>220</v>
      </c>
      <c r="F5" s="129" t="s">
        <v>220</v>
      </c>
      <c r="G5" s="129" t="s">
        <v>220</v>
      </c>
      <c r="H5" s="129" t="s">
        <v>220</v>
      </c>
      <c r="I5" s="129" t="s">
        <v>220</v>
      </c>
      <c r="J5" s="129" t="s">
        <v>220</v>
      </c>
      <c r="K5" s="129" t="s">
        <v>220</v>
      </c>
      <c r="L5" s="129" t="s">
        <v>220</v>
      </c>
      <c r="M5" s="129" t="s">
        <v>220</v>
      </c>
      <c r="N5" s="129" t="s">
        <v>220</v>
      </c>
      <c r="O5" s="129" t="s">
        <v>220</v>
      </c>
      <c r="P5" s="129" t="s">
        <v>220</v>
      </c>
      <c r="Q5" s="129" t="s">
        <v>220</v>
      </c>
      <c r="R5" s="129" t="s">
        <v>220</v>
      </c>
      <c r="S5" s="129" t="s">
        <v>220</v>
      </c>
      <c r="T5" s="129" t="s">
        <v>220</v>
      </c>
      <c r="U5" s="129" t="s">
        <v>220</v>
      </c>
      <c r="V5" s="129" t="s">
        <v>220</v>
      </c>
      <c r="W5" s="129" t="s">
        <v>220</v>
      </c>
      <c r="X5" s="129" t="s">
        <v>220</v>
      </c>
      <c r="Y5" s="129" t="s">
        <v>220</v>
      </c>
      <c r="Z5" s="129" t="s">
        <v>220</v>
      </c>
      <c r="AA5" s="129" t="s">
        <v>220</v>
      </c>
      <c r="AB5" s="129" t="s">
        <v>220</v>
      </c>
      <c r="AC5" s="129" t="s">
        <v>220</v>
      </c>
      <c r="AD5" s="129" t="s">
        <v>220</v>
      </c>
      <c r="AE5" s="129" t="s">
        <v>220</v>
      </c>
      <c r="AF5" s="201" t="s">
        <v>221</v>
      </c>
      <c r="AG5" s="201" t="s">
        <v>221</v>
      </c>
      <c r="AH5" s="201" t="s">
        <v>221</v>
      </c>
      <c r="AI5" s="201" t="s">
        <v>221</v>
      </c>
      <c r="AJ5" s="201" t="s">
        <v>221</v>
      </c>
      <c r="AK5" s="201" t="s">
        <v>221</v>
      </c>
      <c r="AL5" s="201" t="s">
        <v>221</v>
      </c>
      <c r="AM5" s="201" t="s">
        <v>221</v>
      </c>
      <c r="AN5" s="201" t="s">
        <v>221</v>
      </c>
      <c r="AO5" s="201" t="s">
        <v>221</v>
      </c>
      <c r="AP5" s="201" t="s">
        <v>221</v>
      </c>
      <c r="AQ5" s="201" t="s">
        <v>221</v>
      </c>
      <c r="AR5" s="201" t="s">
        <v>221</v>
      </c>
      <c r="AS5" s="201" t="s">
        <v>221</v>
      </c>
      <c r="AT5" s="201" t="s">
        <v>221</v>
      </c>
      <c r="AU5" s="201" t="s">
        <v>221</v>
      </c>
      <c r="AV5" s="201" t="s">
        <v>221</v>
      </c>
      <c r="AW5" s="201" t="s">
        <v>249</v>
      </c>
    </row>
    <row r="6" spans="1:49" ht="12.75" thickTop="1">
      <c r="A6" s="130" t="s">
        <v>14</v>
      </c>
      <c r="B6" s="421">
        <v>82.2</v>
      </c>
      <c r="C6" s="232">
        <v>74.599999999999994</v>
      </c>
      <c r="D6" s="362">
        <v>80.2</v>
      </c>
      <c r="E6" s="362">
        <v>80.2</v>
      </c>
      <c r="F6" s="362">
        <v>71.900000000000006</v>
      </c>
      <c r="G6" s="362">
        <v>53.9</v>
      </c>
      <c r="H6" s="362">
        <v>57.3</v>
      </c>
      <c r="I6" s="362">
        <v>61.4</v>
      </c>
      <c r="J6" s="362">
        <v>72.900000000000006</v>
      </c>
      <c r="K6" s="362">
        <v>67.099999999999994</v>
      </c>
      <c r="L6" s="362">
        <v>61</v>
      </c>
      <c r="M6" s="362">
        <v>52.9</v>
      </c>
      <c r="N6" s="362">
        <v>54.4</v>
      </c>
      <c r="O6" s="362">
        <v>59.333752773930406</v>
      </c>
      <c r="P6" s="362">
        <v>62.596853902684522</v>
      </c>
      <c r="Q6" s="362">
        <v>70.207778487855663</v>
      </c>
      <c r="R6" s="362" t="s">
        <v>160</v>
      </c>
      <c r="S6" s="362" t="s">
        <v>160</v>
      </c>
      <c r="T6" s="362" t="s">
        <v>160</v>
      </c>
      <c r="U6" s="362">
        <v>96.893238824860589</v>
      </c>
      <c r="V6" s="362">
        <v>104.28456747799656</v>
      </c>
      <c r="W6" s="362">
        <v>98.133970596442595</v>
      </c>
      <c r="X6" s="362">
        <v>100.45204487581883</v>
      </c>
      <c r="Y6" s="362" t="s">
        <v>15</v>
      </c>
      <c r="Z6" s="362" t="s">
        <v>15</v>
      </c>
      <c r="AA6" s="362" t="s">
        <v>15</v>
      </c>
      <c r="AB6" s="362">
        <v>107.26528131350901</v>
      </c>
      <c r="AC6" s="362">
        <v>99.251784148347994</v>
      </c>
      <c r="AD6" s="353">
        <v>84.29247798618168</v>
      </c>
      <c r="AE6" s="353">
        <v>102.96280661087556</v>
      </c>
      <c r="AF6" s="357" t="s">
        <v>15</v>
      </c>
      <c r="AG6" s="357">
        <v>80.244104350561102</v>
      </c>
      <c r="AH6" s="357">
        <v>74.328123130261176</v>
      </c>
      <c r="AI6" s="357">
        <v>73.751178760031962</v>
      </c>
      <c r="AJ6" s="357">
        <v>80.023893763674437</v>
      </c>
      <c r="AK6" s="357">
        <v>71.239946815562661</v>
      </c>
      <c r="AL6" s="357">
        <v>103.80123215642848</v>
      </c>
      <c r="AM6" s="357">
        <v>77.410982410063696</v>
      </c>
      <c r="AN6" s="357" t="s">
        <v>15</v>
      </c>
      <c r="AO6" s="357" t="s">
        <v>15</v>
      </c>
      <c r="AP6" s="353">
        <v>53.5</v>
      </c>
      <c r="AQ6" s="471" t="s">
        <v>160</v>
      </c>
      <c r="AR6" s="353" t="s">
        <v>160</v>
      </c>
      <c r="AS6" s="353" t="s">
        <v>160</v>
      </c>
      <c r="AT6" s="367">
        <v>48.5</v>
      </c>
      <c r="AU6" s="367">
        <v>57.2</v>
      </c>
      <c r="AV6" s="367" t="s">
        <v>160</v>
      </c>
      <c r="AW6" s="367" t="s">
        <v>160</v>
      </c>
    </row>
    <row r="7" spans="1:49">
      <c r="A7" s="130" t="s">
        <v>17</v>
      </c>
      <c r="B7" s="421">
        <v>55.8</v>
      </c>
      <c r="C7" s="232">
        <v>81.3</v>
      </c>
      <c r="D7" s="362">
        <v>65.900000000000006</v>
      </c>
      <c r="E7" s="362">
        <v>68.3</v>
      </c>
      <c r="F7" s="362">
        <v>51.1</v>
      </c>
      <c r="G7" s="362">
        <v>68.7</v>
      </c>
      <c r="H7" s="362">
        <v>65.2</v>
      </c>
      <c r="I7" s="362">
        <v>67.400000000000006</v>
      </c>
      <c r="J7" s="362">
        <v>64.7</v>
      </c>
      <c r="K7" s="362" t="s">
        <v>15</v>
      </c>
      <c r="L7" s="362" t="s">
        <v>15</v>
      </c>
      <c r="M7" s="362">
        <v>34.299999999999997</v>
      </c>
      <c r="N7" s="362">
        <v>41.5</v>
      </c>
      <c r="O7" s="362" t="s">
        <v>160</v>
      </c>
      <c r="P7" s="362" t="s">
        <v>160</v>
      </c>
      <c r="Q7" s="362" t="s">
        <v>160</v>
      </c>
      <c r="R7" s="362" t="s">
        <v>160</v>
      </c>
      <c r="S7" s="362" t="s">
        <v>160</v>
      </c>
      <c r="T7" s="362" t="s">
        <v>160</v>
      </c>
      <c r="U7" s="362">
        <v>83.434699616146332</v>
      </c>
      <c r="V7" s="362" t="s">
        <v>15</v>
      </c>
      <c r="W7" s="362">
        <v>85.369185669445329</v>
      </c>
      <c r="X7" s="362" t="s">
        <v>15</v>
      </c>
      <c r="Y7" s="362">
        <v>91.616738304221457</v>
      </c>
      <c r="Z7" s="362">
        <v>121.1289518532853</v>
      </c>
      <c r="AA7" s="362">
        <v>81.59409220106258</v>
      </c>
      <c r="AB7" s="362">
        <v>81.657573459653392</v>
      </c>
      <c r="AC7" s="362">
        <v>96.69798175736365</v>
      </c>
      <c r="AD7" s="353" t="s">
        <v>15</v>
      </c>
      <c r="AE7" s="353" t="s">
        <v>15</v>
      </c>
      <c r="AF7" s="357" t="s">
        <v>15</v>
      </c>
      <c r="AG7" s="357">
        <v>74.816326019106626</v>
      </c>
      <c r="AH7" s="357">
        <v>77.462497318129707</v>
      </c>
      <c r="AI7" s="357">
        <v>77.324707513810949</v>
      </c>
      <c r="AJ7" s="357">
        <v>80.867972088418426</v>
      </c>
      <c r="AK7" s="357">
        <v>75.608579170877505</v>
      </c>
      <c r="AL7" s="357">
        <v>101.99869151211402</v>
      </c>
      <c r="AM7" s="357">
        <v>76.443850357200262</v>
      </c>
      <c r="AN7" s="357" t="s">
        <v>15</v>
      </c>
      <c r="AO7" s="357" t="s">
        <v>15</v>
      </c>
      <c r="AP7" s="353" t="s">
        <v>160</v>
      </c>
      <c r="AQ7" s="353" t="s">
        <v>160</v>
      </c>
      <c r="AR7" s="353" t="s">
        <v>160</v>
      </c>
      <c r="AS7" s="353" t="s">
        <v>160</v>
      </c>
      <c r="AT7" s="367" t="s">
        <v>160</v>
      </c>
      <c r="AU7" s="367" t="s">
        <v>160</v>
      </c>
      <c r="AV7" s="367" t="s">
        <v>160</v>
      </c>
      <c r="AW7" s="367" t="s">
        <v>160</v>
      </c>
    </row>
    <row r="8" spans="1:49">
      <c r="A8" s="130" t="s">
        <v>18</v>
      </c>
      <c r="B8" s="421">
        <v>66.099999999999994</v>
      </c>
      <c r="C8" s="232">
        <v>57.5</v>
      </c>
      <c r="D8" s="362">
        <v>46.3</v>
      </c>
      <c r="E8" s="362">
        <v>58.6</v>
      </c>
      <c r="F8" s="362">
        <v>51</v>
      </c>
      <c r="G8" s="362">
        <v>119.9</v>
      </c>
      <c r="H8" s="362">
        <v>49.4</v>
      </c>
      <c r="I8" s="362">
        <v>67.400000000000006</v>
      </c>
      <c r="J8" s="362">
        <v>54.6</v>
      </c>
      <c r="K8" s="362">
        <v>79.2</v>
      </c>
      <c r="L8" s="362">
        <v>74.900000000000006</v>
      </c>
      <c r="M8" s="362">
        <v>52.6</v>
      </c>
      <c r="N8" s="362">
        <v>57.1</v>
      </c>
      <c r="O8" s="362">
        <v>51.037062526499163</v>
      </c>
      <c r="P8" s="362">
        <v>58.900238128704629</v>
      </c>
      <c r="Q8" s="362">
        <v>72.762684059248258</v>
      </c>
      <c r="R8" s="362">
        <v>94.905862890308654</v>
      </c>
      <c r="S8" s="362" t="s">
        <v>160</v>
      </c>
      <c r="T8" s="362">
        <v>108.53865508720219</v>
      </c>
      <c r="U8" s="362">
        <v>108.32490105307259</v>
      </c>
      <c r="V8" s="362">
        <v>114.30993096569286</v>
      </c>
      <c r="W8" s="362">
        <v>102.69203188221776</v>
      </c>
      <c r="X8" s="362">
        <v>108.23583471440962</v>
      </c>
      <c r="Y8" s="362">
        <v>111.54500579174321</v>
      </c>
      <c r="Z8" s="362">
        <v>106.44511214986809</v>
      </c>
      <c r="AA8" s="362">
        <v>64.817985699742408</v>
      </c>
      <c r="AB8" s="362">
        <v>104.84966190176554</v>
      </c>
      <c r="AC8" s="362">
        <v>98.615546796777991</v>
      </c>
      <c r="AD8" s="353" t="s">
        <v>15</v>
      </c>
      <c r="AE8" s="353" t="s">
        <v>15</v>
      </c>
      <c r="AF8" s="357" t="s">
        <v>15</v>
      </c>
      <c r="AG8" s="357" t="s">
        <v>15</v>
      </c>
      <c r="AH8" s="357">
        <v>78.178687065769381</v>
      </c>
      <c r="AI8" s="357">
        <v>84.517020249820064</v>
      </c>
      <c r="AJ8" s="357">
        <v>94.449038864501404</v>
      </c>
      <c r="AK8" s="357">
        <v>85.770882977926249</v>
      </c>
      <c r="AL8" s="357">
        <v>86.096581209337586</v>
      </c>
      <c r="AM8" s="357">
        <v>83.972990221098499</v>
      </c>
      <c r="AN8" s="357" t="s">
        <v>15</v>
      </c>
      <c r="AO8" s="357" t="s">
        <v>15</v>
      </c>
      <c r="AP8" s="353" t="s">
        <v>160</v>
      </c>
      <c r="AQ8" s="353" t="s">
        <v>160</v>
      </c>
      <c r="AR8" s="353" t="s">
        <v>160</v>
      </c>
      <c r="AS8" s="353" t="s">
        <v>160</v>
      </c>
      <c r="AT8" s="367" t="s">
        <v>160</v>
      </c>
      <c r="AU8" s="367" t="s">
        <v>160</v>
      </c>
      <c r="AV8" s="367" t="s">
        <v>160</v>
      </c>
      <c r="AW8" s="420">
        <v>78</v>
      </c>
    </row>
    <row r="9" spans="1:49">
      <c r="A9" s="130" t="s">
        <v>19</v>
      </c>
      <c r="B9" s="421">
        <v>66.099999999999994</v>
      </c>
      <c r="C9" s="232">
        <v>67.900000000000006</v>
      </c>
      <c r="D9" s="362">
        <v>55.5</v>
      </c>
      <c r="E9" s="362">
        <v>57.3</v>
      </c>
      <c r="F9" s="362">
        <v>63.6</v>
      </c>
      <c r="G9" s="362">
        <v>68.3</v>
      </c>
      <c r="H9" s="362">
        <v>76.8</v>
      </c>
      <c r="I9" s="362">
        <v>75.3</v>
      </c>
      <c r="J9" s="362">
        <v>74.7</v>
      </c>
      <c r="K9" s="362">
        <v>77.599999999999994</v>
      </c>
      <c r="L9" s="362">
        <v>65.3</v>
      </c>
      <c r="M9" s="362">
        <v>61</v>
      </c>
      <c r="N9" s="362">
        <v>67</v>
      </c>
      <c r="O9" s="362">
        <v>70.017351912801686</v>
      </c>
      <c r="P9" s="362">
        <v>67.74245367397755</v>
      </c>
      <c r="Q9" s="362">
        <v>74.308533476465129</v>
      </c>
      <c r="R9" s="362">
        <v>92.981459448154197</v>
      </c>
      <c r="S9" s="362">
        <v>93.757391525028126</v>
      </c>
      <c r="T9" s="362">
        <v>98.452176044233056</v>
      </c>
      <c r="U9" s="362">
        <v>98.831284823654954</v>
      </c>
      <c r="V9" s="362">
        <v>112.44398832761362</v>
      </c>
      <c r="W9" s="362">
        <v>101.82334489855336</v>
      </c>
      <c r="X9" s="362">
        <v>104.81202885889581</v>
      </c>
      <c r="Y9" s="362">
        <v>102.96920328066864</v>
      </c>
      <c r="Z9" s="362">
        <v>102.26932413562825</v>
      </c>
      <c r="AA9" s="362">
        <v>71.151824315426708</v>
      </c>
      <c r="AB9" s="362">
        <v>110.04650597270967</v>
      </c>
      <c r="AC9" s="362">
        <v>104.66111063469823</v>
      </c>
      <c r="AD9" s="353">
        <v>84.563629560224882</v>
      </c>
      <c r="AE9" s="353">
        <v>99.573573770390084</v>
      </c>
      <c r="AF9" s="357">
        <v>83.069658295439567</v>
      </c>
      <c r="AG9" s="357">
        <v>77.58047337339076</v>
      </c>
      <c r="AH9" s="357">
        <v>77.768185864122145</v>
      </c>
      <c r="AI9" s="357">
        <v>87.361559686978865</v>
      </c>
      <c r="AJ9" s="357">
        <v>91.571804085621807</v>
      </c>
      <c r="AK9" s="357">
        <v>86.27816444339885</v>
      </c>
      <c r="AL9" s="357">
        <v>95.023805371874772</v>
      </c>
      <c r="AM9" s="357">
        <v>88.375643721316365</v>
      </c>
      <c r="AN9" s="357">
        <v>81</v>
      </c>
      <c r="AO9" s="357">
        <v>71.2</v>
      </c>
      <c r="AP9" s="353">
        <v>38.6</v>
      </c>
      <c r="AQ9" s="353">
        <v>53.6</v>
      </c>
      <c r="AR9" s="353">
        <v>57.6</v>
      </c>
      <c r="AS9" s="353">
        <v>88.3</v>
      </c>
      <c r="AT9" s="367">
        <v>58.8</v>
      </c>
      <c r="AU9" s="367">
        <v>61</v>
      </c>
      <c r="AV9" s="367">
        <v>43.9</v>
      </c>
      <c r="AW9" s="420">
        <v>66.2</v>
      </c>
    </row>
    <row r="10" spans="1:49">
      <c r="A10" s="150" t="s">
        <v>225</v>
      </c>
      <c r="B10" s="421">
        <v>69.8</v>
      </c>
      <c r="C10" s="354">
        <v>79.5</v>
      </c>
      <c r="D10" s="362">
        <v>63.7</v>
      </c>
      <c r="E10" s="362">
        <v>77.2</v>
      </c>
      <c r="F10" s="362">
        <v>61.8</v>
      </c>
      <c r="G10" s="362">
        <v>64.900000000000006</v>
      </c>
      <c r="H10" s="362">
        <v>84.9</v>
      </c>
      <c r="I10" s="362">
        <v>88.8</v>
      </c>
      <c r="J10" s="362">
        <v>94.5</v>
      </c>
      <c r="K10" s="362">
        <v>90.5</v>
      </c>
      <c r="L10" s="362">
        <v>74.8</v>
      </c>
      <c r="M10" s="362">
        <v>71.8</v>
      </c>
      <c r="N10" s="362">
        <v>72.5</v>
      </c>
      <c r="O10" s="362">
        <v>76.28628972802187</v>
      </c>
      <c r="P10" s="362">
        <v>77.58197719061755</v>
      </c>
      <c r="Q10" s="362">
        <v>86.095300772806183</v>
      </c>
      <c r="R10" s="362">
        <v>96.301361397160079</v>
      </c>
      <c r="S10" s="362">
        <v>93.091851872548219</v>
      </c>
      <c r="T10" s="362">
        <v>97.908977768084057</v>
      </c>
      <c r="U10" s="362">
        <v>97.399006829431997</v>
      </c>
      <c r="V10" s="362">
        <v>109.53159136717854</v>
      </c>
      <c r="W10" s="362">
        <v>109.66278190628729</v>
      </c>
      <c r="X10" s="362">
        <v>107.68510960425343</v>
      </c>
      <c r="Y10" s="362">
        <v>102.96412456364324</v>
      </c>
      <c r="Z10" s="362">
        <v>106.32513926344205</v>
      </c>
      <c r="AA10" s="362">
        <v>72.100235187883584</v>
      </c>
      <c r="AB10" s="362">
        <v>107.05912022190589</v>
      </c>
      <c r="AC10" s="362">
        <v>101.03751956117461</v>
      </c>
      <c r="AD10" s="474">
        <v>85.058842580902962</v>
      </c>
      <c r="AE10" s="474">
        <v>99.95183952045619</v>
      </c>
      <c r="AF10" s="357">
        <v>78.596206948683289</v>
      </c>
      <c r="AG10" s="357">
        <v>83.324549446654302</v>
      </c>
      <c r="AH10" s="357">
        <v>78.487800805224722</v>
      </c>
      <c r="AI10" s="357">
        <v>78.102379179750514</v>
      </c>
      <c r="AJ10" s="357">
        <v>81.893906377267314</v>
      </c>
      <c r="AK10" s="357">
        <v>77.319997315547965</v>
      </c>
      <c r="AL10" s="357">
        <v>101.15647696626191</v>
      </c>
      <c r="AM10" s="357">
        <v>78.841682081865983</v>
      </c>
      <c r="AN10" s="357">
        <v>99</v>
      </c>
      <c r="AO10" s="357">
        <v>68.2</v>
      </c>
      <c r="AP10" s="474">
        <v>45.6</v>
      </c>
      <c r="AQ10" s="474">
        <v>80.099999999999994</v>
      </c>
      <c r="AR10" s="474">
        <v>71.5</v>
      </c>
      <c r="AS10" s="474">
        <v>85.5</v>
      </c>
      <c r="AT10" s="381">
        <v>68.400000000000006</v>
      </c>
      <c r="AU10" s="381">
        <v>91.4</v>
      </c>
      <c r="AV10" s="381">
        <v>65.599999999999994</v>
      </c>
      <c r="AW10" s="489">
        <v>66.5</v>
      </c>
    </row>
    <row r="11" spans="1:49">
      <c r="A11" s="130" t="s">
        <v>21</v>
      </c>
      <c r="B11" s="421">
        <v>65.3</v>
      </c>
      <c r="C11" s="354">
        <v>64.3</v>
      </c>
      <c r="D11" s="362">
        <v>44.9</v>
      </c>
      <c r="E11" s="362">
        <v>80.900000000000006</v>
      </c>
      <c r="F11" s="362">
        <v>65.099999999999994</v>
      </c>
      <c r="G11" s="362">
        <v>70.2</v>
      </c>
      <c r="H11" s="362">
        <v>78</v>
      </c>
      <c r="I11" s="362">
        <v>80.8</v>
      </c>
      <c r="J11" s="362">
        <v>84.7</v>
      </c>
      <c r="K11" s="362">
        <v>74.8</v>
      </c>
      <c r="L11" s="362">
        <v>74.7</v>
      </c>
      <c r="M11" s="362">
        <v>69.2</v>
      </c>
      <c r="N11" s="362">
        <v>67.900000000000006</v>
      </c>
      <c r="O11" s="362">
        <v>70.119653358863516</v>
      </c>
      <c r="P11" s="362">
        <v>65.79862064575731</v>
      </c>
      <c r="Q11" s="362">
        <v>82.486913989912338</v>
      </c>
      <c r="R11" s="362">
        <v>96.733666825909779</v>
      </c>
      <c r="S11" s="362">
        <v>90.596299128254415</v>
      </c>
      <c r="T11" s="362">
        <v>92.517132274542448</v>
      </c>
      <c r="U11" s="362">
        <v>96.735822118771324</v>
      </c>
      <c r="V11" s="362">
        <v>104.57894549735457</v>
      </c>
      <c r="W11" s="362">
        <v>98.994697367254432</v>
      </c>
      <c r="X11" s="362">
        <v>102.27556049484254</v>
      </c>
      <c r="Y11" s="362">
        <v>99.375423872570622</v>
      </c>
      <c r="Z11" s="362">
        <v>105.97984362879596</v>
      </c>
      <c r="AA11" s="362">
        <v>64.903309327197817</v>
      </c>
      <c r="AB11" s="362">
        <v>101.82247324365497</v>
      </c>
      <c r="AC11" s="362">
        <v>92.125163940564249</v>
      </c>
      <c r="AD11" s="474">
        <v>82.858840076246352</v>
      </c>
      <c r="AE11" s="474">
        <v>99.163526793640045</v>
      </c>
      <c r="AF11" s="357">
        <v>78.457476026316442</v>
      </c>
      <c r="AG11" s="357">
        <v>81.372658996177293</v>
      </c>
      <c r="AH11" s="357">
        <v>77.163154685114804</v>
      </c>
      <c r="AI11" s="357">
        <v>74.67538371136375</v>
      </c>
      <c r="AJ11" s="357">
        <v>75.629651072197262</v>
      </c>
      <c r="AK11" s="357">
        <v>71.482838118293856</v>
      </c>
      <c r="AL11" s="357">
        <v>97.10990664283635</v>
      </c>
      <c r="AM11" s="357">
        <v>73.59613318007024</v>
      </c>
      <c r="AN11" s="357">
        <v>67</v>
      </c>
      <c r="AO11" s="357">
        <v>69.5</v>
      </c>
      <c r="AP11" s="474">
        <v>36.9</v>
      </c>
      <c r="AQ11" s="474">
        <v>44.9</v>
      </c>
      <c r="AR11" s="474">
        <v>57.6</v>
      </c>
      <c r="AS11" s="474">
        <v>68.5</v>
      </c>
      <c r="AT11" s="381">
        <v>33.5</v>
      </c>
      <c r="AU11" s="381">
        <v>94.6</v>
      </c>
      <c r="AV11" s="381">
        <v>64.099999999999994</v>
      </c>
      <c r="AW11" s="489">
        <v>53.8</v>
      </c>
    </row>
    <row r="12" spans="1:49">
      <c r="A12" s="130" t="s">
        <v>22</v>
      </c>
      <c r="B12" s="421">
        <v>59.5</v>
      </c>
      <c r="C12" s="354">
        <v>51.6</v>
      </c>
      <c r="D12" s="362">
        <v>60.7</v>
      </c>
      <c r="E12" s="362">
        <v>68.3</v>
      </c>
      <c r="F12" s="362">
        <v>64</v>
      </c>
      <c r="G12" s="362">
        <v>61.1</v>
      </c>
      <c r="H12" s="362">
        <v>73.099999999999994</v>
      </c>
      <c r="I12" s="362">
        <v>76.099999999999994</v>
      </c>
      <c r="J12" s="362">
        <v>71.7</v>
      </c>
      <c r="K12" s="362">
        <v>61.2</v>
      </c>
      <c r="L12" s="362">
        <v>67.599999999999994</v>
      </c>
      <c r="M12" s="362">
        <v>54.6</v>
      </c>
      <c r="N12" s="362">
        <v>67.900000000000006</v>
      </c>
      <c r="O12" s="362">
        <v>72.151568848310973</v>
      </c>
      <c r="P12" s="362">
        <v>69.992582414419317</v>
      </c>
      <c r="Q12" s="362">
        <v>80.833045848631258</v>
      </c>
      <c r="R12" s="362">
        <v>87.638366175739719</v>
      </c>
      <c r="S12" s="362">
        <v>92.368063069540284</v>
      </c>
      <c r="T12" s="362">
        <v>96.190182358444773</v>
      </c>
      <c r="U12" s="362">
        <v>97.185195610469762</v>
      </c>
      <c r="V12" s="362">
        <v>107.89005250066479</v>
      </c>
      <c r="W12" s="362">
        <v>87.647091053167301</v>
      </c>
      <c r="X12" s="362">
        <v>100.38032141495056</v>
      </c>
      <c r="Y12" s="362">
        <v>101.67709370780007</v>
      </c>
      <c r="Z12" s="362">
        <v>95.880311944304154</v>
      </c>
      <c r="AA12" s="362">
        <v>73.071739706381763</v>
      </c>
      <c r="AB12" s="362">
        <v>100.65189815780791</v>
      </c>
      <c r="AC12" s="362">
        <v>91.98175406814731</v>
      </c>
      <c r="AD12" s="474">
        <v>85.495136394387899</v>
      </c>
      <c r="AE12" s="474">
        <v>104.73151411148517</v>
      </c>
      <c r="AF12" s="357">
        <v>82.720372688229304</v>
      </c>
      <c r="AG12" s="357">
        <v>76.086110805192234</v>
      </c>
      <c r="AH12" s="357">
        <v>78.199807770194937</v>
      </c>
      <c r="AI12" s="357">
        <v>68.01711880812789</v>
      </c>
      <c r="AJ12" s="357">
        <v>76.045885492013227</v>
      </c>
      <c r="AK12" s="357">
        <v>71.675925057968058</v>
      </c>
      <c r="AL12" s="357">
        <v>101.49320337412753</v>
      </c>
      <c r="AM12" s="357">
        <v>75.380798489005826</v>
      </c>
      <c r="AN12" s="357">
        <v>73</v>
      </c>
      <c r="AO12" s="357">
        <v>61.8</v>
      </c>
      <c r="AP12" s="474">
        <v>37.799999999999997</v>
      </c>
      <c r="AQ12" s="474">
        <v>68.5</v>
      </c>
      <c r="AR12" s="474">
        <v>71.900000000000006</v>
      </c>
      <c r="AS12" s="474">
        <v>79</v>
      </c>
      <c r="AT12" s="381">
        <v>43.1</v>
      </c>
      <c r="AU12" s="381">
        <v>63.5</v>
      </c>
      <c r="AV12" s="381">
        <v>73.7</v>
      </c>
      <c r="AW12" s="489">
        <v>47.8</v>
      </c>
    </row>
    <row r="13" spans="1:49">
      <c r="A13" s="130" t="s">
        <v>23</v>
      </c>
      <c r="B13" s="354">
        <v>84.2</v>
      </c>
      <c r="C13" s="354">
        <v>83.8</v>
      </c>
      <c r="D13" s="362">
        <v>75.599999999999994</v>
      </c>
      <c r="E13" s="362">
        <v>81.2</v>
      </c>
      <c r="F13" s="362">
        <v>73</v>
      </c>
      <c r="G13" s="362">
        <v>72</v>
      </c>
      <c r="H13" s="362">
        <v>83.9</v>
      </c>
      <c r="I13" s="362">
        <v>90.5</v>
      </c>
      <c r="J13" s="362">
        <v>86.3</v>
      </c>
      <c r="K13" s="362">
        <v>86.2</v>
      </c>
      <c r="L13" s="362">
        <v>81.099999999999994</v>
      </c>
      <c r="M13" s="362">
        <v>75.3</v>
      </c>
      <c r="N13" s="362">
        <v>83.6</v>
      </c>
      <c r="O13" s="362">
        <v>73.138486192528703</v>
      </c>
      <c r="P13" s="362">
        <v>77.459455410370111</v>
      </c>
      <c r="Q13" s="362">
        <v>89.756783974396427</v>
      </c>
      <c r="R13" s="362">
        <v>96.314291576845804</v>
      </c>
      <c r="S13" s="362">
        <v>94.81763627727274</v>
      </c>
      <c r="T13" s="362">
        <v>95.858422515215707</v>
      </c>
      <c r="U13" s="362">
        <v>99.292077988318681</v>
      </c>
      <c r="V13" s="362">
        <v>107.96855939151085</v>
      </c>
      <c r="W13" s="362">
        <v>105.12876169399756</v>
      </c>
      <c r="X13" s="362">
        <v>104.0195800968397</v>
      </c>
      <c r="Y13" s="362">
        <v>104.41147417342239</v>
      </c>
      <c r="Z13" s="362">
        <v>107.48784667584584</v>
      </c>
      <c r="AA13" s="362">
        <v>75.616643394230081</v>
      </c>
      <c r="AB13" s="362">
        <v>107.34540339928768</v>
      </c>
      <c r="AC13" s="362">
        <v>104.58179808384979</v>
      </c>
      <c r="AD13" s="474">
        <v>96.50093400043076</v>
      </c>
      <c r="AE13" s="474">
        <v>102.09592712722456</v>
      </c>
      <c r="AF13" s="357">
        <v>85.316398355069012</v>
      </c>
      <c r="AG13" s="357">
        <v>82.464528166848027</v>
      </c>
      <c r="AH13" s="357">
        <v>79.187154565877265</v>
      </c>
      <c r="AI13" s="357">
        <v>81.298693850426972</v>
      </c>
      <c r="AJ13" s="357">
        <v>82.242258489804868</v>
      </c>
      <c r="AK13" s="357">
        <v>77.941353924960467</v>
      </c>
      <c r="AL13" s="357">
        <v>100.17241215247159</v>
      </c>
      <c r="AM13" s="357">
        <v>77.773800121973352</v>
      </c>
      <c r="AN13" s="357">
        <v>79</v>
      </c>
      <c r="AO13" s="357">
        <v>77</v>
      </c>
      <c r="AP13" s="474">
        <v>37.9</v>
      </c>
      <c r="AQ13" s="474">
        <v>71.599999999999994</v>
      </c>
      <c r="AR13" s="474">
        <v>61.7</v>
      </c>
      <c r="AS13" s="474">
        <v>72</v>
      </c>
      <c r="AT13" s="381">
        <v>47.3</v>
      </c>
      <c r="AU13" s="381">
        <v>55.5</v>
      </c>
      <c r="AV13" s="381">
        <v>60.9</v>
      </c>
      <c r="AW13" s="489">
        <v>55.8</v>
      </c>
    </row>
    <row r="14" spans="1:49">
      <c r="A14" s="130" t="s">
        <v>224</v>
      </c>
      <c r="B14" s="354">
        <v>82</v>
      </c>
      <c r="C14" s="354">
        <v>94.4</v>
      </c>
      <c r="D14" s="362">
        <v>68.2</v>
      </c>
      <c r="E14" s="362">
        <v>72</v>
      </c>
      <c r="F14" s="362">
        <v>64.900000000000006</v>
      </c>
      <c r="G14" s="362">
        <v>60.5</v>
      </c>
      <c r="H14" s="362">
        <v>85.1</v>
      </c>
      <c r="I14" s="362">
        <v>86.4</v>
      </c>
      <c r="J14" s="362">
        <v>84.7</v>
      </c>
      <c r="K14" s="362">
        <v>76.8</v>
      </c>
      <c r="L14" s="362">
        <v>88.7</v>
      </c>
      <c r="M14" s="362">
        <v>67.8</v>
      </c>
      <c r="N14" s="362">
        <v>69.400000000000006</v>
      </c>
      <c r="O14" s="362">
        <v>84.182658721188702</v>
      </c>
      <c r="P14" s="362">
        <v>96.017905848345592</v>
      </c>
      <c r="Q14" s="362">
        <v>81.10371781786634</v>
      </c>
      <c r="R14" s="362">
        <v>95.114828941905984</v>
      </c>
      <c r="S14" s="362">
        <v>96.013642259841959</v>
      </c>
      <c r="T14" s="362">
        <v>96.163888768987391</v>
      </c>
      <c r="U14" s="362">
        <v>95.378528251118112</v>
      </c>
      <c r="V14" s="362">
        <v>104.55162966039715</v>
      </c>
      <c r="W14" s="362">
        <v>101.18083099387144</v>
      </c>
      <c r="X14" s="362">
        <v>107.43579003140323</v>
      </c>
      <c r="Y14" s="362">
        <v>104.8490583415238</v>
      </c>
      <c r="Z14" s="362">
        <v>100.43777320291478</v>
      </c>
      <c r="AA14" s="362">
        <v>68.801012493435138</v>
      </c>
      <c r="AB14" s="362">
        <v>99.495026542866739</v>
      </c>
      <c r="AC14" s="362">
        <v>99.252234199849596</v>
      </c>
      <c r="AD14" s="474">
        <v>90.539113473329905</v>
      </c>
      <c r="AE14" s="474">
        <v>101.9416426541592</v>
      </c>
      <c r="AF14" s="357">
        <v>77.419632859129649</v>
      </c>
      <c r="AG14" s="357">
        <v>80.746463138138864</v>
      </c>
      <c r="AH14" s="357">
        <v>80.106750384534678</v>
      </c>
      <c r="AI14" s="357">
        <v>79.826393100604832</v>
      </c>
      <c r="AJ14" s="357">
        <v>79.86065995542674</v>
      </c>
      <c r="AK14" s="357">
        <v>78.593011332419152</v>
      </c>
      <c r="AL14" s="357">
        <v>97.026858714319943</v>
      </c>
      <c r="AM14" s="357">
        <v>78.654425794561945</v>
      </c>
      <c r="AN14" s="357">
        <v>62</v>
      </c>
      <c r="AO14" s="456" t="s">
        <v>68</v>
      </c>
      <c r="AP14" s="456" t="s">
        <v>68</v>
      </c>
      <c r="AQ14" s="456" t="s">
        <v>68</v>
      </c>
      <c r="AR14" s="456" t="s">
        <v>68</v>
      </c>
      <c r="AS14" s="456" t="s">
        <v>68</v>
      </c>
      <c r="AT14" s="456" t="s">
        <v>68</v>
      </c>
      <c r="AU14" s="456" t="s">
        <v>68</v>
      </c>
      <c r="AV14" s="456" t="s">
        <v>68</v>
      </c>
      <c r="AW14" s="456" t="s">
        <v>68</v>
      </c>
    </row>
    <row r="15" spans="1:49">
      <c r="A15" s="130" t="s">
        <v>25</v>
      </c>
      <c r="B15" s="421">
        <v>71.900000000000006</v>
      </c>
      <c r="C15" s="232">
        <v>75.599999999999994</v>
      </c>
      <c r="D15" s="362">
        <v>68.7</v>
      </c>
      <c r="E15" s="362">
        <v>58.2</v>
      </c>
      <c r="F15" s="362">
        <v>81.8</v>
      </c>
      <c r="G15" s="362">
        <v>65.5</v>
      </c>
      <c r="H15" s="362">
        <v>67</v>
      </c>
      <c r="I15" s="362">
        <v>68.599999999999994</v>
      </c>
      <c r="J15" s="362">
        <v>70.3</v>
      </c>
      <c r="K15" s="362">
        <v>64.400000000000006</v>
      </c>
      <c r="L15" s="362">
        <v>61</v>
      </c>
      <c r="M15" s="362">
        <v>54.8</v>
      </c>
      <c r="N15" s="362">
        <v>50</v>
      </c>
      <c r="O15" s="362">
        <v>61.193198382551202</v>
      </c>
      <c r="P15" s="362">
        <v>62.385535539353278</v>
      </c>
      <c r="Q15" s="362">
        <v>70.90405757981577</v>
      </c>
      <c r="R15" s="362">
        <v>90.305255410560378</v>
      </c>
      <c r="S15" s="362">
        <v>89.165406287084309</v>
      </c>
      <c r="T15" s="362">
        <v>95.746387385030573</v>
      </c>
      <c r="U15" s="362">
        <v>96.403837374484269</v>
      </c>
      <c r="V15" s="362">
        <v>99.763639121885461</v>
      </c>
      <c r="W15" s="362">
        <v>99.000950367607842</v>
      </c>
      <c r="X15" s="362">
        <v>96.274117546820762</v>
      </c>
      <c r="Y15" s="362">
        <v>97.495936879673138</v>
      </c>
      <c r="Z15" s="362">
        <v>91.651283690968327</v>
      </c>
      <c r="AA15" s="362">
        <v>75.878787520063526</v>
      </c>
      <c r="AB15" s="362">
        <v>105.39084058670427</v>
      </c>
      <c r="AC15" s="362">
        <v>98.419454872544136</v>
      </c>
      <c r="AD15" s="353">
        <v>83.718865000625883</v>
      </c>
      <c r="AE15" s="353">
        <v>106.51829414677459</v>
      </c>
      <c r="AF15" s="357">
        <v>81.701878818623243</v>
      </c>
      <c r="AG15" s="357">
        <v>76.298715425510323</v>
      </c>
      <c r="AH15" s="357">
        <v>76.459104965780085</v>
      </c>
      <c r="AI15" s="357">
        <v>68.75523707594968</v>
      </c>
      <c r="AJ15" s="357">
        <v>76.402230508674805</v>
      </c>
      <c r="AK15" s="357">
        <v>68.528959164125013</v>
      </c>
      <c r="AL15" s="357">
        <v>93.86730117631167</v>
      </c>
      <c r="AM15" s="357">
        <v>71.062461698530001</v>
      </c>
      <c r="AN15" s="357">
        <v>61</v>
      </c>
      <c r="AO15" s="357">
        <v>90.1</v>
      </c>
      <c r="AP15" s="353">
        <v>46.8</v>
      </c>
      <c r="AQ15" s="353">
        <v>55.4</v>
      </c>
      <c r="AR15" s="353">
        <v>57.2</v>
      </c>
      <c r="AS15" s="353">
        <v>80.400000000000006</v>
      </c>
      <c r="AT15" s="367">
        <v>43.8</v>
      </c>
      <c r="AU15" s="367">
        <v>79.599999999999994</v>
      </c>
      <c r="AV15" s="367">
        <v>105.1</v>
      </c>
      <c r="AW15" s="420">
        <v>73.7</v>
      </c>
    </row>
    <row r="16" spans="1:49">
      <c r="A16" s="130" t="s">
        <v>26</v>
      </c>
      <c r="B16" s="421">
        <v>71.099999999999994</v>
      </c>
      <c r="C16" s="232">
        <v>63.1</v>
      </c>
      <c r="D16" s="362">
        <v>55.6</v>
      </c>
      <c r="E16" s="362">
        <v>63.2</v>
      </c>
      <c r="F16" s="362">
        <v>63.2</v>
      </c>
      <c r="G16" s="362">
        <v>56.7</v>
      </c>
      <c r="H16" s="362">
        <v>64.900000000000006</v>
      </c>
      <c r="I16" s="362">
        <v>76.7</v>
      </c>
      <c r="J16" s="362">
        <v>67.599999999999994</v>
      </c>
      <c r="K16" s="362">
        <v>64.5</v>
      </c>
      <c r="L16" s="362">
        <v>73.7</v>
      </c>
      <c r="M16" s="362">
        <v>45.4</v>
      </c>
      <c r="N16" s="362">
        <v>47.3</v>
      </c>
      <c r="O16" s="362">
        <v>71.994827190944321</v>
      </c>
      <c r="P16" s="362">
        <v>73.305721046932405</v>
      </c>
      <c r="Q16" s="362">
        <v>79.971490879777662</v>
      </c>
      <c r="R16" s="362">
        <v>94.474887346170561</v>
      </c>
      <c r="S16" s="362">
        <v>85.964852855980567</v>
      </c>
      <c r="T16" s="362">
        <v>95.375958158862147</v>
      </c>
      <c r="U16" s="362">
        <v>91.437833255792938</v>
      </c>
      <c r="V16" s="362">
        <v>101.92096650877824</v>
      </c>
      <c r="W16" s="362">
        <v>97.339576421816815</v>
      </c>
      <c r="X16" s="362">
        <v>97.844617003085304</v>
      </c>
      <c r="Y16" s="362">
        <v>107.20250949356991</v>
      </c>
      <c r="Z16" s="362">
        <v>103.39459385885621</v>
      </c>
      <c r="AA16" s="362">
        <v>68.788120201964901</v>
      </c>
      <c r="AB16" s="362">
        <v>109.40122632366239</v>
      </c>
      <c r="AC16" s="362">
        <v>98.078986958015619</v>
      </c>
      <c r="AD16" s="353">
        <v>85.183521769692092</v>
      </c>
      <c r="AE16" s="353">
        <v>110.22307211124502</v>
      </c>
      <c r="AF16" s="357">
        <v>85.578682567781627</v>
      </c>
      <c r="AG16" s="357">
        <v>78.582424872540784</v>
      </c>
      <c r="AH16" s="357">
        <v>77.12423780871724</v>
      </c>
      <c r="AI16" s="357">
        <v>75.843267544390557</v>
      </c>
      <c r="AJ16" s="357">
        <v>81.23373302411936</v>
      </c>
      <c r="AK16" s="357">
        <v>76.993652572893836</v>
      </c>
      <c r="AL16" s="357">
        <v>101.86199030601526</v>
      </c>
      <c r="AM16" s="357">
        <v>75.874521652344896</v>
      </c>
      <c r="AN16" s="357">
        <v>72</v>
      </c>
      <c r="AO16" s="357">
        <v>55.099999999999994</v>
      </c>
      <c r="AP16" s="353">
        <v>36.4</v>
      </c>
      <c r="AQ16" s="353">
        <v>40.1</v>
      </c>
      <c r="AR16" s="353">
        <v>51.4</v>
      </c>
      <c r="AS16" s="353">
        <v>70.3</v>
      </c>
      <c r="AT16" s="367">
        <v>49.7</v>
      </c>
      <c r="AU16" s="367">
        <v>75</v>
      </c>
      <c r="AV16" s="367">
        <v>67</v>
      </c>
      <c r="AW16" s="420">
        <v>62.6</v>
      </c>
    </row>
    <row r="17" spans="1:49">
      <c r="A17" s="130" t="s">
        <v>207</v>
      </c>
      <c r="B17" s="421">
        <v>72.900000000000006</v>
      </c>
      <c r="C17" s="232">
        <v>77.8</v>
      </c>
      <c r="D17" s="362">
        <v>73.099999999999994</v>
      </c>
      <c r="E17" s="362">
        <v>66.7</v>
      </c>
      <c r="F17" s="362">
        <v>76.3</v>
      </c>
      <c r="G17" s="362">
        <v>63.3</v>
      </c>
      <c r="H17" s="362">
        <v>82</v>
      </c>
      <c r="I17" s="362">
        <v>94.3</v>
      </c>
      <c r="J17" s="362">
        <v>87.5</v>
      </c>
      <c r="K17" s="362">
        <v>96.7</v>
      </c>
      <c r="L17" s="362">
        <v>77.2</v>
      </c>
      <c r="M17" s="362">
        <v>75.7</v>
      </c>
      <c r="N17" s="362">
        <v>95.1</v>
      </c>
      <c r="O17" s="362">
        <v>105.3902018385122</v>
      </c>
      <c r="P17" s="362">
        <v>85.39030136816146</v>
      </c>
      <c r="Q17" s="362">
        <v>96.965547549459359</v>
      </c>
      <c r="R17" s="362">
        <v>95.539607486140198</v>
      </c>
      <c r="S17" s="362">
        <v>93.034755852802604</v>
      </c>
      <c r="T17" s="362">
        <v>96.672270413762433</v>
      </c>
      <c r="U17" s="362">
        <v>100.97903318854603</v>
      </c>
      <c r="V17" s="362">
        <v>105.23914762095505</v>
      </c>
      <c r="W17" s="362">
        <v>101.78889400400512</v>
      </c>
      <c r="X17" s="362">
        <v>103.15170573264315</v>
      </c>
      <c r="Y17" s="362">
        <v>108.33068539699646</v>
      </c>
      <c r="Z17" s="362">
        <v>107.28656380223613</v>
      </c>
      <c r="AA17" s="362">
        <v>72.901016229030887</v>
      </c>
      <c r="AB17" s="362">
        <v>110.53141935731779</v>
      </c>
      <c r="AC17" s="362">
        <v>109.6425501718282</v>
      </c>
      <c r="AD17" s="353">
        <v>88.294799505019185</v>
      </c>
      <c r="AE17" s="353">
        <v>115.11064059346339</v>
      </c>
      <c r="AF17" s="357">
        <v>80.140326491938538</v>
      </c>
      <c r="AG17" s="357">
        <v>75.111594297821412</v>
      </c>
      <c r="AH17" s="357">
        <v>76.4893711416656</v>
      </c>
      <c r="AI17" s="357">
        <v>83.769830392712521</v>
      </c>
      <c r="AJ17" s="357">
        <v>88.143752366172734</v>
      </c>
      <c r="AK17" s="357">
        <v>84.182127918139727</v>
      </c>
      <c r="AL17" s="357">
        <v>93.906598885808364</v>
      </c>
      <c r="AM17" s="357">
        <v>84.724102860923153</v>
      </c>
      <c r="AN17" s="357">
        <v>66</v>
      </c>
      <c r="AO17" s="357">
        <v>70.599999999999994</v>
      </c>
      <c r="AP17" s="353">
        <v>56.7</v>
      </c>
      <c r="AQ17" s="353">
        <v>55.1</v>
      </c>
      <c r="AR17" s="353">
        <v>56.6</v>
      </c>
      <c r="AS17" s="353">
        <v>107</v>
      </c>
      <c r="AT17" s="367">
        <v>43.2</v>
      </c>
      <c r="AU17" s="367">
        <v>62.4</v>
      </c>
      <c r="AV17" s="367">
        <v>72.3</v>
      </c>
      <c r="AW17" s="420">
        <v>58.4</v>
      </c>
    </row>
    <row r="18" spans="1:49">
      <c r="A18" s="130" t="s">
        <v>27</v>
      </c>
      <c r="B18" s="421">
        <v>68.7</v>
      </c>
      <c r="C18" s="232">
        <v>68.599999999999994</v>
      </c>
      <c r="D18" s="362">
        <v>85.6</v>
      </c>
      <c r="E18" s="362">
        <v>80.400000000000006</v>
      </c>
      <c r="F18" s="362">
        <v>77.599999999999994</v>
      </c>
      <c r="G18" s="362">
        <v>76.900000000000006</v>
      </c>
      <c r="H18" s="362">
        <v>88.7</v>
      </c>
      <c r="I18" s="362">
        <v>100.4</v>
      </c>
      <c r="J18" s="362">
        <v>89.9</v>
      </c>
      <c r="K18" s="362">
        <v>96.6</v>
      </c>
      <c r="L18" s="362">
        <v>97.9</v>
      </c>
      <c r="M18" s="362">
        <v>94.4</v>
      </c>
      <c r="N18" s="362">
        <v>81.8</v>
      </c>
      <c r="O18" s="362">
        <v>94.221130163158819</v>
      </c>
      <c r="P18" s="362">
        <v>77.391123700988643</v>
      </c>
      <c r="Q18" s="362">
        <v>85.695377959266025</v>
      </c>
      <c r="R18" s="362">
        <v>95.681963152184849</v>
      </c>
      <c r="S18" s="362">
        <v>94.219191150927557</v>
      </c>
      <c r="T18" s="362">
        <v>92.82005465845333</v>
      </c>
      <c r="U18" s="362">
        <v>98.036056840415696</v>
      </c>
      <c r="V18" s="362">
        <v>107.03620635229564</v>
      </c>
      <c r="W18" s="362">
        <v>104.7256895612169</v>
      </c>
      <c r="X18" s="362">
        <v>112.52009699314803</v>
      </c>
      <c r="Y18" s="362">
        <v>108.50686004276288</v>
      </c>
      <c r="Z18" s="362">
        <v>102.27335565337852</v>
      </c>
      <c r="AA18" s="362">
        <v>77.436596205014567</v>
      </c>
      <c r="AB18" s="362">
        <v>107.07824259038587</v>
      </c>
      <c r="AC18" s="362">
        <v>110.77817868946494</v>
      </c>
      <c r="AD18" s="353">
        <v>92.169837271258473</v>
      </c>
      <c r="AE18" s="353">
        <v>106.80864971015879</v>
      </c>
      <c r="AF18" s="357">
        <v>84.36562850902142</v>
      </c>
      <c r="AG18" s="357">
        <v>77.394102674913611</v>
      </c>
      <c r="AH18" s="357">
        <v>76.924852174560868</v>
      </c>
      <c r="AI18" s="357">
        <v>82.657469467536956</v>
      </c>
      <c r="AJ18" s="357">
        <v>87.865514317154464</v>
      </c>
      <c r="AK18" s="357">
        <v>83.93941041987685</v>
      </c>
      <c r="AL18" s="357">
        <v>99.001109052166058</v>
      </c>
      <c r="AM18" s="357">
        <v>92.80279505219508</v>
      </c>
      <c r="AN18" s="357">
        <v>78</v>
      </c>
      <c r="AO18" s="357">
        <v>67.900000000000006</v>
      </c>
      <c r="AP18" s="353">
        <v>59.5</v>
      </c>
      <c r="AQ18" s="353">
        <v>60.2</v>
      </c>
      <c r="AR18" s="353">
        <v>71.599999999999994</v>
      </c>
      <c r="AS18" s="353">
        <v>91.6</v>
      </c>
      <c r="AT18" s="367">
        <v>66.3</v>
      </c>
      <c r="AU18" s="367">
        <v>92</v>
      </c>
      <c r="AV18" s="367">
        <v>87.1</v>
      </c>
      <c r="AW18" s="420">
        <v>75.400000000000006</v>
      </c>
    </row>
    <row r="19" spans="1:49">
      <c r="A19" s="130" t="s">
        <v>28</v>
      </c>
      <c r="B19" s="421">
        <v>71.400000000000006</v>
      </c>
      <c r="C19" s="232">
        <v>84.4</v>
      </c>
      <c r="D19" s="362">
        <v>63.1</v>
      </c>
      <c r="E19" s="362">
        <v>68.3</v>
      </c>
      <c r="F19" s="362">
        <v>69.599999999999994</v>
      </c>
      <c r="G19" s="362">
        <v>66.900000000000006</v>
      </c>
      <c r="H19" s="362">
        <v>73.599999999999994</v>
      </c>
      <c r="I19" s="362">
        <v>89.7</v>
      </c>
      <c r="J19" s="362">
        <v>77.3</v>
      </c>
      <c r="K19" s="362">
        <v>92.7</v>
      </c>
      <c r="L19" s="362">
        <v>89.9</v>
      </c>
      <c r="M19" s="362">
        <v>69.3</v>
      </c>
      <c r="N19" s="362">
        <v>83</v>
      </c>
      <c r="O19" s="362">
        <v>82.274018980520921</v>
      </c>
      <c r="P19" s="362">
        <v>73.828434457445582</v>
      </c>
      <c r="Q19" s="362">
        <v>79.971216575854626</v>
      </c>
      <c r="R19" s="362">
        <v>92.525600469194345</v>
      </c>
      <c r="S19" s="362">
        <v>98.427081700104949</v>
      </c>
      <c r="T19" s="362">
        <v>94.713691332397048</v>
      </c>
      <c r="U19" s="362">
        <v>95.706858793281384</v>
      </c>
      <c r="V19" s="362">
        <v>101.45221882460964</v>
      </c>
      <c r="W19" s="362">
        <v>105.26360005668994</v>
      </c>
      <c r="X19" s="362">
        <v>104.20380427975259</v>
      </c>
      <c r="Y19" s="362">
        <v>101.6505660252255</v>
      </c>
      <c r="Z19" s="362">
        <v>98.709779592739395</v>
      </c>
      <c r="AA19" s="362">
        <v>71.043382641712284</v>
      </c>
      <c r="AB19" s="362">
        <v>101.92687164340909</v>
      </c>
      <c r="AC19" s="362">
        <v>98.533956519082167</v>
      </c>
      <c r="AD19" s="353">
        <v>88.808199692138359</v>
      </c>
      <c r="AE19" s="353">
        <v>105.32637560621478</v>
      </c>
      <c r="AF19" s="357">
        <v>83.50315824481676</v>
      </c>
      <c r="AG19" s="357">
        <v>80.006253019917679</v>
      </c>
      <c r="AH19" s="357">
        <v>77.789853800068769</v>
      </c>
      <c r="AI19" s="357">
        <v>74.307565735732041</v>
      </c>
      <c r="AJ19" s="357">
        <v>75.18301216647437</v>
      </c>
      <c r="AK19" s="357">
        <v>76.153640904018246</v>
      </c>
      <c r="AL19" s="357">
        <v>92.083801402687044</v>
      </c>
      <c r="AM19" s="357">
        <v>76.920481550756406</v>
      </c>
      <c r="AN19" s="357">
        <v>68</v>
      </c>
      <c r="AO19" s="357">
        <v>76.599999999999994</v>
      </c>
      <c r="AP19" s="353">
        <v>27.9</v>
      </c>
      <c r="AQ19" s="353">
        <v>52.6</v>
      </c>
      <c r="AR19" s="353">
        <v>66.099999999999994</v>
      </c>
      <c r="AS19" s="353">
        <v>82.8</v>
      </c>
      <c r="AT19" s="367">
        <v>54.8</v>
      </c>
      <c r="AU19" s="367">
        <v>64</v>
      </c>
      <c r="AV19" s="367">
        <v>59.8</v>
      </c>
      <c r="AW19" s="420">
        <v>41.6</v>
      </c>
    </row>
    <row r="20" spans="1:49">
      <c r="A20" s="130" t="s">
        <v>29</v>
      </c>
      <c r="B20" s="421">
        <v>73.8</v>
      </c>
      <c r="C20" s="232">
        <v>69.400000000000006</v>
      </c>
      <c r="D20" s="362">
        <v>57.3</v>
      </c>
      <c r="E20" s="362">
        <v>64.3</v>
      </c>
      <c r="F20" s="362">
        <v>69.3</v>
      </c>
      <c r="G20" s="362">
        <v>76.599999999999994</v>
      </c>
      <c r="H20" s="362">
        <v>70.8</v>
      </c>
      <c r="I20" s="362">
        <v>74.599999999999994</v>
      </c>
      <c r="J20" s="362">
        <v>71.8</v>
      </c>
      <c r="K20" s="362">
        <v>64.8</v>
      </c>
      <c r="L20" s="362">
        <v>77.8</v>
      </c>
      <c r="M20" s="362">
        <v>61.9</v>
      </c>
      <c r="N20" s="362">
        <v>70.2</v>
      </c>
      <c r="O20" s="362">
        <v>84.300177744147163</v>
      </c>
      <c r="P20" s="362">
        <v>72.204376856029569</v>
      </c>
      <c r="Q20" s="362">
        <v>76.515629488253282</v>
      </c>
      <c r="R20" s="362">
        <v>89.799345922078302</v>
      </c>
      <c r="S20" s="362">
        <v>91.28702437788462</v>
      </c>
      <c r="T20" s="362">
        <v>95.721059061781531</v>
      </c>
      <c r="U20" s="362">
        <v>92.127590752849684</v>
      </c>
      <c r="V20" s="362">
        <v>98.946479134799276</v>
      </c>
      <c r="W20" s="362">
        <v>101.18906589615816</v>
      </c>
      <c r="X20" s="362">
        <v>99.395501667083238</v>
      </c>
      <c r="Y20" s="362">
        <v>100.62333302438169</v>
      </c>
      <c r="Z20" s="362">
        <v>101.83498145065191</v>
      </c>
      <c r="AA20" s="362">
        <v>70.37005011129223</v>
      </c>
      <c r="AB20" s="362">
        <v>100.10248437322173</v>
      </c>
      <c r="AC20" s="362">
        <v>97.424097606095074</v>
      </c>
      <c r="AD20" s="353">
        <v>84.170507905985446</v>
      </c>
      <c r="AE20" s="353">
        <v>107.13516471550602</v>
      </c>
      <c r="AF20" s="357">
        <v>82.801893511548542</v>
      </c>
      <c r="AG20" s="357">
        <v>78.061369391992528</v>
      </c>
      <c r="AH20" s="357">
        <v>76.425679800488183</v>
      </c>
      <c r="AI20" s="357">
        <v>77.257726302928234</v>
      </c>
      <c r="AJ20" s="357">
        <v>80.702566957251918</v>
      </c>
      <c r="AK20" s="357">
        <v>78.512342911469759</v>
      </c>
      <c r="AL20" s="357">
        <v>98.26765522720477</v>
      </c>
      <c r="AM20" s="357">
        <v>75.47570965739861</v>
      </c>
      <c r="AN20" s="357">
        <v>82</v>
      </c>
      <c r="AO20" s="357">
        <v>61.4</v>
      </c>
      <c r="AP20" s="353">
        <v>36.700000000000003</v>
      </c>
      <c r="AQ20" s="353">
        <v>69.400000000000006</v>
      </c>
      <c r="AR20" s="353">
        <v>53.6</v>
      </c>
      <c r="AS20" s="353">
        <v>56.2</v>
      </c>
      <c r="AT20" s="367">
        <v>43.3</v>
      </c>
      <c r="AU20" s="367">
        <v>38.9</v>
      </c>
      <c r="AV20" s="367">
        <v>46.6</v>
      </c>
      <c r="AW20" s="420">
        <v>51.5</v>
      </c>
    </row>
    <row r="21" spans="1:49">
      <c r="A21" s="130" t="s">
        <v>30</v>
      </c>
      <c r="B21" s="421">
        <v>70.2</v>
      </c>
      <c r="C21" s="232">
        <v>73.599999999999994</v>
      </c>
      <c r="D21" s="362">
        <v>67.7</v>
      </c>
      <c r="E21" s="362">
        <v>65</v>
      </c>
      <c r="F21" s="362">
        <v>68.7</v>
      </c>
      <c r="G21" s="362">
        <v>61.4</v>
      </c>
      <c r="H21" s="362">
        <v>71.099999999999994</v>
      </c>
      <c r="I21" s="362">
        <v>69.5</v>
      </c>
      <c r="J21" s="362">
        <v>74.5</v>
      </c>
      <c r="K21" s="362">
        <v>67.8</v>
      </c>
      <c r="L21" s="362">
        <v>68.5</v>
      </c>
      <c r="M21" s="362">
        <v>57.1</v>
      </c>
      <c r="N21" s="362">
        <v>63.2</v>
      </c>
      <c r="O21" s="362">
        <v>69.366351149499749</v>
      </c>
      <c r="P21" s="362">
        <v>66.378289279143516</v>
      </c>
      <c r="Q21" s="362">
        <v>79.338269675322621</v>
      </c>
      <c r="R21" s="362">
        <v>92.652091563251702</v>
      </c>
      <c r="S21" s="362">
        <v>93.375802403647057</v>
      </c>
      <c r="T21" s="362">
        <v>94.189582819560968</v>
      </c>
      <c r="U21" s="362">
        <v>96.341247800710022</v>
      </c>
      <c r="V21" s="362">
        <v>98.083720696607529</v>
      </c>
      <c r="W21" s="362">
        <v>98.154273712031809</v>
      </c>
      <c r="X21" s="362">
        <v>106.00967582284714</v>
      </c>
      <c r="Y21" s="362">
        <v>100.75766897071254</v>
      </c>
      <c r="Z21" s="362">
        <v>104.74015042417854</v>
      </c>
      <c r="AA21" s="362">
        <v>70.290994585463039</v>
      </c>
      <c r="AB21" s="362">
        <v>96.928790101225317</v>
      </c>
      <c r="AC21" s="362">
        <v>98.979978238545087</v>
      </c>
      <c r="AD21" s="353">
        <v>93.362253426733119</v>
      </c>
      <c r="AE21" s="353">
        <v>99.863851396150991</v>
      </c>
      <c r="AF21" s="357">
        <v>82.5019918297712</v>
      </c>
      <c r="AG21" s="357">
        <v>79.475850372284057</v>
      </c>
      <c r="AH21" s="357">
        <v>78.419118633612925</v>
      </c>
      <c r="AI21" s="357">
        <v>82.823966146158739</v>
      </c>
      <c r="AJ21" s="357">
        <v>80.529125349069503</v>
      </c>
      <c r="AK21" s="357">
        <v>79.855841357369741</v>
      </c>
      <c r="AL21" s="357">
        <v>95.15769295083517</v>
      </c>
      <c r="AM21" s="357">
        <v>79.972064530674714</v>
      </c>
      <c r="AN21" s="357">
        <v>76</v>
      </c>
      <c r="AO21" s="357">
        <v>74.2</v>
      </c>
      <c r="AP21" s="353">
        <v>49.4</v>
      </c>
      <c r="AQ21" s="353">
        <v>56.5</v>
      </c>
      <c r="AR21" s="353">
        <v>82.5</v>
      </c>
      <c r="AS21" s="353">
        <v>102.7</v>
      </c>
      <c r="AT21" s="367">
        <v>56.2</v>
      </c>
      <c r="AU21" s="367">
        <v>73.099999999999994</v>
      </c>
      <c r="AV21" s="367">
        <v>81.3</v>
      </c>
      <c r="AW21" s="420">
        <v>65.599999999999994</v>
      </c>
    </row>
    <row r="22" spans="1:49">
      <c r="A22" s="130" t="s">
        <v>31</v>
      </c>
      <c r="B22" s="421">
        <v>73.599999999999994</v>
      </c>
      <c r="C22" s="232">
        <v>75.7</v>
      </c>
      <c r="D22" s="362">
        <v>83.8</v>
      </c>
      <c r="E22" s="362">
        <v>78.2</v>
      </c>
      <c r="F22" s="362">
        <v>77.099999999999994</v>
      </c>
      <c r="G22" s="362">
        <v>73.2</v>
      </c>
      <c r="H22" s="362">
        <v>88.2</v>
      </c>
      <c r="I22" s="362">
        <v>97.7</v>
      </c>
      <c r="J22" s="362">
        <v>90.8</v>
      </c>
      <c r="K22" s="362">
        <v>68.7</v>
      </c>
      <c r="L22" s="362">
        <v>72.8</v>
      </c>
      <c r="M22" s="362">
        <v>76.5</v>
      </c>
      <c r="N22" s="362">
        <v>75.3</v>
      </c>
      <c r="O22" s="362">
        <v>101.69597103639484</v>
      </c>
      <c r="P22" s="362">
        <v>84.195790466672491</v>
      </c>
      <c r="Q22" s="362">
        <v>88.169519687589386</v>
      </c>
      <c r="R22" s="362">
        <v>93.998223571963095</v>
      </c>
      <c r="S22" s="362">
        <v>89.553266491261084</v>
      </c>
      <c r="T22" s="362">
        <v>84.174151426445164</v>
      </c>
      <c r="U22" s="362">
        <v>97.260713526976403</v>
      </c>
      <c r="V22" s="362">
        <v>103.23772530805859</v>
      </c>
      <c r="W22" s="362">
        <v>101.72192234978509</v>
      </c>
      <c r="X22" s="362">
        <v>110.10426258133083</v>
      </c>
      <c r="Y22" s="362">
        <v>106.93501605918671</v>
      </c>
      <c r="Z22" s="362">
        <v>102.98467209598007</v>
      </c>
      <c r="AA22" s="362">
        <v>71.526936234361614</v>
      </c>
      <c r="AB22" s="362">
        <v>101.5262365954126</v>
      </c>
      <c r="AC22" s="362">
        <v>110.30416309021039</v>
      </c>
      <c r="AD22" s="353">
        <v>87.710523945330465</v>
      </c>
      <c r="AE22" s="353">
        <v>103.94265862576177</v>
      </c>
      <c r="AF22" s="357">
        <v>81.480790160619577</v>
      </c>
      <c r="AG22" s="357">
        <v>77.024324343917144</v>
      </c>
      <c r="AH22" s="357">
        <v>76.283617133755968</v>
      </c>
      <c r="AI22" s="357">
        <v>83.930200946999349</v>
      </c>
      <c r="AJ22" s="357">
        <v>88.15298294844024</v>
      </c>
      <c r="AK22" s="357">
        <v>83.289369361762425</v>
      </c>
      <c r="AL22" s="357">
        <v>100.0127790994791</v>
      </c>
      <c r="AM22" s="357">
        <v>93.636759630629911</v>
      </c>
      <c r="AN22" s="357">
        <v>94</v>
      </c>
      <c r="AO22" s="357">
        <v>86.8</v>
      </c>
      <c r="AP22" s="353">
        <v>61.7</v>
      </c>
      <c r="AQ22" s="353">
        <v>60.8</v>
      </c>
      <c r="AR22" s="353">
        <v>82.8</v>
      </c>
      <c r="AS22" s="353">
        <v>107.7</v>
      </c>
      <c r="AT22" s="367">
        <v>63.8</v>
      </c>
      <c r="AU22" s="367">
        <v>90.1</v>
      </c>
      <c r="AV22" s="367">
        <v>72.2</v>
      </c>
      <c r="AW22" s="420">
        <v>73.2</v>
      </c>
    </row>
    <row r="23" spans="1:49">
      <c r="A23" s="130" t="s">
        <v>32</v>
      </c>
      <c r="B23" s="421">
        <v>73.3</v>
      </c>
      <c r="C23" s="232">
        <v>71.8</v>
      </c>
      <c r="D23" s="362">
        <v>69.3</v>
      </c>
      <c r="E23" s="362">
        <v>70.2</v>
      </c>
      <c r="F23" s="362">
        <v>70.8</v>
      </c>
      <c r="G23" s="362">
        <v>65.2</v>
      </c>
      <c r="H23" s="362">
        <v>72.400000000000006</v>
      </c>
      <c r="I23" s="362">
        <v>73.3</v>
      </c>
      <c r="J23" s="362">
        <v>74.7</v>
      </c>
      <c r="K23" s="362">
        <v>79.5</v>
      </c>
      <c r="L23" s="362">
        <v>75.7</v>
      </c>
      <c r="M23" s="362">
        <v>71.3</v>
      </c>
      <c r="N23" s="362">
        <v>81</v>
      </c>
      <c r="O23" s="362">
        <v>74.063839007572781</v>
      </c>
      <c r="P23" s="362">
        <v>71.298785301030691</v>
      </c>
      <c r="Q23" s="362">
        <v>82.522739449112251</v>
      </c>
      <c r="R23" s="362">
        <v>95.428930116970136</v>
      </c>
      <c r="S23" s="362">
        <v>95.034760467967942</v>
      </c>
      <c r="T23" s="362">
        <v>95.343715330970994</v>
      </c>
      <c r="U23" s="362">
        <v>98.122473657616538</v>
      </c>
      <c r="V23" s="362">
        <v>108.88181865600805</v>
      </c>
      <c r="W23" s="362">
        <v>105.36064008870315</v>
      </c>
      <c r="X23" s="362">
        <v>103.28166788017842</v>
      </c>
      <c r="Y23" s="362">
        <v>106.80046640147746</v>
      </c>
      <c r="Z23" s="362">
        <v>101.83062772165381</v>
      </c>
      <c r="AA23" s="362">
        <v>75.645711125599874</v>
      </c>
      <c r="AB23" s="362">
        <v>106.28717923592744</v>
      </c>
      <c r="AC23" s="362">
        <v>100.05954935244841</v>
      </c>
      <c r="AD23" s="353">
        <v>86.466076031197872</v>
      </c>
      <c r="AE23" s="353">
        <v>107.23789341785226</v>
      </c>
      <c r="AF23" s="357">
        <v>84.420848424036151</v>
      </c>
      <c r="AG23" s="357">
        <v>76.153572136610066</v>
      </c>
      <c r="AH23" s="357">
        <v>77.532464679963681</v>
      </c>
      <c r="AI23" s="357">
        <v>78.765986628354042</v>
      </c>
      <c r="AJ23" s="357">
        <v>78.677108568966247</v>
      </c>
      <c r="AK23" s="357">
        <v>78.848107948126454</v>
      </c>
      <c r="AL23" s="357">
        <v>98.533518493486213</v>
      </c>
      <c r="AM23" s="357">
        <v>78.737488662966001</v>
      </c>
      <c r="AN23" s="357">
        <v>75</v>
      </c>
      <c r="AO23" s="357">
        <v>76.2</v>
      </c>
      <c r="AP23" s="353">
        <v>49.4</v>
      </c>
      <c r="AQ23" s="353">
        <v>61.9</v>
      </c>
      <c r="AR23" s="353">
        <v>60.5</v>
      </c>
      <c r="AS23" s="353">
        <v>82.3</v>
      </c>
      <c r="AT23" s="367">
        <v>48.1</v>
      </c>
      <c r="AU23" s="367">
        <v>85.5</v>
      </c>
      <c r="AV23" s="367">
        <v>75.7</v>
      </c>
      <c r="AW23" s="420">
        <v>71.5</v>
      </c>
    </row>
    <row r="24" spans="1:49">
      <c r="A24" s="130" t="s">
        <v>33</v>
      </c>
      <c r="B24" s="421">
        <v>63.6</v>
      </c>
      <c r="C24" s="232">
        <v>68.2</v>
      </c>
      <c r="D24" s="362">
        <v>62.2</v>
      </c>
      <c r="E24" s="362">
        <v>65.900000000000006</v>
      </c>
      <c r="F24" s="362">
        <v>63</v>
      </c>
      <c r="G24" s="362">
        <v>76.900000000000006</v>
      </c>
      <c r="H24" s="362">
        <v>76.2</v>
      </c>
      <c r="I24" s="362">
        <v>71.7</v>
      </c>
      <c r="J24" s="362">
        <v>71.099999999999994</v>
      </c>
      <c r="K24" s="362">
        <v>68.400000000000006</v>
      </c>
      <c r="L24" s="362">
        <v>64.5</v>
      </c>
      <c r="M24" s="362">
        <v>63.8</v>
      </c>
      <c r="N24" s="362">
        <v>64</v>
      </c>
      <c r="O24" s="362">
        <v>75.966806617016871</v>
      </c>
      <c r="P24" s="362">
        <v>76.392741662254863</v>
      </c>
      <c r="Q24" s="362">
        <v>78.698331942325979</v>
      </c>
      <c r="R24" s="362">
        <v>96.029544644696529</v>
      </c>
      <c r="S24" s="362">
        <v>93.106851500681501</v>
      </c>
      <c r="T24" s="362">
        <v>93.334203718933765</v>
      </c>
      <c r="U24" s="362">
        <v>92.336170446527106</v>
      </c>
      <c r="V24" s="362">
        <v>101.33359823949</v>
      </c>
      <c r="W24" s="362">
        <v>97.65075682447555</v>
      </c>
      <c r="X24" s="362">
        <v>108.407773917957</v>
      </c>
      <c r="Y24" s="362">
        <v>105.86441961127362</v>
      </c>
      <c r="Z24" s="362">
        <v>97.431186886890146</v>
      </c>
      <c r="AA24" s="362">
        <v>76.814424935396374</v>
      </c>
      <c r="AB24" s="362">
        <v>105.19482631858409</v>
      </c>
      <c r="AC24" s="362">
        <v>101.81954615582023</v>
      </c>
      <c r="AD24" s="353">
        <v>83.591827055619703</v>
      </c>
      <c r="AE24" s="353">
        <v>102.33348525887595</v>
      </c>
      <c r="AF24" s="357">
        <v>86.834477442608048</v>
      </c>
      <c r="AG24" s="357">
        <v>76.298459733546935</v>
      </c>
      <c r="AH24" s="357">
        <v>77.041860410085164</v>
      </c>
      <c r="AI24" s="357">
        <v>86.968272023988334</v>
      </c>
      <c r="AJ24" s="357">
        <v>90.339590443217617</v>
      </c>
      <c r="AK24" s="357">
        <v>81.074744161976128</v>
      </c>
      <c r="AL24" s="357">
        <v>91.730740872408134</v>
      </c>
      <c r="AM24" s="357">
        <v>82.387988489353006</v>
      </c>
      <c r="AN24" s="357">
        <v>79</v>
      </c>
      <c r="AO24" s="357">
        <v>84.9</v>
      </c>
      <c r="AP24" s="353">
        <v>49.1</v>
      </c>
      <c r="AQ24" s="353">
        <v>80.7</v>
      </c>
      <c r="AR24" s="353">
        <v>71.2</v>
      </c>
      <c r="AS24" s="353">
        <v>96.3</v>
      </c>
      <c r="AT24" s="367">
        <v>59.6</v>
      </c>
      <c r="AU24" s="367">
        <v>71.5</v>
      </c>
      <c r="AV24" s="367">
        <v>101.4</v>
      </c>
      <c r="AW24" s="420">
        <v>87.2</v>
      </c>
    </row>
    <row r="25" spans="1:49">
      <c r="A25" s="130" t="s">
        <v>34</v>
      </c>
      <c r="B25" s="421">
        <v>87.2</v>
      </c>
      <c r="C25" s="232">
        <v>80</v>
      </c>
      <c r="D25" s="362">
        <v>97.5</v>
      </c>
      <c r="E25" s="362">
        <v>86.9</v>
      </c>
      <c r="F25" s="362">
        <v>90.6</v>
      </c>
      <c r="G25" s="362">
        <v>82</v>
      </c>
      <c r="H25" s="362">
        <v>100.2</v>
      </c>
      <c r="I25" s="362">
        <v>89.2</v>
      </c>
      <c r="J25" s="362">
        <v>89.3</v>
      </c>
      <c r="K25" s="362">
        <v>96.4</v>
      </c>
      <c r="L25" s="362">
        <v>97.7</v>
      </c>
      <c r="M25" s="362">
        <v>113.9</v>
      </c>
      <c r="N25" s="362">
        <v>112.5</v>
      </c>
      <c r="O25" s="362">
        <v>106.08251756888754</v>
      </c>
      <c r="P25" s="362">
        <v>88.825312321952779</v>
      </c>
      <c r="Q25" s="362">
        <v>101.08073709228886</v>
      </c>
      <c r="R25" s="362">
        <v>102.4069147752536</v>
      </c>
      <c r="S25" s="362">
        <v>99.427666707405322</v>
      </c>
      <c r="T25" s="362">
        <v>95.746876733029637</v>
      </c>
      <c r="U25" s="362">
        <v>104.37017609482544</v>
      </c>
      <c r="V25" s="362">
        <v>102.06519794847071</v>
      </c>
      <c r="W25" s="362">
        <v>105.31649788236801</v>
      </c>
      <c r="X25" s="362">
        <v>109.15993694344786</v>
      </c>
      <c r="Y25" s="362">
        <v>110.91428234397304</v>
      </c>
      <c r="Z25" s="362">
        <v>102.3999168484566</v>
      </c>
      <c r="AA25" s="362">
        <v>85.61294862284818</v>
      </c>
      <c r="AB25" s="362">
        <v>107.02748450427381</v>
      </c>
      <c r="AC25" s="362">
        <v>107.48372773753738</v>
      </c>
      <c r="AD25" s="353">
        <v>95.046432912076185</v>
      </c>
      <c r="AE25" s="353">
        <v>104.07606941788428</v>
      </c>
      <c r="AF25" s="357">
        <v>82.577987632242568</v>
      </c>
      <c r="AG25" s="357">
        <v>80.5508976751223</v>
      </c>
      <c r="AH25" s="357">
        <v>79.081651457345245</v>
      </c>
      <c r="AI25" s="357">
        <v>91.421575805478241</v>
      </c>
      <c r="AJ25" s="357">
        <v>92.502842025306506</v>
      </c>
      <c r="AK25" s="357">
        <v>86.284011475641407</v>
      </c>
      <c r="AL25" s="357">
        <v>97.24747765340895</v>
      </c>
      <c r="AM25" s="357">
        <v>92.608528137737437</v>
      </c>
      <c r="AN25" s="357">
        <v>90</v>
      </c>
      <c r="AO25" s="357">
        <v>82.9</v>
      </c>
      <c r="AP25" s="353">
        <v>55.7</v>
      </c>
      <c r="AQ25" s="353">
        <v>59.2</v>
      </c>
      <c r="AR25" s="353">
        <v>85.3</v>
      </c>
      <c r="AS25" s="353">
        <v>97.4</v>
      </c>
      <c r="AT25" s="367">
        <v>89.9</v>
      </c>
      <c r="AU25" s="367">
        <v>102.3</v>
      </c>
      <c r="AV25" s="367">
        <v>83.6</v>
      </c>
      <c r="AW25" s="420">
        <v>90</v>
      </c>
    </row>
    <row r="26" spans="1:49">
      <c r="A26" s="130" t="s">
        <v>35</v>
      </c>
      <c r="B26" s="421">
        <v>71.599999999999994</v>
      </c>
      <c r="C26" s="232">
        <v>75.400000000000006</v>
      </c>
      <c r="D26" s="362">
        <v>68.5</v>
      </c>
      <c r="E26" s="362">
        <v>89.2</v>
      </c>
      <c r="F26" s="362">
        <v>74.8</v>
      </c>
      <c r="G26" s="362">
        <v>80.900000000000006</v>
      </c>
      <c r="H26" s="362">
        <v>81.400000000000006</v>
      </c>
      <c r="I26" s="362">
        <v>83.5</v>
      </c>
      <c r="J26" s="362">
        <v>75.8</v>
      </c>
      <c r="K26" s="362">
        <v>76.599999999999994</v>
      </c>
      <c r="L26" s="362">
        <v>90.8</v>
      </c>
      <c r="M26" s="362">
        <v>92.2</v>
      </c>
      <c r="N26" s="362">
        <v>87.5</v>
      </c>
      <c r="O26" s="362">
        <v>84.541324285481906</v>
      </c>
      <c r="P26" s="362">
        <v>80.104832452077332</v>
      </c>
      <c r="Q26" s="362">
        <v>92.358170152078358</v>
      </c>
      <c r="R26" s="362">
        <v>99.744092974476246</v>
      </c>
      <c r="S26" s="362">
        <v>94.754999152533884</v>
      </c>
      <c r="T26" s="362">
        <v>97.398316746076361</v>
      </c>
      <c r="U26" s="362">
        <v>104.3154277122063</v>
      </c>
      <c r="V26" s="362">
        <v>106.41850350946811</v>
      </c>
      <c r="W26" s="362">
        <v>101.24055451848461</v>
      </c>
      <c r="X26" s="362">
        <v>106.02825339886662</v>
      </c>
      <c r="Y26" s="362">
        <v>113.9382293963607</v>
      </c>
      <c r="Z26" s="362">
        <v>99.473988948764415</v>
      </c>
      <c r="AA26" s="362">
        <v>83.528779436786863</v>
      </c>
      <c r="AB26" s="362">
        <v>94.64287077701556</v>
      </c>
      <c r="AC26" s="362">
        <v>101.97822643718469</v>
      </c>
      <c r="AD26" s="353">
        <v>93.923191163773339</v>
      </c>
      <c r="AE26" s="353">
        <v>101.9449928895262</v>
      </c>
      <c r="AF26" s="357">
        <v>80.552877926398878</v>
      </c>
      <c r="AG26" s="357">
        <v>78.477510289392029</v>
      </c>
      <c r="AH26" s="357">
        <v>75.705369836502172</v>
      </c>
      <c r="AI26" s="357">
        <v>85.043800187216931</v>
      </c>
      <c r="AJ26" s="357">
        <v>90.131258959504876</v>
      </c>
      <c r="AK26" s="357">
        <v>83.719047560692118</v>
      </c>
      <c r="AL26" s="357">
        <v>90.540669022522508</v>
      </c>
      <c r="AM26" s="357">
        <v>89.085801181113609</v>
      </c>
      <c r="AN26" s="357">
        <v>76</v>
      </c>
      <c r="AO26" s="357">
        <v>80.400000000000006</v>
      </c>
      <c r="AP26" s="353">
        <v>50.9</v>
      </c>
      <c r="AQ26" s="353">
        <v>80.3</v>
      </c>
      <c r="AR26" s="353">
        <v>101.8</v>
      </c>
      <c r="AS26" s="353">
        <v>94.1</v>
      </c>
      <c r="AT26" s="367">
        <v>84.1</v>
      </c>
      <c r="AU26" s="367">
        <v>93.8</v>
      </c>
      <c r="AV26" s="367">
        <v>72.5</v>
      </c>
      <c r="AW26" s="420">
        <v>90</v>
      </c>
    </row>
    <row r="27" spans="1:49">
      <c r="A27" s="130" t="s">
        <v>213</v>
      </c>
      <c r="B27" s="421">
        <v>68.7</v>
      </c>
      <c r="C27" s="232">
        <v>66.599999999999994</v>
      </c>
      <c r="D27" s="362">
        <v>69.099999999999994</v>
      </c>
      <c r="E27" s="362">
        <v>77.5</v>
      </c>
      <c r="F27" s="362">
        <v>64.8</v>
      </c>
      <c r="G27" s="362">
        <v>72.5</v>
      </c>
      <c r="H27" s="362">
        <v>76.3</v>
      </c>
      <c r="I27" s="362">
        <v>89</v>
      </c>
      <c r="J27" s="362">
        <v>71.2</v>
      </c>
      <c r="K27" s="362">
        <v>80.599999999999994</v>
      </c>
      <c r="L27" s="362">
        <v>97.8</v>
      </c>
      <c r="M27" s="362">
        <v>58.7</v>
      </c>
      <c r="N27" s="362">
        <v>80.5</v>
      </c>
      <c r="O27" s="362">
        <v>91.616294938025604</v>
      </c>
      <c r="P27" s="362">
        <v>67.337096407683418</v>
      </c>
      <c r="Q27" s="362">
        <v>86.157334088049012</v>
      </c>
      <c r="R27" s="362">
        <v>91.215904178784101</v>
      </c>
      <c r="S27" s="362">
        <v>94.902994214990699</v>
      </c>
      <c r="T27" s="362">
        <v>97.311104442355088</v>
      </c>
      <c r="U27" s="362">
        <v>102.79705733141222</v>
      </c>
      <c r="V27" s="362">
        <v>105.05817700284638</v>
      </c>
      <c r="W27" s="362">
        <v>94.394867468561586</v>
      </c>
      <c r="X27" s="362">
        <v>101.62782275427685</v>
      </c>
      <c r="Y27" s="362">
        <v>110.59760289276515</v>
      </c>
      <c r="Z27" s="362">
        <v>99.213369363806976</v>
      </c>
      <c r="AA27" s="362">
        <v>79.7134129171517</v>
      </c>
      <c r="AB27" s="362">
        <v>104.12673260546862</v>
      </c>
      <c r="AC27" s="362">
        <v>99.947548453019209</v>
      </c>
      <c r="AD27" s="353">
        <v>90.327597813362956</v>
      </c>
      <c r="AE27" s="353">
        <v>108.45204220199268</v>
      </c>
      <c r="AF27" s="357">
        <v>78.528910429007013</v>
      </c>
      <c r="AG27" s="357">
        <v>74.374722576473843</v>
      </c>
      <c r="AH27" s="357">
        <v>76.559325581756767</v>
      </c>
      <c r="AI27" s="357">
        <v>83.325115159412746</v>
      </c>
      <c r="AJ27" s="357">
        <v>90.81259896592374</v>
      </c>
      <c r="AK27" s="357">
        <v>84.506265413798971</v>
      </c>
      <c r="AL27" s="357">
        <v>89.005892404125802</v>
      </c>
      <c r="AM27" s="357">
        <v>83.628419270667877</v>
      </c>
      <c r="AN27" s="357">
        <v>63</v>
      </c>
      <c r="AO27" s="357">
        <v>72.900000000000006</v>
      </c>
      <c r="AP27" s="353">
        <v>45.5</v>
      </c>
      <c r="AQ27" s="353">
        <v>73.900000000000006</v>
      </c>
      <c r="AR27" s="353">
        <v>106.7</v>
      </c>
      <c r="AS27" s="353">
        <v>91.3</v>
      </c>
      <c r="AT27" s="367">
        <v>53.8</v>
      </c>
      <c r="AU27" s="367">
        <v>90.2</v>
      </c>
      <c r="AV27" s="367">
        <v>81.400000000000006</v>
      </c>
      <c r="AW27" s="420">
        <v>48.3</v>
      </c>
    </row>
    <row r="28" spans="1:49">
      <c r="A28" s="130" t="s">
        <v>36</v>
      </c>
      <c r="B28" s="421">
        <v>62.3</v>
      </c>
      <c r="C28" s="232">
        <v>63.8</v>
      </c>
      <c r="D28" s="362">
        <v>61.2</v>
      </c>
      <c r="E28" s="362">
        <v>70.8</v>
      </c>
      <c r="F28" s="362">
        <v>68.599999999999994</v>
      </c>
      <c r="G28" s="362">
        <v>63.2</v>
      </c>
      <c r="H28" s="362">
        <v>71.900000000000006</v>
      </c>
      <c r="I28" s="362">
        <v>78.599999999999994</v>
      </c>
      <c r="J28" s="362">
        <v>75.099999999999994</v>
      </c>
      <c r="K28" s="362">
        <v>73.400000000000006</v>
      </c>
      <c r="L28" s="362">
        <v>78.8</v>
      </c>
      <c r="M28" s="362">
        <v>75.400000000000006</v>
      </c>
      <c r="N28" s="362">
        <v>71</v>
      </c>
      <c r="O28" s="362">
        <v>69.06973580449214</v>
      </c>
      <c r="P28" s="362">
        <v>73.725862556297628</v>
      </c>
      <c r="Q28" s="362">
        <v>89.581910624672759</v>
      </c>
      <c r="R28" s="362">
        <v>95.188570557923995</v>
      </c>
      <c r="S28" s="362">
        <v>95.531032637976494</v>
      </c>
      <c r="T28" s="362">
        <v>94.628611505400613</v>
      </c>
      <c r="U28" s="362">
        <v>101.34982374015109</v>
      </c>
      <c r="V28" s="362">
        <v>104.44352743733084</v>
      </c>
      <c r="W28" s="362">
        <v>99.781559528948023</v>
      </c>
      <c r="X28" s="362">
        <v>105.50016372564413</v>
      </c>
      <c r="Y28" s="362">
        <v>105.04832149842744</v>
      </c>
      <c r="Z28" s="362">
        <v>99.708516778755509</v>
      </c>
      <c r="AA28" s="362">
        <v>79.589578581186373</v>
      </c>
      <c r="AB28" s="362">
        <v>99.414190741721839</v>
      </c>
      <c r="AC28" s="362">
        <v>90.370614566625505</v>
      </c>
      <c r="AD28" s="353">
        <v>88.28777924856935</v>
      </c>
      <c r="AE28" s="353">
        <v>104.00671516176074</v>
      </c>
      <c r="AF28" s="357">
        <v>82.017890166771394</v>
      </c>
      <c r="AG28" s="357">
        <v>75.518044285344985</v>
      </c>
      <c r="AH28" s="357">
        <v>76.469182408953131</v>
      </c>
      <c r="AI28" s="357">
        <v>83.776408541693584</v>
      </c>
      <c r="AJ28" s="357">
        <v>89.894081834183282</v>
      </c>
      <c r="AK28" s="357">
        <v>87.03237300432707</v>
      </c>
      <c r="AL28" s="357">
        <v>90.747404946106627</v>
      </c>
      <c r="AM28" s="357">
        <v>84.423202774963357</v>
      </c>
      <c r="AN28" s="357">
        <v>84</v>
      </c>
      <c r="AO28" s="357">
        <v>74.900000000000006</v>
      </c>
      <c r="AP28" s="353">
        <v>55.9</v>
      </c>
      <c r="AQ28" s="353">
        <v>76.5</v>
      </c>
      <c r="AR28" s="353">
        <v>43.1</v>
      </c>
      <c r="AS28" s="353">
        <v>63.8</v>
      </c>
      <c r="AT28" s="367">
        <v>48.4</v>
      </c>
      <c r="AU28" s="367">
        <v>56</v>
      </c>
      <c r="AV28" s="367">
        <v>76.400000000000006</v>
      </c>
      <c r="AW28" s="420">
        <v>59.5</v>
      </c>
    </row>
    <row r="29" spans="1:49">
      <c r="A29" s="130" t="s">
        <v>37</v>
      </c>
      <c r="B29" s="421">
        <v>104.3</v>
      </c>
      <c r="C29" s="232">
        <v>96.2</v>
      </c>
      <c r="D29" s="362">
        <v>88.5</v>
      </c>
      <c r="E29" s="362">
        <v>99.1</v>
      </c>
      <c r="F29" s="362">
        <v>103</v>
      </c>
      <c r="G29" s="362">
        <v>83.4</v>
      </c>
      <c r="H29" s="362">
        <v>110.3</v>
      </c>
      <c r="I29" s="362">
        <v>115</v>
      </c>
      <c r="J29" s="362">
        <v>93.4</v>
      </c>
      <c r="K29" s="362">
        <v>95.1</v>
      </c>
      <c r="L29" s="362">
        <v>106.4</v>
      </c>
      <c r="M29" s="362">
        <v>110.8</v>
      </c>
      <c r="N29" s="362">
        <v>67.400000000000006</v>
      </c>
      <c r="O29" s="362">
        <v>133.56695969926577</v>
      </c>
      <c r="P29" s="362">
        <v>90.410281295388174</v>
      </c>
      <c r="Q29" s="362">
        <v>91.42760306379067</v>
      </c>
      <c r="R29" s="362">
        <v>99.664921185523511</v>
      </c>
      <c r="S29" s="362">
        <v>93.639668591207439</v>
      </c>
      <c r="T29" s="362">
        <v>92.823684622864221</v>
      </c>
      <c r="U29" s="362">
        <v>103.0952817049766</v>
      </c>
      <c r="V29" s="362">
        <v>98.988761641271012</v>
      </c>
      <c r="W29" s="362">
        <v>103.44726551867505</v>
      </c>
      <c r="X29" s="362">
        <v>109.91496705928948</v>
      </c>
      <c r="Y29" s="362">
        <v>109.00113691555801</v>
      </c>
      <c r="Z29" s="362">
        <v>98.012035907682545</v>
      </c>
      <c r="AA29" s="362">
        <v>84.276368158010698</v>
      </c>
      <c r="AB29" s="362">
        <v>105.07626244363738</v>
      </c>
      <c r="AC29" s="362">
        <v>105.35434425400921</v>
      </c>
      <c r="AD29" s="353">
        <v>95.25614592393373</v>
      </c>
      <c r="AE29" s="353">
        <v>107.20646921324273</v>
      </c>
      <c r="AF29" s="357">
        <v>84.255217188831807</v>
      </c>
      <c r="AG29" s="357">
        <v>77.895808279875055</v>
      </c>
      <c r="AH29" s="357">
        <v>77.96617457554828</v>
      </c>
      <c r="AI29" s="357">
        <v>85.54310364316693</v>
      </c>
      <c r="AJ29" s="357">
        <v>88.650238540640032</v>
      </c>
      <c r="AK29" s="357">
        <v>84.401922172879708</v>
      </c>
      <c r="AL29" s="357">
        <v>94.701205803585054</v>
      </c>
      <c r="AM29" s="357">
        <v>89.806708814104553</v>
      </c>
      <c r="AN29" s="357">
        <v>100</v>
      </c>
      <c r="AO29" s="357">
        <v>82</v>
      </c>
      <c r="AP29" s="353">
        <v>56.6</v>
      </c>
      <c r="AQ29" s="353">
        <v>75.400000000000006</v>
      </c>
      <c r="AR29" s="353">
        <v>79.900000000000006</v>
      </c>
      <c r="AS29" s="353">
        <v>95.3</v>
      </c>
      <c r="AT29" s="367">
        <v>76.3</v>
      </c>
      <c r="AU29" s="367">
        <v>88.7</v>
      </c>
      <c r="AV29" s="367">
        <v>90</v>
      </c>
      <c r="AW29" s="420">
        <v>86.2</v>
      </c>
    </row>
    <row r="30" spans="1:49">
      <c r="A30" s="130" t="s">
        <v>38</v>
      </c>
      <c r="B30" s="421">
        <v>82.4</v>
      </c>
      <c r="C30" s="232">
        <v>72.599999999999994</v>
      </c>
      <c r="D30" s="362">
        <v>74.8</v>
      </c>
      <c r="E30" s="362">
        <v>83.1</v>
      </c>
      <c r="F30" s="362">
        <v>81.3</v>
      </c>
      <c r="G30" s="362">
        <v>92.5</v>
      </c>
      <c r="H30" s="362">
        <v>90.3</v>
      </c>
      <c r="I30" s="362">
        <v>88.4</v>
      </c>
      <c r="J30" s="362">
        <v>89.8</v>
      </c>
      <c r="K30" s="362">
        <v>94.9</v>
      </c>
      <c r="L30" s="362">
        <v>101.2</v>
      </c>
      <c r="M30" s="362">
        <v>97</v>
      </c>
      <c r="N30" s="362">
        <v>107.3</v>
      </c>
      <c r="O30" s="362">
        <v>104.19329931528735</v>
      </c>
      <c r="P30" s="362">
        <v>95.206045432961218</v>
      </c>
      <c r="Q30" s="362">
        <v>100.99267937087519</v>
      </c>
      <c r="R30" s="362">
        <v>98.408205441033786</v>
      </c>
      <c r="S30" s="362">
        <v>103.34598991927287</v>
      </c>
      <c r="T30" s="362">
        <v>103.57240704272871</v>
      </c>
      <c r="U30" s="362">
        <v>106.49158445371428</v>
      </c>
      <c r="V30" s="362">
        <v>105.65293681420253</v>
      </c>
      <c r="W30" s="362">
        <v>103.24465733506149</v>
      </c>
      <c r="X30" s="362">
        <v>113.78272044673808</v>
      </c>
      <c r="Y30" s="362">
        <v>104.06204316407512</v>
      </c>
      <c r="Z30" s="362">
        <v>97.224141352642192</v>
      </c>
      <c r="AA30" s="362">
        <v>85.904041793324822</v>
      </c>
      <c r="AB30" s="362">
        <v>105.32180000404861</v>
      </c>
      <c r="AC30" s="362">
        <v>106.58961033062589</v>
      </c>
      <c r="AD30" s="353">
        <v>98.131346247454303</v>
      </c>
      <c r="AE30" s="353">
        <v>105.0239642834315</v>
      </c>
      <c r="AF30" s="357">
        <v>84.820326379893359</v>
      </c>
      <c r="AG30" s="357">
        <v>77.73392216489664</v>
      </c>
      <c r="AH30" s="357">
        <v>77.674941460279726</v>
      </c>
      <c r="AI30" s="357">
        <v>92.569569863817179</v>
      </c>
      <c r="AJ30" s="357">
        <v>91.584111262936915</v>
      </c>
      <c r="AK30" s="357">
        <v>85.654753077932298</v>
      </c>
      <c r="AL30" s="357">
        <v>99.596487692244281</v>
      </c>
      <c r="AM30" s="357">
        <v>91.885414761724377</v>
      </c>
      <c r="AN30" s="357">
        <v>91</v>
      </c>
      <c r="AO30" s="357">
        <v>80.099999999999994</v>
      </c>
      <c r="AP30" s="353">
        <v>58.5</v>
      </c>
      <c r="AQ30" s="353">
        <v>67.900000000000006</v>
      </c>
      <c r="AR30" s="353">
        <v>74.599999999999994</v>
      </c>
      <c r="AS30" s="353">
        <v>97</v>
      </c>
      <c r="AT30" s="367">
        <v>78.599999999999994</v>
      </c>
      <c r="AU30" s="367">
        <v>99.2</v>
      </c>
      <c r="AV30" s="367">
        <v>92.9</v>
      </c>
      <c r="AW30" s="420">
        <v>98.3</v>
      </c>
    </row>
    <row r="31" spans="1:49">
      <c r="A31" s="130" t="s">
        <v>208</v>
      </c>
      <c r="B31" s="421">
        <v>69.7</v>
      </c>
      <c r="C31" s="232">
        <v>67</v>
      </c>
      <c r="D31" s="362">
        <v>68.099999999999994</v>
      </c>
      <c r="E31" s="362">
        <v>72.900000000000006</v>
      </c>
      <c r="F31" s="362">
        <v>74.8</v>
      </c>
      <c r="G31" s="362">
        <v>74</v>
      </c>
      <c r="H31" s="362">
        <v>74.400000000000006</v>
      </c>
      <c r="I31" s="362">
        <v>76.5</v>
      </c>
      <c r="J31" s="362">
        <v>71</v>
      </c>
      <c r="K31" s="362">
        <v>80.400000000000006</v>
      </c>
      <c r="L31" s="362">
        <v>71.900000000000006</v>
      </c>
      <c r="M31" s="362">
        <v>67.3</v>
      </c>
      <c r="N31" s="362">
        <v>65.7</v>
      </c>
      <c r="O31" s="362">
        <v>66.82245875916901</v>
      </c>
      <c r="P31" s="362">
        <v>70.753944772036931</v>
      </c>
      <c r="Q31" s="362">
        <v>84.176122019526659</v>
      </c>
      <c r="R31" s="362">
        <v>97.639636327540501</v>
      </c>
      <c r="S31" s="362">
        <v>94.691427270389227</v>
      </c>
      <c r="T31" s="362">
        <v>93.632678734837285</v>
      </c>
      <c r="U31" s="362">
        <v>96.482448388962041</v>
      </c>
      <c r="V31" s="362">
        <v>102.46054651402848</v>
      </c>
      <c r="W31" s="362">
        <v>100.41757203027241</v>
      </c>
      <c r="X31" s="362">
        <v>106.80038195850285</v>
      </c>
      <c r="Y31" s="362">
        <v>99.884323482963268</v>
      </c>
      <c r="Z31" s="362">
        <v>99.467426918737246</v>
      </c>
      <c r="AA31" s="362">
        <v>79.792046686048764</v>
      </c>
      <c r="AB31" s="362">
        <v>107.71272120493481</v>
      </c>
      <c r="AC31" s="362">
        <v>105.30176883002979</v>
      </c>
      <c r="AD31" s="353">
        <v>90.98622186770173</v>
      </c>
      <c r="AE31" s="353">
        <v>101.37308409855831</v>
      </c>
      <c r="AF31" s="357">
        <v>81.369147745481328</v>
      </c>
      <c r="AG31" s="357">
        <v>75.839802865389629</v>
      </c>
      <c r="AH31" s="357">
        <v>74.365812182140687</v>
      </c>
      <c r="AI31" s="357">
        <v>87.886984766232672</v>
      </c>
      <c r="AJ31" s="357">
        <v>86.892105122219689</v>
      </c>
      <c r="AK31" s="357">
        <v>83.721558498567532</v>
      </c>
      <c r="AL31" s="357">
        <v>91.070813390402918</v>
      </c>
      <c r="AM31" s="357">
        <v>87.266905151866695</v>
      </c>
      <c r="AN31" s="357">
        <v>57</v>
      </c>
      <c r="AO31" s="357">
        <v>44.6</v>
      </c>
      <c r="AP31" s="353">
        <v>43</v>
      </c>
      <c r="AQ31" s="353">
        <v>67.099999999999994</v>
      </c>
      <c r="AR31" s="353">
        <v>69.3</v>
      </c>
      <c r="AS31" s="353">
        <v>88.1</v>
      </c>
      <c r="AT31" s="367">
        <v>37.299999999999997</v>
      </c>
      <c r="AU31" s="367">
        <v>73.5</v>
      </c>
      <c r="AV31" s="367">
        <v>49.7</v>
      </c>
      <c r="AW31" s="420">
        <v>45.7</v>
      </c>
    </row>
    <row r="32" spans="1:49">
      <c r="A32" s="130" t="s">
        <v>39</v>
      </c>
      <c r="B32" s="421">
        <v>96.6</v>
      </c>
      <c r="C32" s="232">
        <v>107.6</v>
      </c>
      <c r="D32" s="362">
        <v>86.7</v>
      </c>
      <c r="E32" s="362">
        <v>98</v>
      </c>
      <c r="F32" s="362">
        <v>96.4</v>
      </c>
      <c r="G32" s="362">
        <v>97.2</v>
      </c>
      <c r="H32" s="362">
        <v>110.7</v>
      </c>
      <c r="I32" s="362">
        <v>108.2</v>
      </c>
      <c r="J32" s="362">
        <v>103.9</v>
      </c>
      <c r="K32" s="362">
        <v>86.2</v>
      </c>
      <c r="L32" s="362">
        <v>89.4</v>
      </c>
      <c r="M32" s="362">
        <v>112.5</v>
      </c>
      <c r="N32" s="362">
        <v>114.4</v>
      </c>
      <c r="O32" s="362">
        <v>105.87774949261011</v>
      </c>
      <c r="P32" s="362">
        <v>88.181671726524357</v>
      </c>
      <c r="Q32" s="362">
        <v>91.589401295361682</v>
      </c>
      <c r="R32" s="362">
        <v>104.50403272427816</v>
      </c>
      <c r="S32" s="362">
        <v>101.84387269440845</v>
      </c>
      <c r="T32" s="362">
        <v>102.66665934174374</v>
      </c>
      <c r="U32" s="362">
        <v>105.93551979140599</v>
      </c>
      <c r="V32" s="362">
        <v>104.86258622416811</v>
      </c>
      <c r="W32" s="362">
        <v>104.60230693126869</v>
      </c>
      <c r="X32" s="362">
        <v>110.39394572894781</v>
      </c>
      <c r="Y32" s="362">
        <v>104.59815738747064</v>
      </c>
      <c r="Z32" s="362">
        <v>95.684051702776799</v>
      </c>
      <c r="AA32" s="362">
        <v>87.981950935710913</v>
      </c>
      <c r="AB32" s="362">
        <v>106.55662783101397</v>
      </c>
      <c r="AC32" s="362">
        <v>112.61646158152593</v>
      </c>
      <c r="AD32" s="353">
        <v>103.06613924588072</v>
      </c>
      <c r="AE32" s="353">
        <v>109.37614674091519</v>
      </c>
      <c r="AF32" s="357">
        <v>85.176958253669852</v>
      </c>
      <c r="AG32" s="357">
        <v>81.738124137300247</v>
      </c>
      <c r="AH32" s="357">
        <v>79.014775585656551</v>
      </c>
      <c r="AI32" s="357">
        <v>88.147514839678877</v>
      </c>
      <c r="AJ32" s="357">
        <v>98.790154250112636</v>
      </c>
      <c r="AK32" s="357">
        <v>90.114163483492163</v>
      </c>
      <c r="AL32" s="357">
        <v>95.12089678944578</v>
      </c>
      <c r="AM32" s="357">
        <v>95.408987222904813</v>
      </c>
      <c r="AN32" s="357">
        <v>103</v>
      </c>
      <c r="AO32" s="357">
        <v>55</v>
      </c>
      <c r="AP32" s="353">
        <v>70.3</v>
      </c>
      <c r="AQ32" s="353">
        <v>78.5</v>
      </c>
      <c r="AR32" s="353">
        <v>75.8</v>
      </c>
      <c r="AS32" s="353">
        <v>88.5</v>
      </c>
      <c r="AT32" s="367">
        <v>101.9</v>
      </c>
      <c r="AU32" s="367">
        <v>103</v>
      </c>
      <c r="AV32" s="367">
        <v>100</v>
      </c>
      <c r="AW32" s="420">
        <v>110.9</v>
      </c>
    </row>
    <row r="33" spans="1:49">
      <c r="A33" s="130" t="s">
        <v>40</v>
      </c>
      <c r="B33" s="421">
        <v>71.2</v>
      </c>
      <c r="C33" s="232">
        <v>72.2</v>
      </c>
      <c r="D33" s="362">
        <v>68.2</v>
      </c>
      <c r="E33" s="362">
        <v>71.8</v>
      </c>
      <c r="F33" s="362">
        <v>72.5</v>
      </c>
      <c r="G33" s="362">
        <v>74.5</v>
      </c>
      <c r="H33" s="362">
        <v>82.8</v>
      </c>
      <c r="I33" s="362">
        <v>80.7</v>
      </c>
      <c r="J33" s="362">
        <v>88.8</v>
      </c>
      <c r="K33" s="362">
        <v>90.7</v>
      </c>
      <c r="L33" s="362">
        <v>91.6</v>
      </c>
      <c r="M33" s="362">
        <v>72.8</v>
      </c>
      <c r="N33" s="362">
        <v>73</v>
      </c>
      <c r="O33" s="362">
        <v>89.042445996278545</v>
      </c>
      <c r="P33" s="362">
        <v>81.558996702599259</v>
      </c>
      <c r="Q33" s="362">
        <v>83.74430262781847</v>
      </c>
      <c r="R33" s="362">
        <v>94.353903000965886</v>
      </c>
      <c r="S33" s="362">
        <v>90.396659006561364</v>
      </c>
      <c r="T33" s="362">
        <v>94.254964920128131</v>
      </c>
      <c r="U33" s="362">
        <v>97.07451088337973</v>
      </c>
      <c r="V33" s="362">
        <v>94.08549270412621</v>
      </c>
      <c r="W33" s="362">
        <v>96.749538539027384</v>
      </c>
      <c r="X33" s="362">
        <v>99.482657470242984</v>
      </c>
      <c r="Y33" s="362">
        <v>99.621499438423143</v>
      </c>
      <c r="Z33" s="362">
        <v>94.164407402014859</v>
      </c>
      <c r="AA33" s="362">
        <v>78.411100520878804</v>
      </c>
      <c r="AB33" s="362">
        <v>98.237512372672413</v>
      </c>
      <c r="AC33" s="362">
        <v>99.409981340858025</v>
      </c>
      <c r="AD33" s="353">
        <v>85.909986159992727</v>
      </c>
      <c r="AE33" s="353">
        <v>99.836424783928621</v>
      </c>
      <c r="AF33" s="357">
        <v>80.489524426464016</v>
      </c>
      <c r="AG33" s="357">
        <v>77.261685335332928</v>
      </c>
      <c r="AH33" s="357">
        <v>77.85232917922248</v>
      </c>
      <c r="AI33" s="357">
        <v>85.148324611543927</v>
      </c>
      <c r="AJ33" s="357">
        <v>88.302052558489024</v>
      </c>
      <c r="AK33" s="357">
        <v>85.074396917048716</v>
      </c>
      <c r="AL33" s="357">
        <v>89.734850061096921</v>
      </c>
      <c r="AM33" s="357">
        <v>84.518515761753022</v>
      </c>
      <c r="AN33" s="357">
        <v>76</v>
      </c>
      <c r="AO33" s="357">
        <v>60.4</v>
      </c>
      <c r="AP33" s="353">
        <v>58.5</v>
      </c>
      <c r="AQ33" s="353">
        <v>64.3</v>
      </c>
      <c r="AR33" s="353">
        <v>65.900000000000006</v>
      </c>
      <c r="AS33" s="353">
        <v>87.2</v>
      </c>
      <c r="AT33" s="367">
        <v>52.8</v>
      </c>
      <c r="AU33" s="367">
        <v>75.5</v>
      </c>
      <c r="AV33" s="367">
        <v>74.900000000000006</v>
      </c>
      <c r="AW33" s="420">
        <v>54.6</v>
      </c>
    </row>
    <row r="34" spans="1:49">
      <c r="A34" s="130" t="s">
        <v>41</v>
      </c>
      <c r="B34" s="421">
        <v>80.599999999999994</v>
      </c>
      <c r="C34" s="232">
        <v>82.7</v>
      </c>
      <c r="D34" s="362">
        <v>76.400000000000006</v>
      </c>
      <c r="E34" s="362">
        <v>85</v>
      </c>
      <c r="F34" s="362">
        <v>76.599999999999994</v>
      </c>
      <c r="G34" s="362">
        <v>71.3</v>
      </c>
      <c r="H34" s="362">
        <v>83.4</v>
      </c>
      <c r="I34" s="362">
        <v>99.6</v>
      </c>
      <c r="J34" s="362">
        <v>101.9</v>
      </c>
      <c r="K34" s="362">
        <v>102.6</v>
      </c>
      <c r="L34" s="362">
        <v>103.1</v>
      </c>
      <c r="M34" s="362">
        <v>99.3</v>
      </c>
      <c r="N34" s="362">
        <v>104.1</v>
      </c>
      <c r="O34" s="362">
        <v>125.72865535467564</v>
      </c>
      <c r="P34" s="362">
        <v>87.74088891576065</v>
      </c>
      <c r="Q34" s="362">
        <v>96.314123220314869</v>
      </c>
      <c r="R34" s="362">
        <v>99.809795664467103</v>
      </c>
      <c r="S34" s="362">
        <v>96.598319230851843</v>
      </c>
      <c r="T34" s="362">
        <v>93.821259931478707</v>
      </c>
      <c r="U34" s="362">
        <v>100.76468746034421</v>
      </c>
      <c r="V34" s="362">
        <v>106.61261575476787</v>
      </c>
      <c r="W34" s="362">
        <v>100.05837273068532</v>
      </c>
      <c r="X34" s="362">
        <v>108.51169685383728</v>
      </c>
      <c r="Y34" s="362">
        <v>107.04596394604</v>
      </c>
      <c r="Z34" s="362">
        <v>101.40674673938358</v>
      </c>
      <c r="AA34" s="362">
        <v>82.361715158637793</v>
      </c>
      <c r="AB34" s="362">
        <v>109.21116623643549</v>
      </c>
      <c r="AC34" s="362">
        <v>108.93435893126014</v>
      </c>
      <c r="AD34" s="353">
        <v>104.51574290025209</v>
      </c>
      <c r="AE34" s="353">
        <v>111.16686023808352</v>
      </c>
      <c r="AF34" s="357">
        <v>85.689369555398883</v>
      </c>
      <c r="AG34" s="357">
        <v>79.158347874509417</v>
      </c>
      <c r="AH34" s="357">
        <v>77.320270031245258</v>
      </c>
      <c r="AI34" s="357">
        <v>86.43419864928417</v>
      </c>
      <c r="AJ34" s="357">
        <v>87.512287633061476</v>
      </c>
      <c r="AK34" s="357">
        <v>82.638013821567981</v>
      </c>
      <c r="AL34" s="357">
        <v>94.870160614513921</v>
      </c>
      <c r="AM34" s="357">
        <v>88.794406092659273</v>
      </c>
      <c r="AN34" s="357">
        <v>79</v>
      </c>
      <c r="AO34" s="357">
        <v>72.900000000000006</v>
      </c>
      <c r="AP34" s="353">
        <v>43.5</v>
      </c>
      <c r="AQ34" s="353">
        <v>46.4</v>
      </c>
      <c r="AR34" s="353">
        <v>77.900000000000006</v>
      </c>
      <c r="AS34" s="353">
        <v>91</v>
      </c>
      <c r="AT34" s="367">
        <v>66.400000000000006</v>
      </c>
      <c r="AU34" s="367">
        <v>55.8</v>
      </c>
      <c r="AV34" s="367">
        <v>71.5</v>
      </c>
      <c r="AW34" s="420">
        <v>73.2</v>
      </c>
    </row>
    <row r="35" spans="1:49">
      <c r="A35" s="130" t="s">
        <v>42</v>
      </c>
      <c r="B35" s="421">
        <v>76.5</v>
      </c>
      <c r="C35" s="232">
        <v>73.900000000000006</v>
      </c>
      <c r="D35" s="362">
        <v>68.2</v>
      </c>
      <c r="E35" s="362">
        <v>76.5</v>
      </c>
      <c r="F35" s="362">
        <v>79.099999999999994</v>
      </c>
      <c r="G35" s="362">
        <v>76.7</v>
      </c>
      <c r="H35" s="362">
        <v>81.3</v>
      </c>
      <c r="I35" s="362">
        <v>79.599999999999994</v>
      </c>
      <c r="J35" s="362">
        <v>89.3</v>
      </c>
      <c r="K35" s="362">
        <v>92.5</v>
      </c>
      <c r="L35" s="362">
        <v>99.3</v>
      </c>
      <c r="M35" s="362">
        <v>98.9</v>
      </c>
      <c r="N35" s="362">
        <v>100.2</v>
      </c>
      <c r="O35" s="362" t="s">
        <v>160</v>
      </c>
      <c r="P35" s="362" t="s">
        <v>160</v>
      </c>
      <c r="Q35" s="362" t="s">
        <v>160</v>
      </c>
      <c r="R35" s="362" t="s">
        <v>160</v>
      </c>
      <c r="S35" s="362" t="s">
        <v>160</v>
      </c>
      <c r="T35" s="362" t="s">
        <v>160</v>
      </c>
      <c r="U35" s="362" t="s">
        <v>15</v>
      </c>
      <c r="V35" s="362" t="s">
        <v>15</v>
      </c>
      <c r="W35" s="362" t="s">
        <v>15</v>
      </c>
      <c r="X35" s="362" t="s">
        <v>15</v>
      </c>
      <c r="Y35" s="362" t="s">
        <v>15</v>
      </c>
      <c r="Z35" s="362" t="s">
        <v>15</v>
      </c>
      <c r="AA35" s="362" t="s">
        <v>15</v>
      </c>
      <c r="AB35" s="362" t="s">
        <v>15</v>
      </c>
      <c r="AC35" s="362" t="s">
        <v>15</v>
      </c>
      <c r="AD35" s="353" t="s">
        <v>15</v>
      </c>
      <c r="AE35" s="353" t="s">
        <v>15</v>
      </c>
      <c r="AF35" s="357" t="s">
        <v>15</v>
      </c>
      <c r="AG35" s="357" t="s">
        <v>15</v>
      </c>
      <c r="AH35" s="357" t="s">
        <v>15</v>
      </c>
      <c r="AI35" s="357" t="s">
        <v>15</v>
      </c>
      <c r="AJ35" s="357" t="s">
        <v>15</v>
      </c>
      <c r="AK35" s="357" t="s">
        <v>15</v>
      </c>
      <c r="AL35" s="357" t="s">
        <v>15</v>
      </c>
      <c r="AM35" s="357">
        <v>91.346824056430194</v>
      </c>
      <c r="AN35" s="357" t="s">
        <v>15</v>
      </c>
      <c r="AO35" s="357" t="s">
        <v>15</v>
      </c>
      <c r="AP35" s="353" t="s">
        <v>68</v>
      </c>
      <c r="AQ35" s="353" t="s">
        <v>160</v>
      </c>
      <c r="AR35" s="353" t="s">
        <v>160</v>
      </c>
      <c r="AS35" s="353" t="s">
        <v>68</v>
      </c>
      <c r="AT35" s="367" t="s">
        <v>68</v>
      </c>
      <c r="AU35" s="367" t="s">
        <v>68</v>
      </c>
      <c r="AV35" s="367" t="s">
        <v>160</v>
      </c>
      <c r="AW35" s="367" t="s">
        <v>160</v>
      </c>
    </row>
    <row r="36" spans="1:49">
      <c r="A36" s="130" t="s">
        <v>43</v>
      </c>
      <c r="B36" s="421">
        <v>77.400000000000006</v>
      </c>
      <c r="C36" s="232" t="s">
        <v>15</v>
      </c>
      <c r="D36" s="362" t="s">
        <v>15</v>
      </c>
      <c r="E36" s="362">
        <v>85.3</v>
      </c>
      <c r="F36" s="362">
        <v>83.2</v>
      </c>
      <c r="G36" s="362">
        <v>89.6</v>
      </c>
      <c r="H36" s="362" t="s">
        <v>15</v>
      </c>
      <c r="I36" s="362">
        <v>99.9</v>
      </c>
      <c r="J36" s="362">
        <v>86.1</v>
      </c>
      <c r="K36" s="362">
        <v>95.4</v>
      </c>
      <c r="L36" s="362">
        <v>100.2</v>
      </c>
      <c r="M36" s="362">
        <v>100.6</v>
      </c>
      <c r="N36" s="362">
        <v>105.3</v>
      </c>
      <c r="O36" s="362" t="s">
        <v>160</v>
      </c>
      <c r="P36" s="362" t="s">
        <v>160</v>
      </c>
      <c r="Q36" s="362" t="s">
        <v>160</v>
      </c>
      <c r="R36" s="362" t="s">
        <v>160</v>
      </c>
      <c r="S36" s="362" t="s">
        <v>160</v>
      </c>
      <c r="T36" s="362" t="s">
        <v>160</v>
      </c>
      <c r="U36" s="362" t="s">
        <v>15</v>
      </c>
      <c r="V36" s="362" t="s">
        <v>15</v>
      </c>
      <c r="W36" s="362" t="s">
        <v>15</v>
      </c>
      <c r="X36" s="362" t="s">
        <v>15</v>
      </c>
      <c r="Y36" s="362" t="s">
        <v>15</v>
      </c>
      <c r="Z36" s="362" t="s">
        <v>15</v>
      </c>
      <c r="AA36" s="362" t="s">
        <v>15</v>
      </c>
      <c r="AB36" s="362" t="s">
        <v>15</v>
      </c>
      <c r="AC36" s="362" t="s">
        <v>15</v>
      </c>
      <c r="AD36" s="353" t="s">
        <v>15</v>
      </c>
      <c r="AE36" s="353" t="s">
        <v>15</v>
      </c>
      <c r="AF36" s="357" t="s">
        <v>15</v>
      </c>
      <c r="AG36" s="357" t="s">
        <v>15</v>
      </c>
      <c r="AH36" s="357" t="s">
        <v>15</v>
      </c>
      <c r="AI36" s="357">
        <v>92.420120135648901</v>
      </c>
      <c r="AJ36" s="357">
        <v>97.317122682205778</v>
      </c>
      <c r="AK36" s="357" t="s">
        <v>15</v>
      </c>
      <c r="AL36" s="357">
        <v>96.254239338971388</v>
      </c>
      <c r="AM36" s="357">
        <v>100.60199765287277</v>
      </c>
      <c r="AN36" s="357">
        <v>120</v>
      </c>
      <c r="AO36" s="357" t="s">
        <v>15</v>
      </c>
      <c r="AP36" s="353" t="s">
        <v>68</v>
      </c>
      <c r="AQ36" s="353" t="s">
        <v>68</v>
      </c>
      <c r="AR36" s="353" t="s">
        <v>160</v>
      </c>
      <c r="AS36" s="353" t="s">
        <v>160</v>
      </c>
      <c r="AT36" s="367" t="s">
        <v>160</v>
      </c>
      <c r="AU36" s="367" t="s">
        <v>160</v>
      </c>
      <c r="AV36" s="367" t="s">
        <v>160</v>
      </c>
      <c r="AW36" s="367" t="s">
        <v>160</v>
      </c>
    </row>
    <row r="37" spans="1:49">
      <c r="A37" s="130" t="s">
        <v>44</v>
      </c>
      <c r="B37" s="421">
        <v>76.5</v>
      </c>
      <c r="C37" s="232">
        <v>73.900000000000006</v>
      </c>
      <c r="D37" s="362">
        <v>68.2</v>
      </c>
      <c r="E37" s="362">
        <v>76.5</v>
      </c>
      <c r="F37" s="362">
        <v>79.099999999999994</v>
      </c>
      <c r="G37" s="362">
        <v>76.7</v>
      </c>
      <c r="H37" s="362">
        <v>81.3</v>
      </c>
      <c r="I37" s="362">
        <v>79.599999999999994</v>
      </c>
      <c r="J37" s="362">
        <v>89.3</v>
      </c>
      <c r="K37" s="362">
        <v>92.5</v>
      </c>
      <c r="L37" s="362">
        <v>99.3</v>
      </c>
      <c r="M37" s="362">
        <v>98.9</v>
      </c>
      <c r="N37" s="362">
        <v>100.2</v>
      </c>
      <c r="O37" s="362">
        <v>82.065415013747739</v>
      </c>
      <c r="P37" s="362" t="s">
        <v>160</v>
      </c>
      <c r="Q37" s="362" t="s">
        <v>160</v>
      </c>
      <c r="R37" s="362" t="s">
        <v>160</v>
      </c>
      <c r="S37" s="362" t="s">
        <v>160</v>
      </c>
      <c r="T37" s="362" t="s">
        <v>160</v>
      </c>
      <c r="U37" s="362" t="s">
        <v>15</v>
      </c>
      <c r="V37" s="362" t="s">
        <v>15</v>
      </c>
      <c r="W37" s="362" t="s">
        <v>15</v>
      </c>
      <c r="X37" s="362" t="s">
        <v>15</v>
      </c>
      <c r="Y37" s="362" t="s">
        <v>15</v>
      </c>
      <c r="Z37" s="362" t="s">
        <v>15</v>
      </c>
      <c r="AA37" s="362" t="s">
        <v>15</v>
      </c>
      <c r="AB37" s="362" t="s">
        <v>15</v>
      </c>
      <c r="AC37" s="362" t="s">
        <v>15</v>
      </c>
      <c r="AD37" s="353" t="s">
        <v>15</v>
      </c>
      <c r="AE37" s="353" t="s">
        <v>15</v>
      </c>
      <c r="AF37" s="357" t="s">
        <v>15</v>
      </c>
      <c r="AG37" s="357" t="s">
        <v>15</v>
      </c>
      <c r="AH37" s="357" t="s">
        <v>15</v>
      </c>
      <c r="AI37" s="357" t="s">
        <v>15</v>
      </c>
      <c r="AJ37" s="357" t="s">
        <v>15</v>
      </c>
      <c r="AK37" s="357" t="s">
        <v>15</v>
      </c>
      <c r="AL37" s="357" t="s">
        <v>15</v>
      </c>
      <c r="AM37" s="357">
        <v>80</v>
      </c>
      <c r="AN37" s="357" t="s">
        <v>15</v>
      </c>
      <c r="AO37" s="357" t="s">
        <v>15</v>
      </c>
      <c r="AP37" s="353" t="s">
        <v>160</v>
      </c>
      <c r="AQ37" s="353" t="s">
        <v>160</v>
      </c>
      <c r="AR37" s="353" t="s">
        <v>160</v>
      </c>
      <c r="AS37" s="353" t="s">
        <v>160</v>
      </c>
      <c r="AT37" s="367" t="s">
        <v>160</v>
      </c>
      <c r="AU37" s="367" t="s">
        <v>160</v>
      </c>
      <c r="AV37" s="367" t="s">
        <v>160</v>
      </c>
      <c r="AW37" s="367" t="s">
        <v>160</v>
      </c>
    </row>
    <row r="38" spans="1:49">
      <c r="A38" s="130" t="s">
        <v>45</v>
      </c>
      <c r="B38" s="421">
        <v>71.400000000000006</v>
      </c>
      <c r="C38" s="232">
        <v>66.7</v>
      </c>
      <c r="D38" s="362">
        <v>90.8</v>
      </c>
      <c r="E38" s="362">
        <v>96.2</v>
      </c>
      <c r="F38" s="362">
        <v>93.1</v>
      </c>
      <c r="G38" s="362">
        <v>72.599999999999994</v>
      </c>
      <c r="H38" s="362">
        <v>112</v>
      </c>
      <c r="I38" s="362">
        <v>126.5</v>
      </c>
      <c r="J38" s="362">
        <v>91.8</v>
      </c>
      <c r="K38" s="362">
        <v>73.599999999999994</v>
      </c>
      <c r="L38" s="362">
        <v>98.2</v>
      </c>
      <c r="M38" s="362" t="s">
        <v>15</v>
      </c>
      <c r="N38" s="362">
        <v>96.2</v>
      </c>
      <c r="O38" s="362">
        <v>90.932616438113811</v>
      </c>
      <c r="P38" s="362">
        <v>115.3546108535996</v>
      </c>
      <c r="Q38" s="362">
        <v>92.043440820417146</v>
      </c>
      <c r="R38" s="362">
        <v>94.601069170470709</v>
      </c>
      <c r="S38" s="362">
        <v>95.601935949446016</v>
      </c>
      <c r="T38" s="362" t="s">
        <v>160</v>
      </c>
      <c r="U38" s="362">
        <v>109.14136481715664</v>
      </c>
      <c r="V38" s="362">
        <v>108.46559488915446</v>
      </c>
      <c r="W38" s="362" t="s">
        <v>15</v>
      </c>
      <c r="X38" s="362">
        <v>102.33560245227414</v>
      </c>
      <c r="Y38" s="362">
        <v>107.04485074170468</v>
      </c>
      <c r="Z38" s="362">
        <v>98.905814709465034</v>
      </c>
      <c r="AA38" s="362" t="s">
        <v>15</v>
      </c>
      <c r="AB38" s="362">
        <v>98.942270529844976</v>
      </c>
      <c r="AC38" s="362">
        <v>106.08680844616832</v>
      </c>
      <c r="AD38" s="353">
        <v>93.433394728181753</v>
      </c>
      <c r="AE38" s="353" t="s">
        <v>15</v>
      </c>
      <c r="AF38" s="357">
        <v>83.572284049130516</v>
      </c>
      <c r="AG38" s="357">
        <v>81.223287110979228</v>
      </c>
      <c r="AH38" s="357">
        <v>70.418617893464557</v>
      </c>
      <c r="AI38" s="357">
        <v>79.925395591071165</v>
      </c>
      <c r="AJ38" s="357">
        <v>80.438407720870501</v>
      </c>
      <c r="AK38" s="357">
        <v>70.228958595424388</v>
      </c>
      <c r="AL38" s="357">
        <v>92.845771017239414</v>
      </c>
      <c r="AM38" s="357">
        <v>91.567165434245112</v>
      </c>
      <c r="AN38" s="357">
        <v>50</v>
      </c>
      <c r="AO38" s="357" t="s">
        <v>15</v>
      </c>
      <c r="AP38" s="353" t="s">
        <v>160</v>
      </c>
      <c r="AQ38" s="353" t="s">
        <v>160</v>
      </c>
      <c r="AR38" s="353" t="s">
        <v>160</v>
      </c>
      <c r="AS38" s="353" t="s">
        <v>160</v>
      </c>
      <c r="AT38" s="367" t="s">
        <v>160</v>
      </c>
      <c r="AU38" s="367" t="s">
        <v>160</v>
      </c>
      <c r="AV38" s="367" t="s">
        <v>160</v>
      </c>
      <c r="AW38" s="367" t="s">
        <v>160</v>
      </c>
    </row>
    <row r="39" spans="1:49">
      <c r="A39" s="130" t="s">
        <v>46</v>
      </c>
      <c r="B39" s="421">
        <v>80</v>
      </c>
      <c r="C39" s="232">
        <v>82.4</v>
      </c>
      <c r="D39" s="362">
        <v>80.099999999999994</v>
      </c>
      <c r="E39" s="362">
        <v>97.2</v>
      </c>
      <c r="F39" s="362">
        <v>90.9</v>
      </c>
      <c r="G39" s="362">
        <v>89.3</v>
      </c>
      <c r="H39" s="362">
        <v>88.9</v>
      </c>
      <c r="I39" s="362">
        <v>97.6</v>
      </c>
      <c r="J39" s="362">
        <v>89.8</v>
      </c>
      <c r="K39" s="362">
        <v>81.099999999999994</v>
      </c>
      <c r="L39" s="362">
        <v>94</v>
      </c>
      <c r="M39" s="362">
        <v>86.2</v>
      </c>
      <c r="N39" s="362">
        <v>92.6</v>
      </c>
      <c r="O39" s="362" t="s">
        <v>160</v>
      </c>
      <c r="P39" s="362" t="s">
        <v>160</v>
      </c>
      <c r="Q39" s="362" t="s">
        <v>160</v>
      </c>
      <c r="R39" s="362" t="s">
        <v>160</v>
      </c>
      <c r="S39" s="362" t="s">
        <v>160</v>
      </c>
      <c r="T39" s="362" t="s">
        <v>160</v>
      </c>
      <c r="U39" s="362" t="s">
        <v>15</v>
      </c>
      <c r="V39" s="362" t="s">
        <v>15</v>
      </c>
      <c r="W39" s="362" t="s">
        <v>15</v>
      </c>
      <c r="X39" s="362" t="s">
        <v>15</v>
      </c>
      <c r="Y39" s="362" t="s">
        <v>15</v>
      </c>
      <c r="Z39" s="362" t="s">
        <v>15</v>
      </c>
      <c r="AA39" s="362" t="s">
        <v>15</v>
      </c>
      <c r="AB39" s="362" t="s">
        <v>15</v>
      </c>
      <c r="AC39" s="362" t="s">
        <v>15</v>
      </c>
      <c r="AD39" s="353" t="s">
        <v>15</v>
      </c>
      <c r="AE39" s="353" t="s">
        <v>15</v>
      </c>
      <c r="AF39" s="357" t="s">
        <v>15</v>
      </c>
      <c r="AG39" s="357" t="s">
        <v>15</v>
      </c>
      <c r="AH39" s="357" t="s">
        <v>15</v>
      </c>
      <c r="AI39" s="357" t="s">
        <v>15</v>
      </c>
      <c r="AJ39" s="357" t="s">
        <v>15</v>
      </c>
      <c r="AK39" s="357" t="s">
        <v>15</v>
      </c>
      <c r="AL39" s="357" t="s">
        <v>15</v>
      </c>
      <c r="AM39" s="357">
        <v>92.542183826167559</v>
      </c>
      <c r="AN39" s="357" t="s">
        <v>15</v>
      </c>
      <c r="AO39" s="357" t="s">
        <v>15</v>
      </c>
      <c r="AP39" s="353" t="s">
        <v>160</v>
      </c>
      <c r="AQ39" s="353" t="s">
        <v>160</v>
      </c>
      <c r="AR39" s="353" t="s">
        <v>160</v>
      </c>
      <c r="AS39" s="353" t="s">
        <v>160</v>
      </c>
      <c r="AT39" s="367" t="s">
        <v>160</v>
      </c>
      <c r="AU39" s="367" t="s">
        <v>160</v>
      </c>
      <c r="AV39" s="367" t="s">
        <v>160</v>
      </c>
      <c r="AW39" s="367" t="s">
        <v>160</v>
      </c>
    </row>
    <row r="40" spans="1:49">
      <c r="A40" s="130" t="s">
        <v>47</v>
      </c>
      <c r="B40" s="421">
        <v>87.1</v>
      </c>
      <c r="C40" s="232">
        <v>79.400000000000006</v>
      </c>
      <c r="D40" s="362">
        <v>72.3</v>
      </c>
      <c r="E40" s="362">
        <v>79.2</v>
      </c>
      <c r="F40" s="362">
        <v>84</v>
      </c>
      <c r="G40" s="362">
        <v>83.6</v>
      </c>
      <c r="H40" s="362">
        <v>72.599999999999994</v>
      </c>
      <c r="I40" s="362">
        <v>84.6</v>
      </c>
      <c r="J40" s="362">
        <v>75</v>
      </c>
      <c r="K40" s="362">
        <v>87.6</v>
      </c>
      <c r="L40" s="362">
        <v>75.2</v>
      </c>
      <c r="M40" s="362">
        <v>77.8</v>
      </c>
      <c r="N40" s="362">
        <v>98.4</v>
      </c>
      <c r="O40" s="362">
        <v>90.069129270787116</v>
      </c>
      <c r="P40" s="362">
        <v>89.722106350744852</v>
      </c>
      <c r="Q40" s="362">
        <v>96.204360509988518</v>
      </c>
      <c r="R40" s="362">
        <v>98.208480341477824</v>
      </c>
      <c r="S40" s="362">
        <v>104.21176134342453</v>
      </c>
      <c r="T40" s="362">
        <v>97.176414057524795</v>
      </c>
      <c r="U40" s="362">
        <v>101.92097778146214</v>
      </c>
      <c r="V40" s="362">
        <v>102.09637598431492</v>
      </c>
      <c r="W40" s="362">
        <v>108.21383407198132</v>
      </c>
      <c r="X40" s="362">
        <v>112.43731951255023</v>
      </c>
      <c r="Y40" s="362">
        <v>107.21284288856025</v>
      </c>
      <c r="Z40" s="362">
        <v>104.62121802080573</v>
      </c>
      <c r="AA40" s="362">
        <v>81.896377098781997</v>
      </c>
      <c r="AB40" s="362">
        <v>105.07230941586262</v>
      </c>
      <c r="AC40" s="362">
        <v>110.15197371370368</v>
      </c>
      <c r="AD40" s="353">
        <v>90.771404904191087</v>
      </c>
      <c r="AE40" s="353">
        <v>108.08022063629203</v>
      </c>
      <c r="AF40" s="357">
        <v>84.703388275364688</v>
      </c>
      <c r="AG40" s="357">
        <v>81.80306655002903</v>
      </c>
      <c r="AH40" s="357">
        <v>77.572019613770777</v>
      </c>
      <c r="AI40" s="357">
        <v>86.511353584495993</v>
      </c>
      <c r="AJ40" s="357">
        <v>89.220103466870171</v>
      </c>
      <c r="AK40" s="357">
        <v>88.05459215155372</v>
      </c>
      <c r="AL40" s="357">
        <v>102.80222847675307</v>
      </c>
      <c r="AM40" s="357">
        <v>90.475284925981342</v>
      </c>
      <c r="AN40" s="357">
        <v>104</v>
      </c>
      <c r="AO40" s="357">
        <v>73.8</v>
      </c>
      <c r="AP40" s="353">
        <v>56.8</v>
      </c>
      <c r="AQ40" s="353">
        <v>88.4</v>
      </c>
      <c r="AR40" s="353">
        <v>62.6</v>
      </c>
      <c r="AS40" s="353">
        <v>103.1</v>
      </c>
      <c r="AT40" s="367">
        <v>88.2</v>
      </c>
      <c r="AU40" s="367">
        <v>102.3</v>
      </c>
      <c r="AV40" s="367">
        <v>87.4</v>
      </c>
      <c r="AW40" s="420">
        <v>81.599999999999994</v>
      </c>
    </row>
    <row r="41" spans="1:49">
      <c r="A41" s="130" t="s">
        <v>48</v>
      </c>
      <c r="B41" s="421">
        <v>77.400000000000006</v>
      </c>
      <c r="C41" s="232">
        <v>75.3</v>
      </c>
      <c r="D41" s="362">
        <v>96</v>
      </c>
      <c r="E41" s="362">
        <v>85.3</v>
      </c>
      <c r="F41" s="362">
        <v>83.2</v>
      </c>
      <c r="G41" s="362">
        <v>89.6</v>
      </c>
      <c r="H41" s="362">
        <v>95.2</v>
      </c>
      <c r="I41" s="362">
        <v>99.9</v>
      </c>
      <c r="J41" s="362">
        <v>86.1</v>
      </c>
      <c r="K41" s="362">
        <v>95.4</v>
      </c>
      <c r="L41" s="362">
        <v>100.2</v>
      </c>
      <c r="M41" s="362">
        <v>100.6</v>
      </c>
      <c r="N41" s="362">
        <v>105.3</v>
      </c>
      <c r="O41" s="362">
        <v>100.12409606240995</v>
      </c>
      <c r="P41" s="362">
        <v>88.325276413341939</v>
      </c>
      <c r="Q41" s="362">
        <v>97.616744978056133</v>
      </c>
      <c r="R41" s="362">
        <v>97.51186898092871</v>
      </c>
      <c r="S41" s="362">
        <v>99.571819696765559</v>
      </c>
      <c r="T41" s="362">
        <v>94.556499306155473</v>
      </c>
      <c r="U41" s="362">
        <v>100.02285404916717</v>
      </c>
      <c r="V41" s="362">
        <v>99.062332911386108</v>
      </c>
      <c r="W41" s="362">
        <v>114.90782270817401</v>
      </c>
      <c r="X41" s="362">
        <v>122.34097935042693</v>
      </c>
      <c r="Y41" s="362">
        <v>110.29225607909039</v>
      </c>
      <c r="Z41" s="362">
        <v>111.38100563888254</v>
      </c>
      <c r="AA41" s="362">
        <v>93.531643723465862</v>
      </c>
      <c r="AB41" s="362">
        <v>112.43322894768437</v>
      </c>
      <c r="AC41" s="362">
        <v>108.6320359665899</v>
      </c>
      <c r="AD41" s="353">
        <v>100.99797059841019</v>
      </c>
      <c r="AE41" s="353">
        <v>106.94066733943248</v>
      </c>
      <c r="AF41" s="357">
        <v>83.737418460533803</v>
      </c>
      <c r="AG41" s="357">
        <v>86.498472089783149</v>
      </c>
      <c r="AH41" s="357">
        <v>79.514106924254548</v>
      </c>
      <c r="AI41" s="357">
        <v>85.457965195463075</v>
      </c>
      <c r="AJ41" s="357">
        <v>90.940607458978491</v>
      </c>
      <c r="AK41" s="357">
        <v>84.289562448627876</v>
      </c>
      <c r="AL41" s="357">
        <v>102.58749151046234</v>
      </c>
      <c r="AM41" s="357">
        <v>96.204549518069925</v>
      </c>
      <c r="AN41" s="357">
        <v>102</v>
      </c>
      <c r="AO41" s="357">
        <v>87.699999999999989</v>
      </c>
      <c r="AP41" s="353">
        <v>56.6</v>
      </c>
      <c r="AQ41" s="353">
        <v>75.5</v>
      </c>
      <c r="AR41" s="353">
        <v>95</v>
      </c>
      <c r="AS41" s="353">
        <v>112.5</v>
      </c>
      <c r="AT41" s="367">
        <v>94.1</v>
      </c>
      <c r="AU41" s="367">
        <v>102.2</v>
      </c>
      <c r="AV41" s="367">
        <v>104.3</v>
      </c>
      <c r="AW41" s="420">
        <v>93.5</v>
      </c>
    </row>
    <row r="42" spans="1:49">
      <c r="A42" s="130" t="s">
        <v>49</v>
      </c>
      <c r="B42" s="421">
        <v>88.1</v>
      </c>
      <c r="C42" s="232">
        <v>75</v>
      </c>
      <c r="D42" s="362">
        <v>58.9</v>
      </c>
      <c r="E42" s="362">
        <v>62.4</v>
      </c>
      <c r="F42" s="362">
        <v>78</v>
      </c>
      <c r="G42" s="362">
        <v>80.8</v>
      </c>
      <c r="H42" s="362">
        <v>56</v>
      </c>
      <c r="I42" s="362">
        <v>77.2</v>
      </c>
      <c r="J42" s="362">
        <v>71.2</v>
      </c>
      <c r="K42" s="362">
        <v>84.8</v>
      </c>
      <c r="L42" s="362">
        <v>96</v>
      </c>
      <c r="M42" s="362">
        <v>70.599999999999994</v>
      </c>
      <c r="N42" s="362">
        <v>72</v>
      </c>
      <c r="O42" s="362">
        <v>79.050874848850896</v>
      </c>
      <c r="P42" s="362">
        <v>79.723409090926637</v>
      </c>
      <c r="Q42" s="362">
        <v>95.628877006641702</v>
      </c>
      <c r="R42" s="362">
        <v>94.698093575835657</v>
      </c>
      <c r="S42" s="362">
        <v>102.2363993379801</v>
      </c>
      <c r="T42" s="362">
        <v>95.296733499404127</v>
      </c>
      <c r="U42" s="362">
        <v>102.90488136223716</v>
      </c>
      <c r="V42" s="362">
        <v>96.110422246537041</v>
      </c>
      <c r="W42" s="362">
        <v>107.49411409692829</v>
      </c>
      <c r="X42" s="362">
        <v>121.24890742975131</v>
      </c>
      <c r="Y42" s="362">
        <v>110.86409672243616</v>
      </c>
      <c r="Z42" s="362">
        <v>101.16311082215135</v>
      </c>
      <c r="AA42" s="362">
        <v>85.85992730248995</v>
      </c>
      <c r="AB42" s="362">
        <v>106.90647952108124</v>
      </c>
      <c r="AC42" s="362">
        <v>108.36742381355707</v>
      </c>
      <c r="AD42" s="353">
        <v>90.977332331846227</v>
      </c>
      <c r="AE42" s="353">
        <v>108.75498814016548</v>
      </c>
      <c r="AF42" s="357">
        <v>88.759646050448453</v>
      </c>
      <c r="AG42" s="357">
        <v>79.344135442238453</v>
      </c>
      <c r="AH42" s="357">
        <v>76.082973655428759</v>
      </c>
      <c r="AI42" s="357">
        <v>89.376871950724336</v>
      </c>
      <c r="AJ42" s="357">
        <v>89.518551842461136</v>
      </c>
      <c r="AK42" s="357">
        <v>82.891242432571374</v>
      </c>
      <c r="AL42" s="357">
        <v>102.41890981440747</v>
      </c>
      <c r="AM42" s="357">
        <v>88.804574252379368</v>
      </c>
      <c r="AN42" s="357">
        <v>82</v>
      </c>
      <c r="AO42" s="357">
        <v>82.300000000000011</v>
      </c>
      <c r="AP42" s="353">
        <v>52.3</v>
      </c>
      <c r="AQ42" s="353">
        <v>57.6</v>
      </c>
      <c r="AR42" s="353">
        <v>79.900000000000006</v>
      </c>
      <c r="AS42" s="353">
        <v>83.9</v>
      </c>
      <c r="AT42" s="367">
        <v>75.2</v>
      </c>
      <c r="AU42" s="367">
        <v>82.4</v>
      </c>
      <c r="AV42" s="367">
        <v>80.900000000000006</v>
      </c>
      <c r="AW42" s="420">
        <v>101.3</v>
      </c>
    </row>
    <row r="43" spans="1:49">
      <c r="A43" s="130" t="s">
        <v>50</v>
      </c>
      <c r="B43" s="421">
        <v>77.7</v>
      </c>
      <c r="C43" s="232">
        <v>79</v>
      </c>
      <c r="D43" s="362">
        <v>85.2</v>
      </c>
      <c r="E43" s="362">
        <v>95.7</v>
      </c>
      <c r="F43" s="362">
        <v>76.5</v>
      </c>
      <c r="G43" s="362">
        <v>91.9</v>
      </c>
      <c r="H43" s="362">
        <v>90</v>
      </c>
      <c r="I43" s="362">
        <v>83</v>
      </c>
      <c r="J43" s="362">
        <v>94.8</v>
      </c>
      <c r="K43" s="362">
        <v>86.8</v>
      </c>
      <c r="L43" s="362">
        <v>90.4</v>
      </c>
      <c r="M43" s="362">
        <v>98.9</v>
      </c>
      <c r="N43" s="362">
        <v>100.4</v>
      </c>
      <c r="O43" s="362">
        <v>93.611358928548043</v>
      </c>
      <c r="P43" s="362">
        <v>82.460019672992516</v>
      </c>
      <c r="Q43" s="362">
        <v>100.15078349227274</v>
      </c>
      <c r="R43" s="362">
        <v>95.240435992374884</v>
      </c>
      <c r="S43" s="362">
        <v>97.000973553926798</v>
      </c>
      <c r="T43" s="362">
        <v>92.731391366679205</v>
      </c>
      <c r="U43" s="362">
        <v>102.17618822037859</v>
      </c>
      <c r="V43" s="362">
        <v>98.604335398737987</v>
      </c>
      <c r="W43" s="362">
        <v>103.19871028778356</v>
      </c>
      <c r="X43" s="362">
        <v>109.62377487608677</v>
      </c>
      <c r="Y43" s="362">
        <v>106.08715776941254</v>
      </c>
      <c r="Z43" s="362">
        <v>101.91441466401271</v>
      </c>
      <c r="AA43" s="362">
        <v>83.678635378224428</v>
      </c>
      <c r="AB43" s="362">
        <v>101.69023086845533</v>
      </c>
      <c r="AC43" s="362">
        <v>113.3310117488203</v>
      </c>
      <c r="AD43" s="353">
        <v>85.793673144859682</v>
      </c>
      <c r="AE43" s="353">
        <v>108.17287505067182</v>
      </c>
      <c r="AF43" s="357">
        <v>83.12057055695314</v>
      </c>
      <c r="AG43" s="357">
        <v>78.015377663858857</v>
      </c>
      <c r="AH43" s="357">
        <v>76.297524971033027</v>
      </c>
      <c r="AI43" s="357">
        <v>86.28886539725606</v>
      </c>
      <c r="AJ43" s="357">
        <v>89.956295683674881</v>
      </c>
      <c r="AK43" s="357">
        <v>83.185583802321062</v>
      </c>
      <c r="AL43" s="357">
        <v>101.80408612485742</v>
      </c>
      <c r="AM43" s="357">
        <v>89.650244374163861</v>
      </c>
      <c r="AN43" s="357">
        <v>77</v>
      </c>
      <c r="AO43" s="357">
        <v>81.200000000000017</v>
      </c>
      <c r="AP43" s="353">
        <v>56.3</v>
      </c>
      <c r="AQ43" s="353">
        <v>61.9</v>
      </c>
      <c r="AR43" s="353">
        <v>70.5</v>
      </c>
      <c r="AS43" s="353">
        <v>88.5</v>
      </c>
      <c r="AT43" s="367">
        <v>72.5</v>
      </c>
      <c r="AU43" s="367">
        <v>87.7</v>
      </c>
      <c r="AV43" s="367">
        <v>75.3</v>
      </c>
      <c r="AW43" s="420">
        <v>72.5</v>
      </c>
    </row>
    <row r="44" spans="1:49">
      <c r="A44" s="130" t="s">
        <v>122</v>
      </c>
      <c r="B44" s="421">
        <v>80</v>
      </c>
      <c r="C44" s="232">
        <v>82.4</v>
      </c>
      <c r="D44" s="362">
        <v>80.099999999999994</v>
      </c>
      <c r="E44" s="362">
        <v>97.2</v>
      </c>
      <c r="F44" s="362">
        <v>90.9</v>
      </c>
      <c r="G44" s="362">
        <v>89.3</v>
      </c>
      <c r="H44" s="362">
        <v>88.9</v>
      </c>
      <c r="I44" s="362">
        <v>97.6</v>
      </c>
      <c r="J44" s="362">
        <v>89.8</v>
      </c>
      <c r="K44" s="362">
        <v>81.3</v>
      </c>
      <c r="L44" s="362">
        <v>94</v>
      </c>
      <c r="M44" s="362">
        <v>86.2</v>
      </c>
      <c r="N44" s="362">
        <v>92.6</v>
      </c>
      <c r="O44" s="362">
        <v>86.240638811483649</v>
      </c>
      <c r="P44" s="362">
        <v>94.378915569359435</v>
      </c>
      <c r="Q44" s="362">
        <v>105.34838103143092</v>
      </c>
      <c r="R44" s="362">
        <v>96.445383175073914</v>
      </c>
      <c r="S44" s="362">
        <v>108.89597953954173</v>
      </c>
      <c r="T44" s="362">
        <v>107.61649154348831</v>
      </c>
      <c r="U44" s="362">
        <v>109.28300578156781</v>
      </c>
      <c r="V44" s="362">
        <v>96.724816959907329</v>
      </c>
      <c r="W44" s="362">
        <v>108.37994710108634</v>
      </c>
      <c r="X44" s="362">
        <v>113.60157696550841</v>
      </c>
      <c r="Y44" s="362">
        <v>106.11887174470971</v>
      </c>
      <c r="Z44" s="362">
        <v>109.02874880466696</v>
      </c>
      <c r="AA44" s="362">
        <v>88.921277481316082</v>
      </c>
      <c r="AB44" s="362">
        <v>105.74060440978029</v>
      </c>
      <c r="AC44" s="362">
        <v>120.77510378054056</v>
      </c>
      <c r="AD44" s="353">
        <v>99.796892813433359</v>
      </c>
      <c r="AE44" s="353">
        <v>109.36419565766637</v>
      </c>
      <c r="AF44" s="357">
        <v>79.554976416007264</v>
      </c>
      <c r="AG44" s="357">
        <v>85.24044629585616</v>
      </c>
      <c r="AH44" s="357">
        <v>79.123910565205961</v>
      </c>
      <c r="AI44" s="357">
        <v>89.822685459695265</v>
      </c>
      <c r="AJ44" s="357">
        <v>93.435964131798215</v>
      </c>
      <c r="AK44" s="357">
        <v>80.196178751516555</v>
      </c>
      <c r="AL44" s="357">
        <v>95.130919926096325</v>
      </c>
      <c r="AM44" s="357">
        <v>106.03252468237299</v>
      </c>
      <c r="AN44" s="357">
        <v>61</v>
      </c>
      <c r="AO44" s="357">
        <v>89.7</v>
      </c>
      <c r="AP44" s="353">
        <v>58.1</v>
      </c>
      <c r="AQ44" s="353">
        <v>77.599999999999994</v>
      </c>
      <c r="AR44" s="353">
        <v>110.4</v>
      </c>
      <c r="AS44" s="353">
        <v>113.1</v>
      </c>
      <c r="AT44" s="367">
        <v>86</v>
      </c>
      <c r="AU44" s="367">
        <v>87.7</v>
      </c>
      <c r="AV44" s="367">
        <v>97.9</v>
      </c>
      <c r="AW44" s="420">
        <v>88.8</v>
      </c>
    </row>
    <row r="45" spans="1:49">
      <c r="A45" s="130" t="s">
        <v>51</v>
      </c>
      <c r="B45" s="421">
        <v>109.1</v>
      </c>
      <c r="C45" s="232">
        <v>96.5</v>
      </c>
      <c r="D45" s="362">
        <v>77.099999999999994</v>
      </c>
      <c r="E45" s="362">
        <v>92.3</v>
      </c>
      <c r="F45" s="362">
        <v>75.599999999999994</v>
      </c>
      <c r="G45" s="362">
        <v>79.3</v>
      </c>
      <c r="H45" s="362">
        <v>90.3</v>
      </c>
      <c r="I45" s="362">
        <v>87.3</v>
      </c>
      <c r="J45" s="362">
        <v>85.1</v>
      </c>
      <c r="K45" s="362">
        <v>105</v>
      </c>
      <c r="L45" s="362">
        <v>111.3</v>
      </c>
      <c r="M45" s="362">
        <v>119.5</v>
      </c>
      <c r="N45" s="362">
        <v>140.6</v>
      </c>
      <c r="O45" s="362">
        <v>86.811285147996188</v>
      </c>
      <c r="P45" s="362">
        <v>103.07537384102491</v>
      </c>
      <c r="Q45" s="362">
        <v>104.17604681375714</v>
      </c>
      <c r="R45" s="362">
        <v>99.126939705804219</v>
      </c>
      <c r="S45" s="362">
        <v>104.82107508147661</v>
      </c>
      <c r="T45" s="362">
        <v>97.945366216480195</v>
      </c>
      <c r="U45" s="362">
        <v>103.54200878296969</v>
      </c>
      <c r="V45" s="362">
        <v>114.16834395184689</v>
      </c>
      <c r="W45" s="362">
        <v>107.30664616240368</v>
      </c>
      <c r="X45" s="362">
        <v>116.34884855214969</v>
      </c>
      <c r="Y45" s="362">
        <v>116.53457449694277</v>
      </c>
      <c r="Z45" s="362">
        <v>116.45516541458156</v>
      </c>
      <c r="AA45" s="362">
        <v>89.747174035374755</v>
      </c>
      <c r="AB45" s="362">
        <v>106.29323612749262</v>
      </c>
      <c r="AC45" s="362">
        <v>115.34891602763443</v>
      </c>
      <c r="AD45" s="353">
        <v>83.086700207403837</v>
      </c>
      <c r="AE45" s="353">
        <v>114.4132518470108</v>
      </c>
      <c r="AF45" s="357">
        <v>86.01235147717567</v>
      </c>
      <c r="AG45" s="357">
        <v>76.024062031410409</v>
      </c>
      <c r="AH45" s="357">
        <v>76.896214945440519</v>
      </c>
      <c r="AI45" s="357">
        <v>85.927956410340371</v>
      </c>
      <c r="AJ45" s="357">
        <v>92.058943860974551</v>
      </c>
      <c r="AK45" s="357">
        <v>80.390368069040733</v>
      </c>
      <c r="AL45" s="357">
        <v>103.15481523115842</v>
      </c>
      <c r="AM45" s="357">
        <v>92.013032393370295</v>
      </c>
      <c r="AN45" s="357">
        <v>92</v>
      </c>
      <c r="AO45" s="357">
        <v>84.4</v>
      </c>
      <c r="AP45" s="353">
        <v>54</v>
      </c>
      <c r="AQ45" s="353">
        <v>77.5</v>
      </c>
      <c r="AR45" s="353">
        <v>83.5</v>
      </c>
      <c r="AS45" s="353">
        <v>108</v>
      </c>
      <c r="AT45" s="367">
        <v>85.5</v>
      </c>
      <c r="AU45" s="367">
        <v>108.8</v>
      </c>
      <c r="AV45" s="367">
        <v>100.9</v>
      </c>
      <c r="AW45" s="420">
        <v>89.6</v>
      </c>
    </row>
    <row r="46" spans="1:49">
      <c r="A46" s="130" t="s">
        <v>52</v>
      </c>
      <c r="B46" s="421">
        <v>89.3</v>
      </c>
      <c r="C46" s="232">
        <v>81.2</v>
      </c>
      <c r="D46" s="362">
        <v>79.3</v>
      </c>
      <c r="E46" s="362">
        <v>82.4</v>
      </c>
      <c r="F46" s="362">
        <v>84.9</v>
      </c>
      <c r="G46" s="362">
        <v>88.3</v>
      </c>
      <c r="H46" s="362">
        <v>97.7</v>
      </c>
      <c r="I46" s="362">
        <v>102.6</v>
      </c>
      <c r="J46" s="362">
        <v>93.2</v>
      </c>
      <c r="K46" s="362">
        <v>102.1</v>
      </c>
      <c r="L46" s="362">
        <v>99.6</v>
      </c>
      <c r="M46" s="362">
        <v>99.4</v>
      </c>
      <c r="N46" s="362">
        <v>104.5</v>
      </c>
      <c r="O46" s="362">
        <v>106.83883908766889</v>
      </c>
      <c r="P46" s="362">
        <v>100.32746650435536</v>
      </c>
      <c r="Q46" s="362">
        <v>107.82995394417273</v>
      </c>
      <c r="R46" s="362">
        <v>102.2533481441307</v>
      </c>
      <c r="S46" s="362">
        <v>104.58269943986799</v>
      </c>
      <c r="T46" s="362">
        <v>99.277345295540087</v>
      </c>
      <c r="U46" s="362">
        <v>99.553419935013736</v>
      </c>
      <c r="V46" s="362">
        <v>106.07253319886435</v>
      </c>
      <c r="W46" s="362">
        <v>110.20753889586456</v>
      </c>
      <c r="X46" s="362">
        <v>115.07239761879373</v>
      </c>
      <c r="Y46" s="362">
        <v>106.6484813937073</v>
      </c>
      <c r="Z46" s="362">
        <v>106.84233935303249</v>
      </c>
      <c r="AA46" s="362">
        <v>91.057305541520819</v>
      </c>
      <c r="AB46" s="362">
        <v>108.67708996639834</v>
      </c>
      <c r="AC46" s="362">
        <v>119.20317705193635</v>
      </c>
      <c r="AD46" s="353">
        <v>100.08941817847801</v>
      </c>
      <c r="AE46" s="353">
        <v>111.94561496830777</v>
      </c>
      <c r="AF46" s="357">
        <v>93.441155610300243</v>
      </c>
      <c r="AG46" s="357">
        <v>81.175273033686494</v>
      </c>
      <c r="AH46" s="357">
        <v>77.728399294596244</v>
      </c>
      <c r="AI46" s="357">
        <v>84.692252010358544</v>
      </c>
      <c r="AJ46" s="357">
        <v>92.544319047035629</v>
      </c>
      <c r="AK46" s="357">
        <v>85.135168760667298</v>
      </c>
      <c r="AL46" s="357">
        <v>98.965604105797325</v>
      </c>
      <c r="AM46" s="357">
        <v>98.46264381045998</v>
      </c>
      <c r="AN46" s="357">
        <v>109</v>
      </c>
      <c r="AO46" s="357">
        <v>105.7</v>
      </c>
      <c r="AP46" s="353">
        <v>63.2</v>
      </c>
      <c r="AQ46" s="353">
        <v>76.2</v>
      </c>
      <c r="AR46" s="353">
        <v>95.4</v>
      </c>
      <c r="AS46" s="353">
        <v>98.8</v>
      </c>
      <c r="AT46" s="367">
        <v>103.1</v>
      </c>
      <c r="AU46" s="367">
        <v>105.2</v>
      </c>
      <c r="AV46" s="367">
        <v>95.2</v>
      </c>
      <c r="AW46" s="420">
        <v>94.7</v>
      </c>
    </row>
    <row r="47" spans="1:49">
      <c r="A47" s="130" t="s">
        <v>53</v>
      </c>
      <c r="B47" s="421">
        <v>76.5</v>
      </c>
      <c r="C47" s="232">
        <v>73.900000000000006</v>
      </c>
      <c r="D47" s="362">
        <v>68.2</v>
      </c>
      <c r="E47" s="362">
        <v>76.5</v>
      </c>
      <c r="F47" s="362">
        <v>79.099999999999994</v>
      </c>
      <c r="G47" s="362">
        <v>76.7</v>
      </c>
      <c r="H47" s="362">
        <v>81.3</v>
      </c>
      <c r="I47" s="362">
        <v>79.599999999999994</v>
      </c>
      <c r="J47" s="362">
        <v>89.3</v>
      </c>
      <c r="K47" s="362">
        <v>92.5</v>
      </c>
      <c r="L47" s="362">
        <v>99.3</v>
      </c>
      <c r="M47" s="362">
        <v>98.9</v>
      </c>
      <c r="N47" s="362">
        <v>100.2</v>
      </c>
      <c r="O47" s="362">
        <v>88.633213396472883</v>
      </c>
      <c r="P47" s="362">
        <v>85.120180018128423</v>
      </c>
      <c r="Q47" s="362">
        <v>97.433582161336275</v>
      </c>
      <c r="R47" s="362">
        <v>98.223353886440805</v>
      </c>
      <c r="S47" s="362">
        <v>97.684070263993945</v>
      </c>
      <c r="T47" s="362">
        <v>91.776190841874779</v>
      </c>
      <c r="U47" s="362">
        <v>100.92761082952276</v>
      </c>
      <c r="V47" s="362">
        <v>100.99795223514839</v>
      </c>
      <c r="W47" s="362">
        <v>104.97380898141724</v>
      </c>
      <c r="X47" s="362">
        <v>110.87547007226746</v>
      </c>
      <c r="Y47" s="362">
        <v>105.036134473787</v>
      </c>
      <c r="Z47" s="362">
        <v>103.5820585480821</v>
      </c>
      <c r="AA47" s="362">
        <v>85.454754017413734</v>
      </c>
      <c r="AB47" s="362">
        <v>106.54734848591283</v>
      </c>
      <c r="AC47" s="362">
        <v>110.08764281908688</v>
      </c>
      <c r="AD47" s="353">
        <v>90.893179879184046</v>
      </c>
      <c r="AE47" s="353">
        <v>112.69954243806903</v>
      </c>
      <c r="AF47" s="357">
        <v>80.70249109302145</v>
      </c>
      <c r="AG47" s="357">
        <v>75.274646149256569</v>
      </c>
      <c r="AH47" s="357">
        <v>79.309658836907914</v>
      </c>
      <c r="AI47" s="357">
        <v>86.935135308078557</v>
      </c>
      <c r="AJ47" s="357">
        <v>94.0276964129189</v>
      </c>
      <c r="AK47" s="357">
        <v>83.017931028995207</v>
      </c>
      <c r="AL47" s="357">
        <v>102.37549703392476</v>
      </c>
      <c r="AM47" s="357">
        <v>92.755758576219577</v>
      </c>
      <c r="AN47" s="357">
        <v>91</v>
      </c>
      <c r="AO47" s="357">
        <v>71.599999999999994</v>
      </c>
      <c r="AP47" s="353">
        <v>36</v>
      </c>
      <c r="AQ47" s="353">
        <v>72.7</v>
      </c>
      <c r="AR47" s="353">
        <v>89</v>
      </c>
      <c r="AS47" s="353">
        <v>91.2</v>
      </c>
      <c r="AT47" s="367">
        <v>78.599999999999994</v>
      </c>
      <c r="AU47" s="367">
        <v>68.599999999999994</v>
      </c>
      <c r="AV47" s="367">
        <v>84.9</v>
      </c>
      <c r="AW47" s="420">
        <v>74</v>
      </c>
    </row>
    <row r="48" spans="1:49">
      <c r="A48" s="130" t="s">
        <v>54</v>
      </c>
      <c r="B48" s="421">
        <v>71.400000000000006</v>
      </c>
      <c r="C48" s="232">
        <v>69.8</v>
      </c>
      <c r="D48" s="362">
        <v>62.6</v>
      </c>
      <c r="E48" s="362">
        <v>70.099999999999994</v>
      </c>
      <c r="F48" s="362">
        <v>65.2</v>
      </c>
      <c r="G48" s="362">
        <v>69.599999999999994</v>
      </c>
      <c r="H48" s="362">
        <v>74.900000000000006</v>
      </c>
      <c r="I48" s="362">
        <v>79.400000000000006</v>
      </c>
      <c r="J48" s="362">
        <v>77.8</v>
      </c>
      <c r="K48" s="362">
        <v>75.3</v>
      </c>
      <c r="L48" s="362">
        <v>92.8</v>
      </c>
      <c r="M48" s="362">
        <v>92.7</v>
      </c>
      <c r="N48" s="362">
        <v>88.4</v>
      </c>
      <c r="O48" s="362">
        <v>97.718995556840511</v>
      </c>
      <c r="P48" s="362">
        <v>87.406234959280411</v>
      </c>
      <c r="Q48" s="362">
        <v>95.07699156111569</v>
      </c>
      <c r="R48" s="362">
        <v>97.485033449642216</v>
      </c>
      <c r="S48" s="362">
        <v>96.256962737533982</v>
      </c>
      <c r="T48" s="362">
        <v>93.597888423481564</v>
      </c>
      <c r="U48" s="362">
        <v>101.29331147231878</v>
      </c>
      <c r="V48" s="362">
        <v>101.95555874867644</v>
      </c>
      <c r="W48" s="362">
        <v>106.02653706170371</v>
      </c>
      <c r="X48" s="362">
        <v>113.81825470583738</v>
      </c>
      <c r="Y48" s="362">
        <v>109.43153354415993</v>
      </c>
      <c r="Z48" s="362">
        <v>108.28461108332897</v>
      </c>
      <c r="AA48" s="362">
        <v>84.150051804147083</v>
      </c>
      <c r="AB48" s="362">
        <v>108.77568999022766</v>
      </c>
      <c r="AC48" s="362">
        <v>106.82259555659762</v>
      </c>
      <c r="AD48" s="353">
        <v>94.026824405918418</v>
      </c>
      <c r="AE48" s="353">
        <v>107.59661553684306</v>
      </c>
      <c r="AF48" s="357">
        <v>88.525700524275607</v>
      </c>
      <c r="AG48" s="357">
        <v>79.074775367665652</v>
      </c>
      <c r="AH48" s="357">
        <v>76.662422758396687</v>
      </c>
      <c r="AI48" s="357">
        <v>84.188702484719585</v>
      </c>
      <c r="AJ48" s="357">
        <v>86.477991908238067</v>
      </c>
      <c r="AK48" s="357">
        <v>82.66472412978176</v>
      </c>
      <c r="AL48" s="357">
        <v>99.060044450749871</v>
      </c>
      <c r="AM48" s="357">
        <v>92.457185351172171</v>
      </c>
      <c r="AN48" s="357">
        <v>75</v>
      </c>
      <c r="AO48" s="357">
        <v>91.8</v>
      </c>
      <c r="AP48" s="353">
        <v>59.7</v>
      </c>
      <c r="AQ48" s="353">
        <v>63.2</v>
      </c>
      <c r="AR48" s="353">
        <v>85.7</v>
      </c>
      <c r="AS48" s="353">
        <v>93.6</v>
      </c>
      <c r="AT48" s="367">
        <v>65.7</v>
      </c>
      <c r="AU48" s="367">
        <v>105.1</v>
      </c>
      <c r="AV48" s="367">
        <v>86.7</v>
      </c>
      <c r="AW48" s="420">
        <v>92.6</v>
      </c>
    </row>
    <row r="49" spans="1:49">
      <c r="A49" s="130" t="s">
        <v>55</v>
      </c>
      <c r="B49" s="421">
        <v>58.1</v>
      </c>
      <c r="C49" s="232">
        <v>109.5</v>
      </c>
      <c r="D49" s="362">
        <v>86.2</v>
      </c>
      <c r="E49" s="362">
        <v>75.3</v>
      </c>
      <c r="F49" s="362">
        <v>90.7</v>
      </c>
      <c r="G49" s="362">
        <v>69.900000000000006</v>
      </c>
      <c r="H49" s="362">
        <v>101.8</v>
      </c>
      <c r="I49" s="362">
        <v>88.1</v>
      </c>
      <c r="J49" s="362">
        <v>86.1</v>
      </c>
      <c r="K49" s="362">
        <v>74.599999999999994</v>
      </c>
      <c r="L49" s="362">
        <v>94</v>
      </c>
      <c r="M49" s="362">
        <v>83.5</v>
      </c>
      <c r="N49" s="362">
        <v>69.099999999999994</v>
      </c>
      <c r="O49" s="362">
        <v>73.172553256747079</v>
      </c>
      <c r="P49" s="362">
        <v>85.565212442764576</v>
      </c>
      <c r="Q49" s="362">
        <v>89.791707111443131</v>
      </c>
      <c r="R49" s="362">
        <v>97.798848720559562</v>
      </c>
      <c r="S49" s="362">
        <v>102.54306414309762</v>
      </c>
      <c r="T49" s="362">
        <v>97.866242317819797</v>
      </c>
      <c r="U49" s="362">
        <v>103.29466227481254</v>
      </c>
      <c r="V49" s="362">
        <v>101.75722746716444</v>
      </c>
      <c r="W49" s="362">
        <v>100.07264441470063</v>
      </c>
      <c r="X49" s="362">
        <v>106.5497211898426</v>
      </c>
      <c r="Y49" s="362">
        <v>101.45387631337435</v>
      </c>
      <c r="Z49" s="362">
        <v>97.70910034858089</v>
      </c>
      <c r="AA49" s="362">
        <v>83.623237655588682</v>
      </c>
      <c r="AB49" s="362">
        <v>103.02933206478495</v>
      </c>
      <c r="AC49" s="362">
        <v>102.695294850835</v>
      </c>
      <c r="AD49" s="353">
        <v>90.063530580723977</v>
      </c>
      <c r="AE49" s="353">
        <v>104.46834830305659</v>
      </c>
      <c r="AF49" s="357">
        <v>84.998579185663829</v>
      </c>
      <c r="AG49" s="357">
        <v>80.850171313096538</v>
      </c>
      <c r="AH49" s="357">
        <v>77.758041393622676</v>
      </c>
      <c r="AI49" s="357">
        <v>83.21369568641515</v>
      </c>
      <c r="AJ49" s="357">
        <v>86.489993686226768</v>
      </c>
      <c r="AK49" s="357">
        <v>83.123665485465835</v>
      </c>
      <c r="AL49" s="357">
        <v>102.70690621801789</v>
      </c>
      <c r="AM49" s="357">
        <v>90.857073184749623</v>
      </c>
      <c r="AN49" s="357">
        <v>70</v>
      </c>
      <c r="AO49" s="357">
        <v>74</v>
      </c>
      <c r="AP49" s="353">
        <v>45.2</v>
      </c>
      <c r="AQ49" s="353">
        <v>68.8</v>
      </c>
      <c r="AR49" s="353">
        <v>54.4</v>
      </c>
      <c r="AS49" s="353">
        <v>74.5</v>
      </c>
      <c r="AT49" s="367">
        <v>64.8</v>
      </c>
      <c r="AU49" s="367">
        <v>87.1</v>
      </c>
      <c r="AV49" s="367">
        <v>71.2</v>
      </c>
      <c r="AW49" s="420">
        <v>66.599999999999994</v>
      </c>
    </row>
    <row r="50" spans="1:49">
      <c r="A50" s="130" t="s">
        <v>56</v>
      </c>
      <c r="B50" s="421">
        <v>67.099999999999994</v>
      </c>
      <c r="C50" s="232">
        <v>71.2</v>
      </c>
      <c r="D50" s="362">
        <v>68.5</v>
      </c>
      <c r="E50" s="362">
        <v>75</v>
      </c>
      <c r="F50" s="362">
        <v>84.5</v>
      </c>
      <c r="G50" s="362">
        <v>62.2</v>
      </c>
      <c r="H50" s="362">
        <v>101.9</v>
      </c>
      <c r="I50" s="362">
        <v>93.3</v>
      </c>
      <c r="J50" s="362">
        <v>91.4</v>
      </c>
      <c r="K50" s="362">
        <v>90.5</v>
      </c>
      <c r="L50" s="362">
        <v>109.8</v>
      </c>
      <c r="M50" s="362">
        <v>99.4</v>
      </c>
      <c r="N50" s="362">
        <v>101.1</v>
      </c>
      <c r="O50" s="362">
        <v>88.719202077197593</v>
      </c>
      <c r="P50" s="362">
        <v>92.751592533325947</v>
      </c>
      <c r="Q50" s="362">
        <v>97.587806887710755</v>
      </c>
      <c r="R50" s="362">
        <v>99.021575750348674</v>
      </c>
      <c r="S50" s="362">
        <v>103.92526692140675</v>
      </c>
      <c r="T50" s="362">
        <v>99.118755547163275</v>
      </c>
      <c r="U50" s="362">
        <v>105.92538185628611</v>
      </c>
      <c r="V50" s="362">
        <v>95.534973525559664</v>
      </c>
      <c r="W50" s="362">
        <v>107.63491592912413</v>
      </c>
      <c r="X50" s="362">
        <v>117.31771664567135</v>
      </c>
      <c r="Y50" s="362">
        <v>112.67191310960921</v>
      </c>
      <c r="Z50" s="362">
        <v>110.77639409856698</v>
      </c>
      <c r="AA50" s="362">
        <v>88.571885978007444</v>
      </c>
      <c r="AB50" s="362">
        <v>114.45367672459616</v>
      </c>
      <c r="AC50" s="362">
        <v>111.63674291923971</v>
      </c>
      <c r="AD50" s="353">
        <v>109.22123018835605</v>
      </c>
      <c r="AE50" s="353">
        <v>110.41115460068119</v>
      </c>
      <c r="AF50" s="357">
        <v>86.496660966394927</v>
      </c>
      <c r="AG50" s="357">
        <v>83.719034758871743</v>
      </c>
      <c r="AH50" s="357">
        <v>79.945476164725335</v>
      </c>
      <c r="AI50" s="357">
        <v>89.027429853556569</v>
      </c>
      <c r="AJ50" s="357">
        <v>96.986020172721567</v>
      </c>
      <c r="AK50" s="357">
        <v>83.184167163283604</v>
      </c>
      <c r="AL50" s="357">
        <v>92.276883439375283</v>
      </c>
      <c r="AM50" s="357">
        <v>105.66015238343655</v>
      </c>
      <c r="AN50" s="357">
        <v>104</v>
      </c>
      <c r="AO50" s="357">
        <v>86.8</v>
      </c>
      <c r="AP50" s="353">
        <v>68.099999999999994</v>
      </c>
      <c r="AQ50" s="353">
        <v>64.3</v>
      </c>
      <c r="AR50" s="353">
        <v>76.8</v>
      </c>
      <c r="AS50" s="353">
        <v>94.6</v>
      </c>
      <c r="AT50" s="367">
        <v>96</v>
      </c>
      <c r="AU50" s="367">
        <v>80.7</v>
      </c>
      <c r="AV50" s="367">
        <v>80.8</v>
      </c>
      <c r="AW50" s="420">
        <v>83.6</v>
      </c>
    </row>
    <row r="51" spans="1:49">
      <c r="A51" s="130" t="s">
        <v>123</v>
      </c>
      <c r="B51" s="421" t="s">
        <v>68</v>
      </c>
      <c r="C51" s="232" t="s">
        <v>68</v>
      </c>
      <c r="D51" s="362">
        <v>87.7</v>
      </c>
      <c r="E51" s="362">
        <v>102.5</v>
      </c>
      <c r="F51" s="362">
        <v>95.8</v>
      </c>
      <c r="G51" s="362">
        <v>86.8</v>
      </c>
      <c r="H51" s="362">
        <v>91.3</v>
      </c>
      <c r="I51" s="362">
        <v>100.5</v>
      </c>
      <c r="J51" s="362">
        <v>93.7</v>
      </c>
      <c r="K51" s="362">
        <v>93.4</v>
      </c>
      <c r="L51" s="362">
        <v>93.2</v>
      </c>
      <c r="M51" s="362">
        <v>79.2</v>
      </c>
      <c r="N51" s="362">
        <v>99.2</v>
      </c>
      <c r="O51" s="362">
        <v>103.35621055857291</v>
      </c>
      <c r="P51" s="362">
        <v>90.959088828876702</v>
      </c>
      <c r="Q51" s="362">
        <v>87.810462303505602</v>
      </c>
      <c r="R51" s="362">
        <v>100.10781604692062</v>
      </c>
      <c r="S51" s="362">
        <v>104.72157140723125</v>
      </c>
      <c r="T51" s="362">
        <v>90.905623947360922</v>
      </c>
      <c r="U51" s="362">
        <v>104.53145533293443</v>
      </c>
      <c r="V51" s="362">
        <v>97.745144608330691</v>
      </c>
      <c r="W51" s="362">
        <v>105.38171404720819</v>
      </c>
      <c r="X51" s="362">
        <v>119.47734941574754</v>
      </c>
      <c r="Y51" s="362">
        <v>108.62073539015144</v>
      </c>
      <c r="Z51" s="362">
        <v>105.90887105064662</v>
      </c>
      <c r="AA51" s="362">
        <v>84.577080771188804</v>
      </c>
      <c r="AB51" s="362">
        <v>105.76520388523333</v>
      </c>
      <c r="AC51" s="362">
        <v>111.08642709925122</v>
      </c>
      <c r="AD51" s="353">
        <v>101.08102829776192</v>
      </c>
      <c r="AE51" s="353">
        <v>109.99567343068976</v>
      </c>
      <c r="AF51" s="357">
        <v>82.653093664100282</v>
      </c>
      <c r="AG51" s="357">
        <v>83.152283210997155</v>
      </c>
      <c r="AH51" s="357">
        <v>77.115002051849928</v>
      </c>
      <c r="AI51" s="357">
        <v>85.833529518763953</v>
      </c>
      <c r="AJ51" s="357">
        <v>90.851912510794079</v>
      </c>
      <c r="AK51" s="357">
        <v>85.357684496924335</v>
      </c>
      <c r="AL51" s="357">
        <v>104.60759200318309</v>
      </c>
      <c r="AM51" s="357">
        <v>92.431249082147943</v>
      </c>
      <c r="AN51" s="357">
        <v>93</v>
      </c>
      <c r="AO51" s="357">
        <v>84.1</v>
      </c>
      <c r="AP51" s="353">
        <v>62.1</v>
      </c>
      <c r="AQ51" s="353">
        <v>66.400000000000006</v>
      </c>
      <c r="AR51" s="353">
        <v>90.3</v>
      </c>
      <c r="AS51" s="353">
        <v>104.7</v>
      </c>
      <c r="AT51" s="367">
        <v>86.3</v>
      </c>
      <c r="AU51" s="367">
        <v>101.5</v>
      </c>
      <c r="AV51" s="367">
        <v>96</v>
      </c>
      <c r="AW51" s="420">
        <v>103</v>
      </c>
    </row>
    <row r="52" spans="1:49">
      <c r="A52" s="130"/>
      <c r="B52" s="421"/>
      <c r="C52" s="23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62"/>
      <c r="P52" s="362"/>
      <c r="Q52" s="362"/>
      <c r="R52" s="362"/>
      <c r="S52" s="362"/>
      <c r="T52" s="362"/>
      <c r="U52" s="362"/>
      <c r="V52" s="362"/>
      <c r="W52" s="362"/>
      <c r="X52" s="362"/>
      <c r="Y52" s="362"/>
      <c r="Z52" s="362"/>
      <c r="AA52" s="362"/>
      <c r="AB52" s="362"/>
      <c r="AC52" s="362"/>
      <c r="AD52" s="353"/>
      <c r="AE52" s="353"/>
      <c r="AF52" s="357"/>
      <c r="AG52" s="357"/>
      <c r="AH52" s="357"/>
      <c r="AI52" s="357"/>
      <c r="AJ52" s="357"/>
      <c r="AK52" s="357"/>
      <c r="AL52" s="357"/>
      <c r="AM52" s="357"/>
      <c r="AN52" s="357"/>
      <c r="AO52" s="357"/>
      <c r="AP52" s="353"/>
      <c r="AQ52" s="353"/>
      <c r="AR52" s="353"/>
      <c r="AS52" s="353"/>
      <c r="AT52" s="367"/>
      <c r="AU52" s="367"/>
      <c r="AV52" s="367"/>
      <c r="AW52" s="367"/>
    </row>
    <row r="53" spans="1:49">
      <c r="A53" s="163" t="s">
        <v>209</v>
      </c>
      <c r="B53" s="424">
        <v>71.900000000000006</v>
      </c>
      <c r="C53" s="386">
        <v>74.400000000000006</v>
      </c>
      <c r="D53" s="385">
        <v>62.6</v>
      </c>
      <c r="E53" s="385">
        <v>68.7</v>
      </c>
      <c r="F53" s="385">
        <v>66.900000000000006</v>
      </c>
      <c r="G53" s="385">
        <v>67.5</v>
      </c>
      <c r="H53" s="385">
        <v>78.099999999999994</v>
      </c>
      <c r="I53" s="385">
        <v>80.599999999999994</v>
      </c>
      <c r="J53" s="385">
        <v>80.2</v>
      </c>
      <c r="K53" s="385">
        <v>77.900000000000006</v>
      </c>
      <c r="L53" s="385">
        <v>72.7</v>
      </c>
      <c r="M53" s="385">
        <v>64.5</v>
      </c>
      <c r="N53" s="385">
        <v>68.5</v>
      </c>
      <c r="O53" s="385">
        <v>71.899427338907103</v>
      </c>
      <c r="P53" s="385">
        <v>73.604924690862674</v>
      </c>
      <c r="Q53" s="385">
        <v>80.772510716812377</v>
      </c>
      <c r="R53" s="385">
        <v>94.153105856284029</v>
      </c>
      <c r="S53" s="385">
        <v>93.102557314272715</v>
      </c>
      <c r="T53" s="385">
        <v>97.068324326680212</v>
      </c>
      <c r="U53" s="385">
        <v>97.902774452447233</v>
      </c>
      <c r="V53" s="385">
        <v>107.96821900164392</v>
      </c>
      <c r="W53" s="385">
        <v>101.93593781735083</v>
      </c>
      <c r="X53" s="385">
        <v>103.83906605352526</v>
      </c>
      <c r="Y53" s="385">
        <v>103.04165826024216</v>
      </c>
      <c r="Z53" s="385">
        <v>102.96209375156442</v>
      </c>
      <c r="AA53" s="385">
        <v>72.013608771587286</v>
      </c>
      <c r="AB53" s="385">
        <v>106.05770268546331</v>
      </c>
      <c r="AC53" s="385">
        <v>100.65795082657691</v>
      </c>
      <c r="AD53" s="478">
        <v>87.366179436875456</v>
      </c>
      <c r="AE53" s="478">
        <v>101.91978312236243</v>
      </c>
      <c r="AF53" s="452">
        <v>81.806557025779171</v>
      </c>
      <c r="AG53" s="452">
        <v>79.934057082954254</v>
      </c>
      <c r="AH53" s="452">
        <v>78.193597010664277</v>
      </c>
      <c r="AI53" s="452">
        <v>79.667366459746049</v>
      </c>
      <c r="AJ53" s="452">
        <v>82.630781455610588</v>
      </c>
      <c r="AK53" s="452">
        <v>77.774463320181269</v>
      </c>
      <c r="AL53" s="452">
        <v>98.418318897280571</v>
      </c>
      <c r="AM53" s="452">
        <v>79.213568882155016</v>
      </c>
      <c r="AN53" s="452">
        <v>79</v>
      </c>
      <c r="AO53" s="452">
        <v>69.7</v>
      </c>
      <c r="AP53" s="478">
        <v>41.4</v>
      </c>
      <c r="AQ53" s="478">
        <v>58.7</v>
      </c>
      <c r="AR53" s="478">
        <v>61.2</v>
      </c>
      <c r="AS53" s="478">
        <v>80.7</v>
      </c>
      <c r="AT53" s="392">
        <v>53.9</v>
      </c>
      <c r="AU53" s="392">
        <v>71.099999999999994</v>
      </c>
      <c r="AV53" s="392">
        <v>64.900000000000006</v>
      </c>
      <c r="AW53" s="492">
        <v>61.9</v>
      </c>
    </row>
    <row r="54" spans="1:49">
      <c r="A54" s="163" t="s">
        <v>210</v>
      </c>
      <c r="B54" s="424">
        <v>71.400000000000006</v>
      </c>
      <c r="C54" s="386">
        <v>73.3</v>
      </c>
      <c r="D54" s="385">
        <v>78.3</v>
      </c>
      <c r="E54" s="385">
        <v>74.3</v>
      </c>
      <c r="F54" s="385">
        <v>75.5</v>
      </c>
      <c r="G54" s="385">
        <v>71.099999999999994</v>
      </c>
      <c r="H54" s="385">
        <v>83.5</v>
      </c>
      <c r="I54" s="385">
        <v>93.2</v>
      </c>
      <c r="J54" s="385">
        <v>86.2</v>
      </c>
      <c r="K54" s="385">
        <v>84.6</v>
      </c>
      <c r="L54" s="385">
        <v>82</v>
      </c>
      <c r="M54" s="385">
        <v>78.599999999999994</v>
      </c>
      <c r="N54" s="385">
        <v>81.2</v>
      </c>
      <c r="O54" s="385">
        <v>94.498557431285093</v>
      </c>
      <c r="P54" s="385">
        <v>79.338614460521569</v>
      </c>
      <c r="Q54" s="385">
        <v>87.398915142645322</v>
      </c>
      <c r="R54" s="385">
        <v>94.433806354749606</v>
      </c>
      <c r="S54" s="385">
        <v>92.849627976545065</v>
      </c>
      <c r="T54" s="385">
        <v>91.943925954306906</v>
      </c>
      <c r="U54" s="385">
        <v>97.89684127113901</v>
      </c>
      <c r="V54" s="385">
        <v>104.10926142117472</v>
      </c>
      <c r="W54" s="385">
        <v>102.65099365091332</v>
      </c>
      <c r="X54" s="385">
        <v>107.47908772881797</v>
      </c>
      <c r="Y54" s="385">
        <v>106.33741052451649</v>
      </c>
      <c r="Z54" s="385">
        <v>103.40291043679579</v>
      </c>
      <c r="AA54" s="385">
        <v>73.501446960468684</v>
      </c>
      <c r="AB54" s="385">
        <v>104.75899844180717</v>
      </c>
      <c r="AC54" s="385">
        <v>106.26158778417432</v>
      </c>
      <c r="AD54" s="478">
        <v>89.369005526592915</v>
      </c>
      <c r="AE54" s="478">
        <v>107.77617865812859</v>
      </c>
      <c r="AF54" s="452">
        <v>82.478758620109446</v>
      </c>
      <c r="AG54" s="452">
        <v>77.057414050104867</v>
      </c>
      <c r="AH54" s="452">
        <v>76.943653319799509</v>
      </c>
      <c r="AI54" s="452">
        <v>82.073825710032764</v>
      </c>
      <c r="AJ54" s="452">
        <v>81.808414325953564</v>
      </c>
      <c r="AK54" s="452">
        <v>82.082251456524375</v>
      </c>
      <c r="AL54" s="452">
        <v>96.791631047511203</v>
      </c>
      <c r="AM54" s="452">
        <v>85.593743818036074</v>
      </c>
      <c r="AN54" s="452">
        <v>76</v>
      </c>
      <c r="AO54" s="452">
        <v>71.8</v>
      </c>
      <c r="AP54" s="478">
        <v>52.6</v>
      </c>
      <c r="AQ54" s="478">
        <v>58.4</v>
      </c>
      <c r="AR54" s="478">
        <v>65.599999999999994</v>
      </c>
      <c r="AS54" s="478">
        <v>94.3</v>
      </c>
      <c r="AT54" s="392">
        <v>52.7</v>
      </c>
      <c r="AU54" s="392">
        <v>71.7</v>
      </c>
      <c r="AV54" s="392">
        <v>71.7</v>
      </c>
      <c r="AW54" s="492">
        <v>63.3</v>
      </c>
    </row>
    <row r="55" spans="1:49">
      <c r="A55" s="163" t="s">
        <v>211</v>
      </c>
      <c r="B55" s="424">
        <v>82.6</v>
      </c>
      <c r="C55" s="386">
        <v>79.900000000000006</v>
      </c>
      <c r="D55" s="385">
        <v>79.900000000000006</v>
      </c>
      <c r="E55" s="385">
        <v>85.1</v>
      </c>
      <c r="F55" s="385">
        <v>83.5</v>
      </c>
      <c r="G55" s="385">
        <v>83.5</v>
      </c>
      <c r="H55" s="385">
        <v>92.6</v>
      </c>
      <c r="I55" s="385">
        <v>91.9</v>
      </c>
      <c r="J55" s="385">
        <v>87.8</v>
      </c>
      <c r="K55" s="385">
        <v>89.5</v>
      </c>
      <c r="L55" s="385">
        <v>94.1</v>
      </c>
      <c r="M55" s="385">
        <v>96.9</v>
      </c>
      <c r="N55" s="385">
        <v>96.6</v>
      </c>
      <c r="O55" s="385">
        <v>101.28131007355692</v>
      </c>
      <c r="P55" s="385">
        <v>86.25045741029048</v>
      </c>
      <c r="Q55" s="385">
        <v>94.550145771614922</v>
      </c>
      <c r="R55" s="385">
        <v>99.626789566896093</v>
      </c>
      <c r="S55" s="385">
        <v>98.364081754025861</v>
      </c>
      <c r="T55" s="385">
        <v>97.851807632515744</v>
      </c>
      <c r="U55" s="385">
        <v>103.25459975965067</v>
      </c>
      <c r="V55" s="385">
        <v>103.51674498964736</v>
      </c>
      <c r="W55" s="385">
        <v>102.43223977495948</v>
      </c>
      <c r="X55" s="385">
        <v>109.25042825988031</v>
      </c>
      <c r="Y55" s="385">
        <v>106.90697815326688</v>
      </c>
      <c r="Z55" s="385">
        <v>98.878055032465582</v>
      </c>
      <c r="AA55" s="385">
        <v>83.96008695696581</v>
      </c>
      <c r="AB55" s="385">
        <v>104.90914647727429</v>
      </c>
      <c r="AC55" s="385">
        <v>105.52041220842082</v>
      </c>
      <c r="AD55" s="478">
        <v>95.507928758843221</v>
      </c>
      <c r="AE55" s="478">
        <v>105.23356201269519</v>
      </c>
      <c r="AF55" s="452">
        <v>83.346968860090129</v>
      </c>
      <c r="AG55" s="452">
        <v>78.298220126364086</v>
      </c>
      <c r="AH55" s="452">
        <v>77.76279167558431</v>
      </c>
      <c r="AI55" s="452">
        <v>88.829425492158776</v>
      </c>
      <c r="AJ55" s="452">
        <v>90.931489445380834</v>
      </c>
      <c r="AK55" s="452">
        <v>85.299635418229485</v>
      </c>
      <c r="AL55" s="452">
        <v>94.803577588973013</v>
      </c>
      <c r="AM55" s="452">
        <v>89.762018003010212</v>
      </c>
      <c r="AN55" s="452">
        <v>86</v>
      </c>
      <c r="AO55" s="452">
        <v>75.7</v>
      </c>
      <c r="AP55" s="478">
        <v>55</v>
      </c>
      <c r="AQ55" s="478">
        <v>68.900000000000006</v>
      </c>
      <c r="AR55" s="478">
        <v>77.099999999999994</v>
      </c>
      <c r="AS55" s="478">
        <v>92.8</v>
      </c>
      <c r="AT55" s="392">
        <v>73</v>
      </c>
      <c r="AU55" s="392">
        <v>88.6</v>
      </c>
      <c r="AV55" s="392">
        <v>82.8</v>
      </c>
      <c r="AW55" s="492">
        <v>83.2</v>
      </c>
    </row>
    <row r="56" spans="1:49">
      <c r="A56" s="163" t="s">
        <v>212</v>
      </c>
      <c r="B56" s="424">
        <v>80.7</v>
      </c>
      <c r="C56" s="386">
        <v>79.599999999999994</v>
      </c>
      <c r="D56" s="385">
        <v>77.400000000000006</v>
      </c>
      <c r="E56" s="385">
        <v>83.2</v>
      </c>
      <c r="F56" s="385">
        <v>80.400000000000006</v>
      </c>
      <c r="G56" s="385">
        <v>81.400000000000006</v>
      </c>
      <c r="H56" s="385">
        <v>88.1</v>
      </c>
      <c r="I56" s="385">
        <v>90</v>
      </c>
      <c r="J56" s="385">
        <v>87.2</v>
      </c>
      <c r="K56" s="385">
        <v>89.2</v>
      </c>
      <c r="L56" s="385">
        <v>97.3</v>
      </c>
      <c r="M56" s="385">
        <v>95.5</v>
      </c>
      <c r="N56" s="385">
        <v>99.4</v>
      </c>
      <c r="O56" s="385">
        <v>93.546755135743467</v>
      </c>
      <c r="P56" s="385">
        <v>90.351572916525996</v>
      </c>
      <c r="Q56" s="385">
        <v>98.637645939277817</v>
      </c>
      <c r="R56" s="385">
        <v>98.081428865230393</v>
      </c>
      <c r="S56" s="385">
        <v>101.6044751326054</v>
      </c>
      <c r="T56" s="385">
        <v>96.277202161449708</v>
      </c>
      <c r="U56" s="385">
        <v>102.82188233501219</v>
      </c>
      <c r="V56" s="385">
        <v>100.67471027739809</v>
      </c>
      <c r="W56" s="385">
        <v>107.82610400965633</v>
      </c>
      <c r="X56" s="385">
        <v>115.86463891903178</v>
      </c>
      <c r="Y56" s="385">
        <v>109.16105751354732</v>
      </c>
      <c r="Z56" s="385">
        <v>107.41470653275491</v>
      </c>
      <c r="AA56" s="385">
        <v>87.623571462127629</v>
      </c>
      <c r="AB56" s="385">
        <v>108.32704249740151</v>
      </c>
      <c r="AC56" s="385">
        <v>111.75624264781845</v>
      </c>
      <c r="AD56" s="478">
        <v>96.916581100761789</v>
      </c>
      <c r="AE56" s="478">
        <v>108.88028551599851</v>
      </c>
      <c r="AF56" s="452">
        <v>86.019943768174215</v>
      </c>
      <c r="AG56" s="452">
        <v>80.943171201710001</v>
      </c>
      <c r="AH56" s="452">
        <v>77.994973485693777</v>
      </c>
      <c r="AI56" s="452">
        <v>86.312465232961898</v>
      </c>
      <c r="AJ56" s="452">
        <v>89.876179187713618</v>
      </c>
      <c r="AK56" s="452">
        <v>83.004692649889023</v>
      </c>
      <c r="AL56" s="452">
        <v>100.12805839896163</v>
      </c>
      <c r="AM56" s="452">
        <v>95.181452318720986</v>
      </c>
      <c r="AN56" s="452">
        <v>90</v>
      </c>
      <c r="AO56" s="452">
        <v>81.400000000000006</v>
      </c>
      <c r="AP56" s="478">
        <v>54.5</v>
      </c>
      <c r="AQ56" s="478">
        <v>67.2</v>
      </c>
      <c r="AR56" s="478">
        <v>78.900000000000006</v>
      </c>
      <c r="AS56" s="478">
        <v>92.8</v>
      </c>
      <c r="AT56" s="392">
        <v>81.2</v>
      </c>
      <c r="AU56" s="392">
        <v>94.8</v>
      </c>
      <c r="AV56" s="392">
        <v>89.1</v>
      </c>
      <c r="AW56" s="492">
        <v>87.2</v>
      </c>
    </row>
    <row r="57" spans="1:49">
      <c r="A57" s="130"/>
      <c r="B57" s="421"/>
      <c r="C57" s="23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36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53"/>
      <c r="AE57" s="353"/>
      <c r="AF57" s="357"/>
      <c r="AG57" s="357"/>
      <c r="AH57" s="357"/>
      <c r="AI57" s="357"/>
      <c r="AJ57" s="357"/>
      <c r="AK57" s="357"/>
      <c r="AL57" s="357"/>
      <c r="AM57" s="357"/>
      <c r="AN57" s="357"/>
      <c r="AO57" s="357"/>
      <c r="AP57" s="359"/>
      <c r="AQ57" s="359"/>
      <c r="AR57" s="359"/>
      <c r="AS57" s="359"/>
      <c r="AT57" s="367"/>
      <c r="AU57" s="367"/>
      <c r="AV57" s="367"/>
      <c r="AW57" s="367"/>
    </row>
    <row r="58" spans="1:49">
      <c r="A58" s="163" t="s">
        <v>59</v>
      </c>
      <c r="B58" s="395">
        <v>79.2</v>
      </c>
      <c r="C58" s="386">
        <v>78.400000000000006</v>
      </c>
      <c r="D58" s="385">
        <v>77.099999999999994</v>
      </c>
      <c r="E58" s="385">
        <v>81.400000000000006</v>
      </c>
      <c r="F58" s="385">
        <v>79.7</v>
      </c>
      <c r="G58" s="385">
        <v>79.599999999999994</v>
      </c>
      <c r="H58" s="385">
        <v>88.3</v>
      </c>
      <c r="I58" s="385">
        <v>90.3</v>
      </c>
      <c r="J58" s="385">
        <v>86.6</v>
      </c>
      <c r="K58" s="385">
        <v>87.5</v>
      </c>
      <c r="L58" s="385">
        <v>91.6</v>
      </c>
      <c r="M58" s="385">
        <v>90.8</v>
      </c>
      <c r="N58" s="385">
        <v>92.5</v>
      </c>
      <c r="O58" s="385">
        <v>94.900196013117267</v>
      </c>
      <c r="P58" s="385">
        <v>85.120839549359417</v>
      </c>
      <c r="Q58" s="385">
        <v>93.210007254470554</v>
      </c>
      <c r="R58" s="385">
        <v>97.852707416299438</v>
      </c>
      <c r="S58" s="385">
        <v>97.99</v>
      </c>
      <c r="T58" s="385">
        <v>96.495400009324101</v>
      </c>
      <c r="U58" s="385">
        <v>101.74</v>
      </c>
      <c r="V58" s="385">
        <v>103.40892018483277</v>
      </c>
      <c r="W58" s="385">
        <v>103.8291246798461</v>
      </c>
      <c r="X58" s="385">
        <v>110.27</v>
      </c>
      <c r="Y58" s="385">
        <v>107.02064045721799</v>
      </c>
      <c r="Z58" s="385">
        <v>102.31527666385314</v>
      </c>
      <c r="AA58" s="385">
        <v>82.367446624225977</v>
      </c>
      <c r="AB58" s="385">
        <v>105.94831183675075</v>
      </c>
      <c r="AC58" s="385">
        <v>106.50458651381287</v>
      </c>
      <c r="AD58" s="478">
        <v>94.255630323861837</v>
      </c>
      <c r="AE58" s="478">
        <v>105.96416271551611</v>
      </c>
      <c r="AF58" s="357">
        <v>83.532943471826172</v>
      </c>
      <c r="AG58" s="357">
        <v>79.051937411895366</v>
      </c>
      <c r="AH58" s="357">
        <v>77.78371778276825</v>
      </c>
      <c r="AI58" s="357">
        <v>86.431564455509772</v>
      </c>
      <c r="AJ58" s="357">
        <v>87.865037782770116</v>
      </c>
      <c r="AK58" s="357">
        <v>82.979885893341518</v>
      </c>
      <c r="AL58" s="357">
        <v>97.054510533064317</v>
      </c>
      <c r="AM58" s="357">
        <v>89.172151808652387</v>
      </c>
      <c r="AN58" s="357">
        <v>85</v>
      </c>
      <c r="AO58" s="357">
        <v>75.099999999999994</v>
      </c>
      <c r="AP58" s="478">
        <v>52.6</v>
      </c>
      <c r="AQ58" s="478">
        <v>65.2</v>
      </c>
      <c r="AR58" s="478">
        <v>72.900000000000006</v>
      </c>
      <c r="AS58" s="478">
        <v>90.9</v>
      </c>
      <c r="AT58" s="392">
        <v>70.2</v>
      </c>
      <c r="AU58" s="392">
        <v>86.1</v>
      </c>
      <c r="AV58" s="392">
        <v>80.900000000000006</v>
      </c>
      <c r="AW58" s="492">
        <v>80</v>
      </c>
    </row>
    <row r="59" spans="1:49">
      <c r="A59" s="169" t="s">
        <v>131</v>
      </c>
      <c r="B59" s="410"/>
      <c r="C59" s="410"/>
      <c r="D59" s="410"/>
      <c r="E59" s="410"/>
      <c r="F59" s="410"/>
      <c r="G59" s="410"/>
      <c r="H59" s="410"/>
      <c r="I59" s="410"/>
      <c r="J59" s="410"/>
      <c r="K59" s="410"/>
      <c r="L59" s="410"/>
      <c r="M59" s="410"/>
      <c r="N59" s="410"/>
      <c r="O59" s="410"/>
      <c r="P59" s="410"/>
      <c r="Q59" s="410"/>
      <c r="R59" s="383"/>
      <c r="S59" s="383"/>
      <c r="T59" s="383"/>
      <c r="U59" s="383"/>
      <c r="V59" s="383"/>
      <c r="W59" s="383"/>
      <c r="X59" s="383"/>
      <c r="Y59" s="383"/>
      <c r="Z59" s="383"/>
      <c r="AA59" s="383"/>
      <c r="AB59" s="383"/>
      <c r="AC59" s="357"/>
      <c r="AD59" s="357"/>
      <c r="AE59" s="357"/>
      <c r="AF59" s="357"/>
      <c r="AG59" s="357"/>
      <c r="AH59" s="357"/>
      <c r="AI59" s="357"/>
      <c r="AJ59" s="357"/>
      <c r="AK59" s="357"/>
      <c r="AL59" s="357"/>
      <c r="AM59" s="357"/>
      <c r="AN59" s="359"/>
      <c r="AO59" s="359"/>
      <c r="AP59" s="359"/>
      <c r="AQ59" s="359"/>
      <c r="AR59" s="359"/>
      <c r="AS59" s="359"/>
      <c r="AT59" s="359"/>
      <c r="AU59" s="359"/>
      <c r="AV59" s="359"/>
      <c r="AW59" s="359"/>
    </row>
    <row r="60" spans="1:49">
      <c r="A60" s="130" t="s">
        <v>70</v>
      </c>
      <c r="B60" s="362" t="s">
        <v>15</v>
      </c>
      <c r="C60" s="362">
        <v>59.3</v>
      </c>
      <c r="D60" s="362" t="s">
        <v>15</v>
      </c>
      <c r="E60" s="362">
        <v>46.8</v>
      </c>
      <c r="F60" s="362">
        <v>45.5</v>
      </c>
      <c r="G60" s="362">
        <v>80.099999999999994</v>
      </c>
      <c r="H60" s="362">
        <v>69.900000000000006</v>
      </c>
      <c r="I60" s="362">
        <v>65.900000000000006</v>
      </c>
      <c r="J60" s="362">
        <v>69.599999999999994</v>
      </c>
      <c r="K60" s="362">
        <v>57.6</v>
      </c>
      <c r="L60" s="362" t="s">
        <v>15</v>
      </c>
      <c r="M60" s="362">
        <v>86.351053353354601</v>
      </c>
      <c r="N60" s="362">
        <v>64.434624388917328</v>
      </c>
      <c r="O60" s="362">
        <v>76.872546175138623</v>
      </c>
      <c r="P60" s="362">
        <v>88.007394124171171</v>
      </c>
      <c r="Q60" s="362">
        <v>96.819176604711387</v>
      </c>
      <c r="R60" s="362" t="s">
        <v>160</v>
      </c>
      <c r="S60" s="362" t="s">
        <v>15</v>
      </c>
      <c r="T60" s="362">
        <v>100.38610323237968</v>
      </c>
      <c r="U60" s="362" t="s">
        <v>15</v>
      </c>
      <c r="V60" s="362" t="s">
        <v>15</v>
      </c>
      <c r="W60" s="362" t="s">
        <v>15</v>
      </c>
      <c r="X60" s="362" t="s">
        <v>15</v>
      </c>
      <c r="Y60" s="362" t="s">
        <v>68</v>
      </c>
      <c r="Z60" s="362" t="s">
        <v>68</v>
      </c>
      <c r="AA60" s="362" t="s">
        <v>68</v>
      </c>
      <c r="AB60" s="362" t="s">
        <v>68</v>
      </c>
      <c r="AC60" s="357" t="s">
        <v>68</v>
      </c>
      <c r="AD60" s="357" t="s">
        <v>68</v>
      </c>
      <c r="AE60" s="357" t="s">
        <v>68</v>
      </c>
      <c r="AF60" s="357" t="s">
        <v>68</v>
      </c>
      <c r="AG60" s="357" t="s">
        <v>68</v>
      </c>
      <c r="AH60" s="357" t="s">
        <v>68</v>
      </c>
      <c r="AI60" s="357" t="s">
        <v>68</v>
      </c>
      <c r="AJ60" s="357" t="s">
        <v>68</v>
      </c>
      <c r="AK60" s="357" t="s">
        <v>68</v>
      </c>
      <c r="AL60" s="357" t="s">
        <v>68</v>
      </c>
      <c r="AM60" s="357" t="s">
        <v>68</v>
      </c>
      <c r="AN60" s="359" t="s">
        <v>68</v>
      </c>
      <c r="AO60" s="359" t="s">
        <v>68</v>
      </c>
      <c r="AP60" s="359" t="s">
        <v>68</v>
      </c>
      <c r="AQ60" s="359" t="s">
        <v>68</v>
      </c>
      <c r="AR60" s="359" t="s">
        <v>68</v>
      </c>
      <c r="AS60" s="359" t="s">
        <v>68</v>
      </c>
      <c r="AT60" s="359" t="s">
        <v>68</v>
      </c>
      <c r="AU60" s="359" t="s">
        <v>68</v>
      </c>
      <c r="AV60" s="359" t="s">
        <v>68</v>
      </c>
      <c r="AW60" s="359" t="s">
        <v>68</v>
      </c>
    </row>
    <row r="61" spans="1:49">
      <c r="A61" s="120"/>
      <c r="B61" s="217"/>
      <c r="C61" s="217"/>
      <c r="D61" s="217"/>
      <c r="E61" s="217"/>
      <c r="F61" s="217"/>
      <c r="G61" s="217"/>
      <c r="H61" s="217"/>
      <c r="I61" s="217"/>
      <c r="J61" s="217"/>
      <c r="K61" s="217"/>
      <c r="L61" s="217"/>
      <c r="M61" s="217"/>
      <c r="N61" s="217"/>
      <c r="O61" s="217"/>
      <c r="P61" s="217"/>
      <c r="Q61" s="217"/>
      <c r="R61" s="216"/>
      <c r="S61" s="216"/>
      <c r="T61" s="216"/>
      <c r="U61" s="216"/>
      <c r="V61" s="216"/>
      <c r="W61" s="216"/>
      <c r="X61" s="216"/>
      <c r="Y61" s="216"/>
      <c r="Z61" s="216"/>
      <c r="AA61" s="216"/>
      <c r="AB61" s="216"/>
      <c r="AC61" s="144"/>
      <c r="AD61" s="144"/>
      <c r="AE61" s="144"/>
      <c r="AF61" s="144"/>
      <c r="AG61" s="144"/>
      <c r="AH61" s="144"/>
      <c r="AI61" s="144"/>
      <c r="AJ61" s="144"/>
      <c r="AK61" s="144"/>
      <c r="AL61" s="144"/>
      <c r="AM61" s="144"/>
      <c r="AN61" s="162"/>
      <c r="AO61" s="162"/>
      <c r="AP61" s="162"/>
      <c r="AQ61" s="162"/>
      <c r="AR61" s="162"/>
      <c r="AS61" s="162"/>
      <c r="AT61" s="131"/>
      <c r="AU61" s="131"/>
      <c r="AV61" s="131"/>
      <c r="AW61" s="131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AEFDE-6089-44B2-B381-FB6CB303A813}">
  <dimension ref="A1:AW67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</cols>
  <sheetData>
    <row r="1" spans="1:49" ht="14.25">
      <c r="A1" s="345" t="str">
        <f>HYPERLINK("#'Verzeichnis_der_Fruchtarten'!A1", "Gehe zum Verzeichnis_der_Fruchtarten")</f>
        <v>Gehe zum Verzeichnis_der_Fruchtarten</v>
      </c>
    </row>
    <row r="3" spans="1:49" ht="33.75">
      <c r="A3" s="301" t="s">
        <v>81</v>
      </c>
      <c r="B3" s="212" t="s">
        <v>154</v>
      </c>
      <c r="C3" s="202" t="s">
        <v>154</v>
      </c>
      <c r="D3" s="202" t="s">
        <v>154</v>
      </c>
      <c r="E3" s="202" t="s">
        <v>154</v>
      </c>
      <c r="F3" s="202" t="s">
        <v>154</v>
      </c>
      <c r="G3" s="202" t="s">
        <v>154</v>
      </c>
      <c r="H3" s="202" t="s">
        <v>154</v>
      </c>
      <c r="I3" s="202" t="s">
        <v>154</v>
      </c>
      <c r="J3" s="202" t="s">
        <v>154</v>
      </c>
      <c r="K3" s="202" t="s">
        <v>154</v>
      </c>
      <c r="L3" s="202" t="s">
        <v>154</v>
      </c>
      <c r="M3" s="202" t="s">
        <v>154</v>
      </c>
      <c r="N3" s="202" t="s">
        <v>154</v>
      </c>
      <c r="O3" s="202" t="s">
        <v>154</v>
      </c>
      <c r="P3" s="202" t="s">
        <v>154</v>
      </c>
      <c r="Q3" s="202" t="s">
        <v>154</v>
      </c>
      <c r="R3" s="202" t="s">
        <v>154</v>
      </c>
      <c r="S3" s="202" t="s">
        <v>154</v>
      </c>
      <c r="T3" s="202" t="s">
        <v>154</v>
      </c>
      <c r="U3" s="202" t="s">
        <v>154</v>
      </c>
      <c r="V3" s="202" t="s">
        <v>154</v>
      </c>
      <c r="W3" s="202" t="s">
        <v>154</v>
      </c>
      <c r="X3" s="202" t="s">
        <v>154</v>
      </c>
      <c r="Y3" s="202" t="s">
        <v>154</v>
      </c>
      <c r="Z3" s="202" t="s">
        <v>154</v>
      </c>
      <c r="AA3" s="202" t="s">
        <v>154</v>
      </c>
      <c r="AB3" s="202" t="s">
        <v>154</v>
      </c>
      <c r="AC3" s="202" t="s">
        <v>154</v>
      </c>
      <c r="AD3" s="202" t="s">
        <v>154</v>
      </c>
      <c r="AE3" s="202" t="s">
        <v>154</v>
      </c>
      <c r="AF3" s="202" t="s">
        <v>8</v>
      </c>
      <c r="AG3" s="202" t="s">
        <v>8</v>
      </c>
      <c r="AH3" s="202" t="s">
        <v>143</v>
      </c>
      <c r="AI3" s="202" t="s">
        <v>143</v>
      </c>
      <c r="AJ3" s="202" t="s">
        <v>143</v>
      </c>
      <c r="AK3" s="202" t="s">
        <v>143</v>
      </c>
      <c r="AL3" s="202" t="s">
        <v>143</v>
      </c>
      <c r="AM3" s="202" t="s">
        <v>143</v>
      </c>
      <c r="AN3" s="202" t="s">
        <v>143</v>
      </c>
      <c r="AO3" s="202" t="s">
        <v>143</v>
      </c>
      <c r="AP3" s="202" t="s">
        <v>143</v>
      </c>
      <c r="AQ3" s="202" t="s">
        <v>143</v>
      </c>
      <c r="AR3" s="202" t="s">
        <v>143</v>
      </c>
      <c r="AS3" s="202" t="s">
        <v>143</v>
      </c>
      <c r="AT3" s="202" t="s">
        <v>143</v>
      </c>
      <c r="AU3" s="202" t="s">
        <v>143</v>
      </c>
      <c r="AV3" s="202" t="s">
        <v>143</v>
      </c>
      <c r="AW3" s="202" t="s">
        <v>143</v>
      </c>
    </row>
    <row r="4" spans="1:4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182">
        <v>2007</v>
      </c>
      <c r="AF4" s="182">
        <v>2008</v>
      </c>
      <c r="AG4" s="182">
        <v>2009</v>
      </c>
      <c r="AH4" s="182">
        <v>2010</v>
      </c>
      <c r="AI4" s="182">
        <v>2011</v>
      </c>
      <c r="AJ4" s="182">
        <v>2012</v>
      </c>
      <c r="AK4" s="182">
        <v>2013</v>
      </c>
      <c r="AL4" s="182">
        <v>2014</v>
      </c>
      <c r="AM4" s="182">
        <v>2015</v>
      </c>
      <c r="AN4" s="182">
        <v>2016</v>
      </c>
      <c r="AO4" s="182">
        <v>2017</v>
      </c>
      <c r="AP4" s="182">
        <v>2018</v>
      </c>
      <c r="AQ4" s="182">
        <v>2019</v>
      </c>
      <c r="AR4" s="182">
        <v>2020</v>
      </c>
      <c r="AS4" s="238">
        <v>2021</v>
      </c>
      <c r="AT4" s="182">
        <v>2022</v>
      </c>
      <c r="AU4" s="182">
        <v>2023</v>
      </c>
      <c r="AV4" s="238">
        <v>2024</v>
      </c>
      <c r="AW4" s="182">
        <v>2025</v>
      </c>
    </row>
    <row r="5" spans="1:49" ht="12.75" thickBot="1">
      <c r="A5" s="553"/>
      <c r="B5" s="193" t="s">
        <v>220</v>
      </c>
      <c r="C5" s="129" t="s">
        <v>220</v>
      </c>
      <c r="D5" s="129" t="s">
        <v>220</v>
      </c>
      <c r="E5" s="129" t="s">
        <v>220</v>
      </c>
      <c r="F5" s="129" t="s">
        <v>220</v>
      </c>
      <c r="G5" s="129" t="s">
        <v>220</v>
      </c>
      <c r="H5" s="129" t="s">
        <v>220</v>
      </c>
      <c r="I5" s="129" t="s">
        <v>220</v>
      </c>
      <c r="J5" s="129" t="s">
        <v>220</v>
      </c>
      <c r="K5" s="129" t="s">
        <v>220</v>
      </c>
      <c r="L5" s="129" t="s">
        <v>220</v>
      </c>
      <c r="M5" s="129" t="s">
        <v>220</v>
      </c>
      <c r="N5" s="129" t="s">
        <v>220</v>
      </c>
      <c r="O5" s="129" t="s">
        <v>220</v>
      </c>
      <c r="P5" s="129" t="s">
        <v>220</v>
      </c>
      <c r="Q5" s="129" t="s">
        <v>220</v>
      </c>
      <c r="R5" s="129" t="s">
        <v>220</v>
      </c>
      <c r="S5" s="129" t="s">
        <v>220</v>
      </c>
      <c r="T5" s="129" t="s">
        <v>220</v>
      </c>
      <c r="U5" s="129" t="s">
        <v>220</v>
      </c>
      <c r="V5" s="129" t="s">
        <v>220</v>
      </c>
      <c r="W5" s="129" t="s">
        <v>220</v>
      </c>
      <c r="X5" s="129" t="s">
        <v>220</v>
      </c>
      <c r="Y5" s="129" t="s">
        <v>220</v>
      </c>
      <c r="Z5" s="129" t="s">
        <v>220</v>
      </c>
      <c r="AA5" s="129" t="s">
        <v>220</v>
      </c>
      <c r="AB5" s="129" t="s">
        <v>220</v>
      </c>
      <c r="AC5" s="129" t="s">
        <v>220</v>
      </c>
      <c r="AD5" s="129" t="s">
        <v>220</v>
      </c>
      <c r="AE5" s="129" t="s">
        <v>220</v>
      </c>
      <c r="AF5" s="202" t="s">
        <v>221</v>
      </c>
      <c r="AG5" s="202" t="s">
        <v>221</v>
      </c>
      <c r="AH5" s="202" t="s">
        <v>221</v>
      </c>
      <c r="AI5" s="202" t="s">
        <v>221</v>
      </c>
      <c r="AJ5" s="202" t="s">
        <v>221</v>
      </c>
      <c r="AK5" s="202" t="s">
        <v>221</v>
      </c>
      <c r="AL5" s="202" t="s">
        <v>221</v>
      </c>
      <c r="AM5" s="202" t="s">
        <v>221</v>
      </c>
      <c r="AN5" s="202" t="s">
        <v>221</v>
      </c>
      <c r="AO5" s="202" t="s">
        <v>221</v>
      </c>
      <c r="AP5" s="202" t="s">
        <v>221</v>
      </c>
      <c r="AQ5" s="202" t="s">
        <v>221</v>
      </c>
      <c r="AR5" s="202" t="s">
        <v>221</v>
      </c>
      <c r="AS5" s="202" t="s">
        <v>221</v>
      </c>
      <c r="AT5" s="202" t="s">
        <v>221</v>
      </c>
      <c r="AU5" s="202" t="s">
        <v>221</v>
      </c>
      <c r="AV5" s="202" t="s">
        <v>221</v>
      </c>
      <c r="AW5" s="202" t="s">
        <v>250</v>
      </c>
    </row>
    <row r="6" spans="1:49" ht="12.75" thickTop="1">
      <c r="A6" s="130" t="s">
        <v>14</v>
      </c>
      <c r="B6" s="527">
        <v>85.6</v>
      </c>
      <c r="C6" s="232">
        <v>87.7</v>
      </c>
      <c r="D6" s="362">
        <v>79.400000000000006</v>
      </c>
      <c r="E6" s="362">
        <v>83.5</v>
      </c>
      <c r="F6" s="362">
        <v>72.400000000000006</v>
      </c>
      <c r="G6" s="362">
        <v>60.3</v>
      </c>
      <c r="H6" s="362">
        <v>50.8</v>
      </c>
      <c r="I6" s="362">
        <v>63.8</v>
      </c>
      <c r="J6" s="362">
        <v>85.3</v>
      </c>
      <c r="K6" s="362">
        <v>76</v>
      </c>
      <c r="L6" s="362">
        <v>79.099999999999994</v>
      </c>
      <c r="M6" s="362">
        <v>64.7</v>
      </c>
      <c r="N6" s="362">
        <v>71.3</v>
      </c>
      <c r="O6" s="232">
        <v>76.205530787774208</v>
      </c>
      <c r="P6" s="232">
        <v>58.570184256569128</v>
      </c>
      <c r="Q6" s="232">
        <v>64.807186981483355</v>
      </c>
      <c r="R6" s="445">
        <v>87.306390642607553</v>
      </c>
      <c r="S6" s="413">
        <v>83.186379118705176</v>
      </c>
      <c r="T6" s="446">
        <v>97.755044546402473</v>
      </c>
      <c r="U6" s="447">
        <v>95.934887250468222</v>
      </c>
      <c r="V6" s="447">
        <v>105.21772365393861</v>
      </c>
      <c r="W6" s="409">
        <v>95.869830935088913</v>
      </c>
      <c r="X6" s="409">
        <v>97.069849079462955</v>
      </c>
      <c r="Y6" s="366">
        <v>103.39054307168283</v>
      </c>
      <c r="Z6" s="366">
        <v>104.63673882636392</v>
      </c>
      <c r="AA6" s="366">
        <v>66.864524634791835</v>
      </c>
      <c r="AB6" s="366">
        <v>117.34502539537012</v>
      </c>
      <c r="AC6" s="366">
        <v>95.47590098469783</v>
      </c>
      <c r="AD6" s="353">
        <v>80.535339798205641</v>
      </c>
      <c r="AE6" s="353">
        <v>105.95992004522056</v>
      </c>
      <c r="AF6" s="357">
        <v>81.454402850088528</v>
      </c>
      <c r="AG6" s="357">
        <v>86.387226957443076</v>
      </c>
      <c r="AH6" s="357">
        <v>76.281511906789518</v>
      </c>
      <c r="AI6" s="357">
        <v>74.102899033189345</v>
      </c>
      <c r="AJ6" s="357">
        <v>71.754410380314425</v>
      </c>
      <c r="AK6" s="357">
        <v>71.404519902334016</v>
      </c>
      <c r="AL6" s="357">
        <v>86.875093545680059</v>
      </c>
      <c r="AM6" s="357">
        <v>82.875145014615697</v>
      </c>
      <c r="AN6" s="357" t="s">
        <v>15</v>
      </c>
      <c r="AO6" s="357" t="s">
        <v>15</v>
      </c>
      <c r="AP6" s="353" t="s">
        <v>160</v>
      </c>
      <c r="AQ6" s="353" t="s">
        <v>160</v>
      </c>
      <c r="AR6" s="353" t="s">
        <v>160</v>
      </c>
      <c r="AS6" s="353" t="s">
        <v>160</v>
      </c>
      <c r="AT6" s="367">
        <v>54.3</v>
      </c>
      <c r="AU6" s="353">
        <v>56.9</v>
      </c>
      <c r="AV6" s="353" t="s">
        <v>160</v>
      </c>
      <c r="AW6" s="367" t="s">
        <v>160</v>
      </c>
    </row>
    <row r="7" spans="1:49">
      <c r="A7" s="130" t="s">
        <v>17</v>
      </c>
      <c r="B7" s="528">
        <v>64.5</v>
      </c>
      <c r="C7" s="362">
        <v>72.900000000000006</v>
      </c>
      <c r="D7" s="362">
        <v>88.8</v>
      </c>
      <c r="E7" s="362">
        <v>88.8</v>
      </c>
      <c r="F7" s="362">
        <v>59.9</v>
      </c>
      <c r="G7" s="362">
        <v>74.400000000000006</v>
      </c>
      <c r="H7" s="362">
        <v>61.5</v>
      </c>
      <c r="I7" s="362">
        <v>61.8</v>
      </c>
      <c r="J7" s="362">
        <v>55.8</v>
      </c>
      <c r="K7" s="362" t="s">
        <v>15</v>
      </c>
      <c r="L7" s="362" t="s">
        <v>15</v>
      </c>
      <c r="M7" s="362" t="s">
        <v>15</v>
      </c>
      <c r="N7" s="362" t="s">
        <v>15</v>
      </c>
      <c r="O7" s="232">
        <v>56.256607689731304</v>
      </c>
      <c r="P7" s="232" t="s">
        <v>160</v>
      </c>
      <c r="Q7" s="232">
        <v>78.234462916582586</v>
      </c>
      <c r="R7" s="445">
        <v>96.733856313884189</v>
      </c>
      <c r="S7" s="413">
        <v>87.29173014880331</v>
      </c>
      <c r="T7" s="446" t="s">
        <v>160</v>
      </c>
      <c r="U7" s="447">
        <v>88.304528530656654</v>
      </c>
      <c r="V7" s="447" t="s">
        <v>15</v>
      </c>
      <c r="W7" s="409">
        <v>82.502376554713251</v>
      </c>
      <c r="X7" s="409" t="s">
        <v>15</v>
      </c>
      <c r="Y7" s="366">
        <v>103.07307795302668</v>
      </c>
      <c r="Z7" s="366">
        <v>119.49393350510212</v>
      </c>
      <c r="AA7" s="366">
        <v>68.658115106882462</v>
      </c>
      <c r="AB7" s="366">
        <v>99.999257182474054</v>
      </c>
      <c r="AC7" s="366">
        <v>95.255996801276041</v>
      </c>
      <c r="AD7" s="353" t="s">
        <v>15</v>
      </c>
      <c r="AE7" s="353" t="s">
        <v>15</v>
      </c>
      <c r="AF7" s="357" t="s">
        <v>15</v>
      </c>
      <c r="AG7" s="357" t="s">
        <v>15</v>
      </c>
      <c r="AH7" s="357">
        <v>79.248963420210174</v>
      </c>
      <c r="AI7" s="357">
        <v>80.027616780094831</v>
      </c>
      <c r="AJ7" s="357">
        <v>84.818994748028672</v>
      </c>
      <c r="AK7" s="357">
        <v>75.800146627668056</v>
      </c>
      <c r="AL7" s="357">
        <v>89.495787124129606</v>
      </c>
      <c r="AM7" s="357">
        <v>86.189317977920382</v>
      </c>
      <c r="AN7" s="357" t="s">
        <v>15</v>
      </c>
      <c r="AO7" s="357" t="s">
        <v>15</v>
      </c>
      <c r="AP7" s="353" t="s">
        <v>160</v>
      </c>
      <c r="AQ7" s="353" t="s">
        <v>160</v>
      </c>
      <c r="AR7" s="353" t="s">
        <v>160</v>
      </c>
      <c r="AS7" s="353" t="s">
        <v>160</v>
      </c>
      <c r="AT7" s="367">
        <v>53.8</v>
      </c>
      <c r="AU7" s="353">
        <v>75.599999999999994</v>
      </c>
      <c r="AV7" s="353" t="s">
        <v>160</v>
      </c>
      <c r="AW7" s="367" t="s">
        <v>160</v>
      </c>
    </row>
    <row r="8" spans="1:49">
      <c r="A8" s="130" t="s">
        <v>18</v>
      </c>
      <c r="B8" s="528">
        <v>65.2</v>
      </c>
      <c r="C8" s="362">
        <v>54.8</v>
      </c>
      <c r="D8" s="362">
        <v>50.6</v>
      </c>
      <c r="E8" s="362">
        <v>80</v>
      </c>
      <c r="F8" s="362">
        <v>51.4</v>
      </c>
      <c r="G8" s="362" t="s">
        <v>15</v>
      </c>
      <c r="H8" s="362">
        <v>48.2</v>
      </c>
      <c r="I8" s="362">
        <v>75.2</v>
      </c>
      <c r="J8" s="362">
        <v>51.3</v>
      </c>
      <c r="K8" s="362">
        <v>85.7</v>
      </c>
      <c r="L8" s="362">
        <v>77.099999999999994</v>
      </c>
      <c r="M8" s="362">
        <v>46.7</v>
      </c>
      <c r="N8" s="362">
        <v>56.5</v>
      </c>
      <c r="O8" s="232">
        <v>56.256607689731325</v>
      </c>
      <c r="P8" s="232">
        <v>59.823155432236824</v>
      </c>
      <c r="Q8" s="232">
        <v>74.068138271320834</v>
      </c>
      <c r="R8" s="445">
        <v>97.502928917300963</v>
      </c>
      <c r="S8" s="413">
        <v>98.744308971853897</v>
      </c>
      <c r="T8" s="446">
        <v>106.01450292119067</v>
      </c>
      <c r="U8" s="447">
        <v>102.64668312490795</v>
      </c>
      <c r="V8" s="447">
        <v>115.10079916153542</v>
      </c>
      <c r="W8" s="409">
        <v>102.54589612370921</v>
      </c>
      <c r="X8" s="409">
        <v>113.49373122344066</v>
      </c>
      <c r="Y8" s="366">
        <v>113.79293983640603</v>
      </c>
      <c r="Z8" s="366">
        <v>109.26210863499637</v>
      </c>
      <c r="AA8" s="366">
        <v>64.072566087584548</v>
      </c>
      <c r="AB8" s="366">
        <v>111.2637099755428</v>
      </c>
      <c r="AC8" s="366">
        <v>104.22482731080545</v>
      </c>
      <c r="AD8" s="353" t="s">
        <v>15</v>
      </c>
      <c r="AE8" s="353" t="s">
        <v>15</v>
      </c>
      <c r="AF8" s="357" t="s">
        <v>15</v>
      </c>
      <c r="AG8" s="357">
        <v>73.925705969237001</v>
      </c>
      <c r="AH8" s="357">
        <v>77.106724836545894</v>
      </c>
      <c r="AI8" s="357">
        <v>81.90958321733568</v>
      </c>
      <c r="AJ8" s="357">
        <v>82.140846758793046</v>
      </c>
      <c r="AK8" s="357">
        <v>79.18080017200171</v>
      </c>
      <c r="AL8" s="357">
        <v>84.399596084275828</v>
      </c>
      <c r="AM8" s="357">
        <v>80.718943104219562</v>
      </c>
      <c r="AN8" s="357" t="s">
        <v>15</v>
      </c>
      <c r="AO8" s="357" t="s">
        <v>15</v>
      </c>
      <c r="AP8" s="353" t="s">
        <v>160</v>
      </c>
      <c r="AQ8" s="353" t="s">
        <v>160</v>
      </c>
      <c r="AR8" s="353" t="s">
        <v>160</v>
      </c>
      <c r="AS8" s="353" t="s">
        <v>160</v>
      </c>
      <c r="AT8" s="367" t="s">
        <v>160</v>
      </c>
      <c r="AU8" s="353" t="s">
        <v>160</v>
      </c>
      <c r="AV8" s="353" t="s">
        <v>160</v>
      </c>
      <c r="AW8" s="367" t="s">
        <v>160</v>
      </c>
    </row>
    <row r="9" spans="1:49">
      <c r="A9" s="130" t="s">
        <v>19</v>
      </c>
      <c r="B9" s="528">
        <v>65.2</v>
      </c>
      <c r="C9" s="362">
        <v>69.099999999999994</v>
      </c>
      <c r="D9" s="362">
        <v>60</v>
      </c>
      <c r="E9" s="362">
        <v>63.5</v>
      </c>
      <c r="F9" s="362">
        <v>63.7</v>
      </c>
      <c r="G9" s="362">
        <v>70.5</v>
      </c>
      <c r="H9" s="362">
        <v>78.5</v>
      </c>
      <c r="I9" s="362">
        <v>77.7</v>
      </c>
      <c r="J9" s="362">
        <v>76.099999999999994</v>
      </c>
      <c r="K9" s="362">
        <v>71.3</v>
      </c>
      <c r="L9" s="362">
        <v>72.8</v>
      </c>
      <c r="M9" s="362">
        <v>67.7</v>
      </c>
      <c r="N9" s="362">
        <v>61.5</v>
      </c>
      <c r="O9" s="232">
        <v>78.344726777214916</v>
      </c>
      <c r="P9" s="232">
        <v>70.885482406253246</v>
      </c>
      <c r="Q9" s="232">
        <v>75.921315081806739</v>
      </c>
      <c r="R9" s="445">
        <v>95.908028284425328</v>
      </c>
      <c r="S9" s="413">
        <v>94.233892595183121</v>
      </c>
      <c r="T9" s="446">
        <v>98.572247013018142</v>
      </c>
      <c r="U9" s="447">
        <v>99.32613439978735</v>
      </c>
      <c r="V9" s="447">
        <v>112.59747032791095</v>
      </c>
      <c r="W9" s="409">
        <v>97.534294874376627</v>
      </c>
      <c r="X9" s="409">
        <v>106.59145668976078</v>
      </c>
      <c r="Y9" s="366">
        <v>101.84125481887834</v>
      </c>
      <c r="Z9" s="366">
        <v>104.37401725163903</v>
      </c>
      <c r="AA9" s="366">
        <v>72.295812361852015</v>
      </c>
      <c r="AB9" s="366">
        <v>112.34354527718338</v>
      </c>
      <c r="AC9" s="366">
        <v>97.80659413011081</v>
      </c>
      <c r="AD9" s="353">
        <v>84.63660739193719</v>
      </c>
      <c r="AE9" s="353">
        <v>107.00269766799741</v>
      </c>
      <c r="AF9" s="357">
        <v>85.081916775418861</v>
      </c>
      <c r="AG9" s="357">
        <v>79.583142450304706</v>
      </c>
      <c r="AH9" s="357">
        <v>75.014819646148041</v>
      </c>
      <c r="AI9" s="357">
        <v>81.574124024209326</v>
      </c>
      <c r="AJ9" s="357">
        <v>87.017489568718162</v>
      </c>
      <c r="AK9" s="357">
        <v>79.759999033864531</v>
      </c>
      <c r="AL9" s="357">
        <v>88.269377863742662</v>
      </c>
      <c r="AM9" s="357">
        <v>81.630173456253743</v>
      </c>
      <c r="AN9" s="357">
        <v>77</v>
      </c>
      <c r="AO9" s="357">
        <v>66.099999999999994</v>
      </c>
      <c r="AP9" s="353">
        <v>43.7</v>
      </c>
      <c r="AQ9" s="353">
        <v>53.2</v>
      </c>
      <c r="AR9" s="353">
        <v>39.200000000000003</v>
      </c>
      <c r="AS9" s="353">
        <v>87.4</v>
      </c>
      <c r="AT9" s="367">
        <v>49.1</v>
      </c>
      <c r="AU9" s="353">
        <v>50.6</v>
      </c>
      <c r="AV9" s="353">
        <v>45.3</v>
      </c>
      <c r="AW9" s="420">
        <v>39.9</v>
      </c>
    </row>
    <row r="10" spans="1:49">
      <c r="A10" s="150" t="s">
        <v>225</v>
      </c>
      <c r="B10" s="528">
        <v>72.900000000000006</v>
      </c>
      <c r="C10" s="362">
        <v>80.3</v>
      </c>
      <c r="D10" s="362">
        <v>70</v>
      </c>
      <c r="E10" s="362">
        <v>82.1</v>
      </c>
      <c r="F10" s="362">
        <v>63.1</v>
      </c>
      <c r="G10" s="362">
        <v>75.400000000000006</v>
      </c>
      <c r="H10" s="362">
        <v>91.5</v>
      </c>
      <c r="I10" s="362">
        <v>98.9</v>
      </c>
      <c r="J10" s="362">
        <v>89.5</v>
      </c>
      <c r="K10" s="362">
        <v>94.1</v>
      </c>
      <c r="L10" s="362">
        <v>82.5</v>
      </c>
      <c r="M10" s="362">
        <v>86.5</v>
      </c>
      <c r="N10" s="362">
        <v>84.2</v>
      </c>
      <c r="O10" s="354">
        <v>81.375675490663752</v>
      </c>
      <c r="P10" s="354">
        <v>80.797477397940185</v>
      </c>
      <c r="Q10" s="354">
        <v>88.339046385014797</v>
      </c>
      <c r="R10" s="472">
        <v>96.609599769106239</v>
      </c>
      <c r="S10" s="419">
        <v>94.95615225343839</v>
      </c>
      <c r="T10" s="473">
        <v>98.97121290402319</v>
      </c>
      <c r="U10" s="433">
        <v>98.792409372181993</v>
      </c>
      <c r="V10" s="433">
        <v>113.41469442156246</v>
      </c>
      <c r="W10" s="434">
        <v>110.01395280668731</v>
      </c>
      <c r="X10" s="434">
        <v>112.09439916636228</v>
      </c>
      <c r="Y10" s="380">
        <v>104.68777709802563</v>
      </c>
      <c r="Z10" s="380">
        <v>109.16117671295234</v>
      </c>
      <c r="AA10" s="380">
        <v>73.757231399653904</v>
      </c>
      <c r="AB10" s="380">
        <v>109.67134694601351</v>
      </c>
      <c r="AC10" s="380">
        <v>102.57929604803878</v>
      </c>
      <c r="AD10" s="474">
        <v>89.69262819343912</v>
      </c>
      <c r="AE10" s="474">
        <v>106.76417081402248</v>
      </c>
      <c r="AF10" s="357">
        <v>82.638953861710576</v>
      </c>
      <c r="AG10" s="357">
        <v>90.532229271004326</v>
      </c>
      <c r="AH10" s="357">
        <v>80.83349821455117</v>
      </c>
      <c r="AI10" s="357">
        <v>77.333096219757934</v>
      </c>
      <c r="AJ10" s="357">
        <v>80.460370072177994</v>
      </c>
      <c r="AK10" s="357">
        <v>76.947639755926332</v>
      </c>
      <c r="AL10" s="357">
        <v>92.209192138250501</v>
      </c>
      <c r="AM10" s="357">
        <v>81.085913210716299</v>
      </c>
      <c r="AN10" s="357">
        <v>73</v>
      </c>
      <c r="AO10" s="357">
        <v>63.2</v>
      </c>
      <c r="AP10" s="474">
        <v>42</v>
      </c>
      <c r="AQ10" s="474">
        <v>68.5</v>
      </c>
      <c r="AR10" s="474">
        <v>64.2</v>
      </c>
      <c r="AS10" s="474">
        <v>77.5</v>
      </c>
      <c r="AT10" s="381">
        <v>54.2</v>
      </c>
      <c r="AU10" s="474">
        <v>68.8</v>
      </c>
      <c r="AV10" s="474">
        <v>77.599999999999994</v>
      </c>
      <c r="AW10" s="489">
        <v>56</v>
      </c>
    </row>
    <row r="11" spans="1:49">
      <c r="A11" s="130" t="s">
        <v>21</v>
      </c>
      <c r="B11" s="528">
        <v>79.2</v>
      </c>
      <c r="C11" s="362">
        <v>64.5</v>
      </c>
      <c r="D11" s="362">
        <v>48.5</v>
      </c>
      <c r="E11" s="362">
        <v>84.2</v>
      </c>
      <c r="F11" s="362">
        <v>78.099999999999994</v>
      </c>
      <c r="G11" s="362">
        <v>78.7</v>
      </c>
      <c r="H11" s="362">
        <v>92.7</v>
      </c>
      <c r="I11" s="362">
        <v>94.8</v>
      </c>
      <c r="J11" s="362">
        <v>79.900000000000006</v>
      </c>
      <c r="K11" s="362">
        <v>82.2</v>
      </c>
      <c r="L11" s="362">
        <v>88.3</v>
      </c>
      <c r="M11" s="362">
        <v>73.5</v>
      </c>
      <c r="N11" s="362">
        <v>73.7</v>
      </c>
      <c r="O11" s="354">
        <v>78.36028941999561</v>
      </c>
      <c r="P11" s="354">
        <v>67.18802816884795</v>
      </c>
      <c r="Q11" s="354">
        <v>87.512990143884196</v>
      </c>
      <c r="R11" s="472">
        <v>96.389165754520931</v>
      </c>
      <c r="S11" s="419">
        <v>97.566690824326287</v>
      </c>
      <c r="T11" s="473">
        <v>100.59609766020598</v>
      </c>
      <c r="U11" s="433">
        <v>98.962656085833089</v>
      </c>
      <c r="V11" s="362">
        <v>110.57563067587728</v>
      </c>
      <c r="W11" s="434">
        <v>101.34045930979036</v>
      </c>
      <c r="X11" s="434">
        <v>106.79008627499735</v>
      </c>
      <c r="Y11" s="380">
        <v>102.86758071777483</v>
      </c>
      <c r="Z11" s="380">
        <v>113.90843062039821</v>
      </c>
      <c r="AA11" s="380">
        <v>63.585304520862955</v>
      </c>
      <c r="AB11" s="380">
        <v>99.898250764870738</v>
      </c>
      <c r="AC11" s="380">
        <v>89.029674379679776</v>
      </c>
      <c r="AD11" s="474">
        <v>83.911933045798349</v>
      </c>
      <c r="AE11" s="474">
        <v>105.20713230897189</v>
      </c>
      <c r="AF11" s="357">
        <v>82.772511289418631</v>
      </c>
      <c r="AG11" s="357">
        <v>86.483459542412504</v>
      </c>
      <c r="AH11" s="357">
        <v>78.708084716347145</v>
      </c>
      <c r="AI11" s="357">
        <v>75.912158271930622</v>
      </c>
      <c r="AJ11" s="357">
        <v>73.298353590741897</v>
      </c>
      <c r="AK11" s="357">
        <v>76.267560473128754</v>
      </c>
      <c r="AL11" s="357">
        <v>88.182560684634709</v>
      </c>
      <c r="AM11" s="357">
        <v>81.719585184202714</v>
      </c>
      <c r="AN11" s="357">
        <v>72</v>
      </c>
      <c r="AO11" s="357">
        <v>67.7</v>
      </c>
      <c r="AP11" s="474">
        <v>39.4</v>
      </c>
      <c r="AQ11" s="474">
        <v>44.5</v>
      </c>
      <c r="AR11" s="474">
        <v>55.4</v>
      </c>
      <c r="AS11" s="474">
        <v>70.8</v>
      </c>
      <c r="AT11" s="381">
        <v>29</v>
      </c>
      <c r="AU11" s="474">
        <v>102.8</v>
      </c>
      <c r="AV11" s="474">
        <v>30.3</v>
      </c>
      <c r="AW11" s="489">
        <v>64</v>
      </c>
    </row>
    <row r="12" spans="1:49">
      <c r="A12" s="130" t="s">
        <v>22</v>
      </c>
      <c r="B12" s="528">
        <v>63.8</v>
      </c>
      <c r="C12" s="362">
        <v>60.8</v>
      </c>
      <c r="D12" s="362">
        <v>89.5</v>
      </c>
      <c r="E12" s="362">
        <v>97.2</v>
      </c>
      <c r="F12" s="362">
        <v>84.2</v>
      </c>
      <c r="G12" s="362">
        <v>73.3</v>
      </c>
      <c r="H12" s="362">
        <v>91.3</v>
      </c>
      <c r="I12" s="362">
        <v>86.1</v>
      </c>
      <c r="J12" s="362">
        <v>73.900000000000006</v>
      </c>
      <c r="K12" s="362">
        <v>69.7</v>
      </c>
      <c r="L12" s="362">
        <v>73.599999999999994</v>
      </c>
      <c r="M12" s="362">
        <v>78.7</v>
      </c>
      <c r="N12" s="362">
        <v>82</v>
      </c>
      <c r="O12" s="354">
        <v>94.115094884520033</v>
      </c>
      <c r="P12" s="354">
        <v>74.678921139483293</v>
      </c>
      <c r="Q12" s="354">
        <v>92.176951368620834</v>
      </c>
      <c r="R12" s="472">
        <v>90.627397335853857</v>
      </c>
      <c r="S12" s="419">
        <v>91.188832426299044</v>
      </c>
      <c r="T12" s="473">
        <v>97.441699320919255</v>
      </c>
      <c r="U12" s="433">
        <v>96.331292216042272</v>
      </c>
      <c r="V12" s="433">
        <v>117.55451942162408</v>
      </c>
      <c r="W12" s="434">
        <v>87.899326354923915</v>
      </c>
      <c r="X12" s="434">
        <v>104.04042546489651</v>
      </c>
      <c r="Y12" s="380">
        <v>107.36677029636697</v>
      </c>
      <c r="Z12" s="380">
        <v>101.60755049759788</v>
      </c>
      <c r="AA12" s="380">
        <v>68.768399275570246</v>
      </c>
      <c r="AB12" s="380">
        <v>111.0946321016304</v>
      </c>
      <c r="AC12" s="380">
        <v>100.8237546317669</v>
      </c>
      <c r="AD12" s="474">
        <v>85.44502935001799</v>
      </c>
      <c r="AE12" s="474">
        <v>116.05374213027386</v>
      </c>
      <c r="AF12" s="357">
        <v>86.993316168223686</v>
      </c>
      <c r="AG12" s="357">
        <v>81.297601428503356</v>
      </c>
      <c r="AH12" s="357">
        <v>80.077103808370623</v>
      </c>
      <c r="AI12" s="357">
        <v>72.001710501068061</v>
      </c>
      <c r="AJ12" s="357">
        <v>67.861180803671772</v>
      </c>
      <c r="AK12" s="357">
        <v>69.907103753162403</v>
      </c>
      <c r="AL12" s="357">
        <v>84.851211758780195</v>
      </c>
      <c r="AM12" s="357">
        <v>83.937520946486458</v>
      </c>
      <c r="AN12" s="357">
        <v>70</v>
      </c>
      <c r="AO12" s="357">
        <v>50.600000000000009</v>
      </c>
      <c r="AP12" s="474">
        <v>33.5</v>
      </c>
      <c r="AQ12" s="474">
        <v>50.5</v>
      </c>
      <c r="AR12" s="474">
        <v>60.8</v>
      </c>
      <c r="AS12" s="474">
        <v>79</v>
      </c>
      <c r="AT12" s="381">
        <v>36.4</v>
      </c>
      <c r="AU12" s="474">
        <v>37.200000000000003</v>
      </c>
      <c r="AV12" s="474">
        <v>67.8</v>
      </c>
      <c r="AW12" s="489">
        <v>44.7</v>
      </c>
    </row>
    <row r="13" spans="1:49">
      <c r="A13" s="130" t="s">
        <v>23</v>
      </c>
      <c r="B13" s="528">
        <v>81.3</v>
      </c>
      <c r="C13" s="362">
        <v>78.8</v>
      </c>
      <c r="D13" s="362">
        <v>78.400000000000006</v>
      </c>
      <c r="E13" s="362">
        <v>84.6</v>
      </c>
      <c r="F13" s="362">
        <v>69.8</v>
      </c>
      <c r="G13" s="362">
        <v>67.7</v>
      </c>
      <c r="H13" s="362">
        <v>88.2</v>
      </c>
      <c r="I13" s="362">
        <v>89.8</v>
      </c>
      <c r="J13" s="362">
        <v>85</v>
      </c>
      <c r="K13" s="362">
        <v>85.8</v>
      </c>
      <c r="L13" s="362">
        <v>89.4</v>
      </c>
      <c r="M13" s="362">
        <v>76.3</v>
      </c>
      <c r="N13" s="362">
        <v>84.8</v>
      </c>
      <c r="O13" s="354">
        <v>76.395524225246646</v>
      </c>
      <c r="P13" s="354">
        <v>77.939994755122925</v>
      </c>
      <c r="Q13" s="354">
        <v>86.801912821547461</v>
      </c>
      <c r="R13" s="472">
        <v>95.88143664247383</v>
      </c>
      <c r="S13" s="419">
        <v>98.10061072046868</v>
      </c>
      <c r="T13" s="473">
        <v>97.535016349277001</v>
      </c>
      <c r="U13" s="433">
        <v>97.03192373344308</v>
      </c>
      <c r="V13" s="433">
        <v>108.48106013604324</v>
      </c>
      <c r="W13" s="434">
        <v>104.14681936392</v>
      </c>
      <c r="X13" s="434">
        <v>111.52954941651217</v>
      </c>
      <c r="Y13" s="380">
        <v>106.58321651809874</v>
      </c>
      <c r="Z13" s="380">
        <v>111.7971905852071</v>
      </c>
      <c r="AA13" s="380">
        <v>74.404320456774073</v>
      </c>
      <c r="AB13" s="380">
        <v>109.72926678501061</v>
      </c>
      <c r="AC13" s="380">
        <v>103.19028554471355</v>
      </c>
      <c r="AD13" s="474">
        <v>97.583647890262526</v>
      </c>
      <c r="AE13" s="474">
        <v>105.71994103711353</v>
      </c>
      <c r="AF13" s="357">
        <v>81.623077568743909</v>
      </c>
      <c r="AG13" s="357">
        <v>88.109242452617039</v>
      </c>
      <c r="AH13" s="357">
        <v>80.82530364406918</v>
      </c>
      <c r="AI13" s="357">
        <v>80.060416725625586</v>
      </c>
      <c r="AJ13" s="357">
        <v>80.293003524376985</v>
      </c>
      <c r="AK13" s="357">
        <v>76.185384075509887</v>
      </c>
      <c r="AL13" s="357">
        <v>90.06319293462397</v>
      </c>
      <c r="AM13" s="357">
        <v>83.994588507650292</v>
      </c>
      <c r="AN13" s="357">
        <v>82</v>
      </c>
      <c r="AO13" s="357">
        <v>69</v>
      </c>
      <c r="AP13" s="474">
        <v>46.5</v>
      </c>
      <c r="AQ13" s="474">
        <v>58.1</v>
      </c>
      <c r="AR13" s="474">
        <v>56.6</v>
      </c>
      <c r="AS13" s="474">
        <v>65.099999999999994</v>
      </c>
      <c r="AT13" s="381">
        <v>46.4</v>
      </c>
      <c r="AU13" s="474">
        <v>65.3</v>
      </c>
      <c r="AV13" s="474">
        <v>59.5</v>
      </c>
      <c r="AW13" s="489">
        <v>55.5</v>
      </c>
    </row>
    <row r="14" spans="1:49">
      <c r="A14" s="130" t="s">
        <v>224</v>
      </c>
      <c r="B14" s="528">
        <v>100</v>
      </c>
      <c r="C14" s="362">
        <v>111.9</v>
      </c>
      <c r="D14" s="362">
        <v>86.9</v>
      </c>
      <c r="E14" s="362">
        <v>84.9</v>
      </c>
      <c r="F14" s="362">
        <v>73.8</v>
      </c>
      <c r="G14" s="362">
        <v>71.599999999999994</v>
      </c>
      <c r="H14" s="362">
        <v>109.6</v>
      </c>
      <c r="I14" s="362">
        <v>101.1</v>
      </c>
      <c r="J14" s="362">
        <v>94.1</v>
      </c>
      <c r="K14" s="362">
        <v>94.3</v>
      </c>
      <c r="L14" s="362">
        <v>98.9</v>
      </c>
      <c r="M14" s="362">
        <v>86.8</v>
      </c>
      <c r="N14" s="362">
        <v>69.7</v>
      </c>
      <c r="O14" s="354">
        <v>81.085029006833238</v>
      </c>
      <c r="P14" s="354">
        <v>106.15243818521691</v>
      </c>
      <c r="Q14" s="354">
        <v>74.921603651300785</v>
      </c>
      <c r="R14" s="472">
        <v>98.108825524359816</v>
      </c>
      <c r="S14" s="419">
        <v>97.549732549125281</v>
      </c>
      <c r="T14" s="473">
        <v>96.920909184739514</v>
      </c>
      <c r="U14" s="433">
        <v>94.160295375094577</v>
      </c>
      <c r="V14" s="433">
        <v>107.07713115133299</v>
      </c>
      <c r="W14" s="434">
        <v>101.83097992111067</v>
      </c>
      <c r="X14" s="434">
        <v>107.72642658945664</v>
      </c>
      <c r="Y14" s="380">
        <v>103.68218437972804</v>
      </c>
      <c r="Z14" s="380">
        <v>105.06962343847162</v>
      </c>
      <c r="AA14" s="380">
        <v>71.363405712854728</v>
      </c>
      <c r="AB14" s="380">
        <v>107.5063126516166</v>
      </c>
      <c r="AC14" s="380">
        <v>99.335336241323802</v>
      </c>
      <c r="AD14" s="474">
        <v>92.38900583381573</v>
      </c>
      <c r="AE14" s="474">
        <v>103.15866363156621</v>
      </c>
      <c r="AF14" s="357">
        <v>81.206409906912072</v>
      </c>
      <c r="AG14" s="357">
        <v>87.111798965024732</v>
      </c>
      <c r="AH14" s="357">
        <v>79.740908870324787</v>
      </c>
      <c r="AI14" s="357">
        <v>77.107584649495919</v>
      </c>
      <c r="AJ14" s="357">
        <v>79.005526557671928</v>
      </c>
      <c r="AK14" s="357">
        <v>75.672366757208195</v>
      </c>
      <c r="AL14" s="357">
        <v>90.607124739180563</v>
      </c>
      <c r="AM14" s="357">
        <v>78.929808677499096</v>
      </c>
      <c r="AN14" s="357">
        <v>76</v>
      </c>
      <c r="AO14" s="456" t="s">
        <v>68</v>
      </c>
      <c r="AP14" s="456" t="s">
        <v>68</v>
      </c>
      <c r="AQ14" s="456" t="s">
        <v>68</v>
      </c>
      <c r="AR14" s="456" t="s">
        <v>68</v>
      </c>
      <c r="AS14" s="456" t="s">
        <v>68</v>
      </c>
      <c r="AT14" s="456" t="s">
        <v>68</v>
      </c>
      <c r="AU14" s="456" t="s">
        <v>68</v>
      </c>
      <c r="AV14" s="456" t="s">
        <v>68</v>
      </c>
      <c r="AW14" s="456" t="s">
        <v>68</v>
      </c>
    </row>
    <row r="15" spans="1:49">
      <c r="A15" s="130" t="s">
        <v>25</v>
      </c>
      <c r="B15" s="528">
        <v>70</v>
      </c>
      <c r="C15" s="362">
        <v>82</v>
      </c>
      <c r="D15" s="362">
        <v>69.099999999999994</v>
      </c>
      <c r="E15" s="362">
        <v>61.6</v>
      </c>
      <c r="F15" s="362">
        <v>70</v>
      </c>
      <c r="G15" s="362">
        <v>69.7</v>
      </c>
      <c r="H15" s="362">
        <v>76.900000000000006</v>
      </c>
      <c r="I15" s="362">
        <v>74.7</v>
      </c>
      <c r="J15" s="362">
        <v>77.900000000000006</v>
      </c>
      <c r="K15" s="362">
        <v>62.3</v>
      </c>
      <c r="L15" s="362">
        <v>60.1</v>
      </c>
      <c r="M15" s="362">
        <v>54.7</v>
      </c>
      <c r="N15" s="362">
        <v>66.3</v>
      </c>
      <c r="O15" s="232">
        <v>68.004105136799808</v>
      </c>
      <c r="P15" s="232">
        <v>70.379806394472467</v>
      </c>
      <c r="Q15" s="232">
        <v>73.302750338470545</v>
      </c>
      <c r="R15" s="445">
        <v>95.364988661718471</v>
      </c>
      <c r="S15" s="413">
        <v>92.346987069857207</v>
      </c>
      <c r="T15" s="446">
        <v>96.302971535552572</v>
      </c>
      <c r="U15" s="447">
        <v>93.145806881320183</v>
      </c>
      <c r="V15" s="447">
        <v>104.72057839999563</v>
      </c>
      <c r="W15" s="409">
        <v>99.072202623656494</v>
      </c>
      <c r="X15" s="409">
        <v>100.13387655756837</v>
      </c>
      <c r="Y15" s="366">
        <v>98.062162674726153</v>
      </c>
      <c r="Z15" s="366">
        <v>97.081044332611512</v>
      </c>
      <c r="AA15" s="366">
        <v>74.070573984813393</v>
      </c>
      <c r="AB15" s="366">
        <v>104.62305117225345</v>
      </c>
      <c r="AC15" s="366">
        <v>92.228691362697518</v>
      </c>
      <c r="AD15" s="353">
        <v>85.129319275673097</v>
      </c>
      <c r="AE15" s="353">
        <v>101.93539244115827</v>
      </c>
      <c r="AF15" s="357">
        <v>83.518112081238129</v>
      </c>
      <c r="AG15" s="357" t="s">
        <v>15</v>
      </c>
      <c r="AH15" s="357">
        <v>78.698963914410982</v>
      </c>
      <c r="AI15" s="357">
        <v>76.408029510989792</v>
      </c>
      <c r="AJ15" s="357">
        <v>71.555654411441097</v>
      </c>
      <c r="AK15" s="357">
        <v>71.63780458715469</v>
      </c>
      <c r="AL15" s="357">
        <v>80.921085699532981</v>
      </c>
      <c r="AM15" s="357">
        <v>83.30886146342894</v>
      </c>
      <c r="AN15" s="357">
        <v>96</v>
      </c>
      <c r="AO15" s="357">
        <v>68.400000000000006</v>
      </c>
      <c r="AP15" s="353">
        <v>38.700000000000003</v>
      </c>
      <c r="AQ15" s="353">
        <v>68.8</v>
      </c>
      <c r="AR15" s="353">
        <v>44</v>
      </c>
      <c r="AS15" s="353" t="s">
        <v>180</v>
      </c>
      <c r="AT15" s="367">
        <v>37.799999999999997</v>
      </c>
      <c r="AU15" s="353" t="s">
        <v>160</v>
      </c>
      <c r="AV15" s="353" t="s">
        <v>160</v>
      </c>
      <c r="AW15" s="420">
        <v>114.4</v>
      </c>
    </row>
    <row r="16" spans="1:49">
      <c r="A16" s="130" t="s">
        <v>26</v>
      </c>
      <c r="B16" s="528">
        <v>64</v>
      </c>
      <c r="C16" s="362">
        <v>70</v>
      </c>
      <c r="D16" s="362">
        <v>49.2</v>
      </c>
      <c r="E16" s="362">
        <v>63.5</v>
      </c>
      <c r="F16" s="362">
        <v>78.099999999999994</v>
      </c>
      <c r="G16" s="362">
        <v>38.200000000000003</v>
      </c>
      <c r="H16" s="362">
        <v>54.6</v>
      </c>
      <c r="I16" s="362">
        <v>85.8</v>
      </c>
      <c r="J16" s="362">
        <v>78.7</v>
      </c>
      <c r="K16" s="362">
        <v>61.3</v>
      </c>
      <c r="L16" s="362">
        <v>80.5</v>
      </c>
      <c r="M16" s="362">
        <v>45.5</v>
      </c>
      <c r="N16" s="362">
        <v>36.700000000000003</v>
      </c>
      <c r="O16" s="232">
        <v>73.255490705901437</v>
      </c>
      <c r="P16" s="232">
        <v>77.016863568116591</v>
      </c>
      <c r="Q16" s="232">
        <v>74.456667145742969</v>
      </c>
      <c r="R16" s="445">
        <v>95.208294536151129</v>
      </c>
      <c r="S16" s="413">
        <v>90.553045256928954</v>
      </c>
      <c r="T16" s="446">
        <v>96.908783431248878</v>
      </c>
      <c r="U16" s="447">
        <v>93.837124911209187</v>
      </c>
      <c r="V16" s="447">
        <v>106.56544435457012</v>
      </c>
      <c r="W16" s="409">
        <v>101.1491521903009</v>
      </c>
      <c r="X16" s="409">
        <v>101.0318366524603</v>
      </c>
      <c r="Y16" s="366">
        <v>103.03232521482482</v>
      </c>
      <c r="Z16" s="366">
        <v>103.66144297899814</v>
      </c>
      <c r="AA16" s="366">
        <v>79.955734906905406</v>
      </c>
      <c r="AB16" s="366">
        <v>107.31094375112966</v>
      </c>
      <c r="AC16" s="366">
        <v>94.226684654144108</v>
      </c>
      <c r="AD16" s="353">
        <v>86.28205788698763</v>
      </c>
      <c r="AE16" s="353">
        <v>108.42734122014932</v>
      </c>
      <c r="AF16" s="357">
        <v>83.431552945984237</v>
      </c>
      <c r="AG16" s="357">
        <v>87.112278505967836</v>
      </c>
      <c r="AH16" s="357">
        <v>80.066146301545288</v>
      </c>
      <c r="AI16" s="357">
        <v>76.785196603852285</v>
      </c>
      <c r="AJ16" s="357">
        <v>81.956509438764002</v>
      </c>
      <c r="AK16" s="357">
        <v>75.408284192328793</v>
      </c>
      <c r="AL16" s="357">
        <v>89.153162544942745</v>
      </c>
      <c r="AM16" s="357">
        <v>86.35129189340114</v>
      </c>
      <c r="AN16" s="357">
        <v>63</v>
      </c>
      <c r="AO16" s="357">
        <v>64.599999999999994</v>
      </c>
      <c r="AP16" s="353">
        <v>64.400000000000006</v>
      </c>
      <c r="AQ16" s="353">
        <v>77.3</v>
      </c>
      <c r="AR16" s="353">
        <v>47</v>
      </c>
      <c r="AS16" s="353">
        <v>66.400000000000006</v>
      </c>
      <c r="AT16" s="367">
        <v>48.5</v>
      </c>
      <c r="AU16" s="353">
        <v>73.099999999999994</v>
      </c>
      <c r="AV16" s="353" t="s">
        <v>160</v>
      </c>
      <c r="AW16" s="420">
        <v>44.4</v>
      </c>
    </row>
    <row r="17" spans="1:49">
      <c r="A17" s="130" t="s">
        <v>207</v>
      </c>
      <c r="B17" s="528">
        <v>72.599999999999994</v>
      </c>
      <c r="C17" s="362">
        <v>74.3</v>
      </c>
      <c r="D17" s="362">
        <v>81.400000000000006</v>
      </c>
      <c r="E17" s="362">
        <v>67.5</v>
      </c>
      <c r="F17" s="362">
        <v>80.2</v>
      </c>
      <c r="G17" s="362">
        <v>64</v>
      </c>
      <c r="H17" s="362">
        <v>82.6</v>
      </c>
      <c r="I17" s="362">
        <v>96.5</v>
      </c>
      <c r="J17" s="362">
        <v>81.400000000000006</v>
      </c>
      <c r="K17" s="362">
        <v>85</v>
      </c>
      <c r="L17" s="362">
        <v>84.9</v>
      </c>
      <c r="M17" s="362">
        <v>66.8</v>
      </c>
      <c r="N17" s="362">
        <v>83.5</v>
      </c>
      <c r="O17" s="232">
        <v>99.601103409926083</v>
      </c>
      <c r="P17" s="232">
        <v>80.237866671902665</v>
      </c>
      <c r="Q17" s="232">
        <v>89.910370338779941</v>
      </c>
      <c r="R17" s="445">
        <v>97.320765189156461</v>
      </c>
      <c r="S17" s="413">
        <v>96.456793176901598</v>
      </c>
      <c r="T17" s="446">
        <v>96.153195151105052</v>
      </c>
      <c r="U17" s="447">
        <v>100.84659918662611</v>
      </c>
      <c r="V17" s="447">
        <v>108.98392065426317</v>
      </c>
      <c r="W17" s="409">
        <v>101.01834727801194</v>
      </c>
      <c r="X17" s="409">
        <v>106.80773448277102</v>
      </c>
      <c r="Y17" s="366">
        <v>110.72922371592693</v>
      </c>
      <c r="Z17" s="366">
        <v>109.15060753276531</v>
      </c>
      <c r="AA17" s="366">
        <v>74.054279566469688</v>
      </c>
      <c r="AB17" s="366">
        <v>114.00453605995619</v>
      </c>
      <c r="AC17" s="366">
        <v>110.12250066535557</v>
      </c>
      <c r="AD17" s="353">
        <v>88.704546221627552</v>
      </c>
      <c r="AE17" s="353">
        <v>115.47882812299176</v>
      </c>
      <c r="AF17" s="357">
        <v>86.537833528308852</v>
      </c>
      <c r="AG17" s="357">
        <v>77.663781576781389</v>
      </c>
      <c r="AH17" s="357">
        <v>76.757891297553215</v>
      </c>
      <c r="AI17" s="357">
        <v>82.462141509554016</v>
      </c>
      <c r="AJ17" s="357">
        <v>86.337449203722315</v>
      </c>
      <c r="AK17" s="357">
        <v>79.10255481207372</v>
      </c>
      <c r="AL17" s="357">
        <v>87.316586734476942</v>
      </c>
      <c r="AM17" s="357">
        <v>81.85080574784115</v>
      </c>
      <c r="AN17" s="357">
        <v>58</v>
      </c>
      <c r="AO17" s="357">
        <v>72</v>
      </c>
      <c r="AP17" s="353">
        <v>44.5</v>
      </c>
      <c r="AQ17" s="353">
        <v>43.3</v>
      </c>
      <c r="AR17" s="353">
        <v>41.1</v>
      </c>
      <c r="AS17" s="353">
        <v>82.7</v>
      </c>
      <c r="AT17" s="367">
        <v>42.7</v>
      </c>
      <c r="AU17" s="353">
        <v>53.4</v>
      </c>
      <c r="AV17" s="353">
        <v>46.8</v>
      </c>
      <c r="AW17" s="420">
        <v>50.8</v>
      </c>
    </row>
    <row r="18" spans="1:49">
      <c r="A18" s="130" t="s">
        <v>27</v>
      </c>
      <c r="B18" s="528">
        <v>83.7</v>
      </c>
      <c r="C18" s="362">
        <v>80.599999999999994</v>
      </c>
      <c r="D18" s="362">
        <v>92.3</v>
      </c>
      <c r="E18" s="362">
        <v>93.3</v>
      </c>
      <c r="F18" s="362">
        <v>82.1</v>
      </c>
      <c r="G18" s="362">
        <v>80.7</v>
      </c>
      <c r="H18" s="362">
        <v>88.7</v>
      </c>
      <c r="I18" s="362">
        <v>94.4</v>
      </c>
      <c r="J18" s="362">
        <v>97.2</v>
      </c>
      <c r="K18" s="362">
        <v>105.8</v>
      </c>
      <c r="L18" s="362">
        <v>109</v>
      </c>
      <c r="M18" s="362">
        <v>95.6</v>
      </c>
      <c r="N18" s="362">
        <v>96.6</v>
      </c>
      <c r="O18" s="232">
        <v>105.41373528522327</v>
      </c>
      <c r="P18" s="232">
        <v>79.189932435797772</v>
      </c>
      <c r="Q18" s="232">
        <v>88.048969020918122</v>
      </c>
      <c r="R18" s="445">
        <v>96.858074924128886</v>
      </c>
      <c r="S18" s="413">
        <v>95.406723543783158</v>
      </c>
      <c r="T18" s="446">
        <v>94.9239718292974</v>
      </c>
      <c r="U18" s="447">
        <v>100.54491737768556</v>
      </c>
      <c r="V18" s="447">
        <v>107.84468183511096</v>
      </c>
      <c r="W18" s="409">
        <v>100.3432600271844</v>
      </c>
      <c r="X18" s="409">
        <v>117.36704657130754</v>
      </c>
      <c r="Y18" s="366">
        <v>114.71321980028536</v>
      </c>
      <c r="Z18" s="366">
        <v>106.47728909931799</v>
      </c>
      <c r="AA18" s="366">
        <v>72.444185809983566</v>
      </c>
      <c r="AB18" s="366">
        <v>115.42065909189725</v>
      </c>
      <c r="AC18" s="366">
        <v>117.9701576531391</v>
      </c>
      <c r="AD18" s="353">
        <v>92.550773711425194</v>
      </c>
      <c r="AE18" s="353">
        <v>111.01609325517347</v>
      </c>
      <c r="AF18" s="357">
        <v>87.120472812222701</v>
      </c>
      <c r="AG18" s="357">
        <v>79.780339305757252</v>
      </c>
      <c r="AH18" s="357">
        <v>74.410190131043692</v>
      </c>
      <c r="AI18" s="357">
        <v>82.352150202113648</v>
      </c>
      <c r="AJ18" s="357">
        <v>86.035334938859762</v>
      </c>
      <c r="AK18" s="357">
        <v>86.976524496075712</v>
      </c>
      <c r="AL18" s="357">
        <v>97.308017075589646</v>
      </c>
      <c r="AM18" s="357">
        <v>92.0951830364247</v>
      </c>
      <c r="AN18" s="357">
        <v>81</v>
      </c>
      <c r="AO18" s="357">
        <v>60.2</v>
      </c>
      <c r="AP18" s="353">
        <v>54.1</v>
      </c>
      <c r="AQ18" s="353">
        <v>44.6</v>
      </c>
      <c r="AR18" s="353">
        <v>80.7</v>
      </c>
      <c r="AS18" s="353">
        <v>61.8</v>
      </c>
      <c r="AT18" s="367">
        <v>39</v>
      </c>
      <c r="AU18" s="353">
        <v>85.5</v>
      </c>
      <c r="AV18" s="353">
        <v>63.7</v>
      </c>
      <c r="AW18" s="420">
        <v>73.3</v>
      </c>
    </row>
    <row r="19" spans="1:49">
      <c r="A19" s="130" t="s">
        <v>28</v>
      </c>
      <c r="B19" s="528">
        <v>90.2</v>
      </c>
      <c r="C19" s="362">
        <v>86.6</v>
      </c>
      <c r="D19" s="362">
        <v>66.099999999999994</v>
      </c>
      <c r="E19" s="362">
        <v>91.8</v>
      </c>
      <c r="F19" s="362">
        <v>69.400000000000006</v>
      </c>
      <c r="G19" s="362">
        <v>75.900000000000006</v>
      </c>
      <c r="H19" s="362">
        <v>89.9</v>
      </c>
      <c r="I19" s="362">
        <v>86.8</v>
      </c>
      <c r="J19" s="362">
        <v>82.2</v>
      </c>
      <c r="K19" s="362">
        <v>90.8</v>
      </c>
      <c r="L19" s="362">
        <v>96.3</v>
      </c>
      <c r="M19" s="362">
        <v>96.5</v>
      </c>
      <c r="N19" s="362">
        <v>98.8</v>
      </c>
      <c r="O19" s="232">
        <v>86.980861887094164</v>
      </c>
      <c r="P19" s="232">
        <v>69.076427160821837</v>
      </c>
      <c r="Q19" s="232">
        <v>80.274748477498477</v>
      </c>
      <c r="R19" s="445">
        <v>95.12673088200647</v>
      </c>
      <c r="S19" s="413">
        <v>106.79047549006634</v>
      </c>
      <c r="T19" s="446">
        <v>99.366908379470487</v>
      </c>
      <c r="U19" s="447">
        <v>94.424744629987885</v>
      </c>
      <c r="V19" s="447">
        <v>103.23090671642088</v>
      </c>
      <c r="W19" s="409">
        <v>97.409360658690616</v>
      </c>
      <c r="X19" s="409">
        <v>104.17119601711592</v>
      </c>
      <c r="Y19" s="366">
        <v>102.55481082456927</v>
      </c>
      <c r="Z19" s="366">
        <v>100.36083300903015</v>
      </c>
      <c r="AA19" s="366">
        <v>69.936003896149359</v>
      </c>
      <c r="AB19" s="366">
        <v>100.95769797904534</v>
      </c>
      <c r="AC19" s="366">
        <v>101.49948153850232</v>
      </c>
      <c r="AD19" s="353">
        <v>92.766932622862953</v>
      </c>
      <c r="AE19" s="353">
        <v>104.15283383787818</v>
      </c>
      <c r="AF19" s="357">
        <v>83.81862717193178</v>
      </c>
      <c r="AG19" s="357">
        <v>86.420229735427483</v>
      </c>
      <c r="AH19" s="357">
        <v>78.331484719338619</v>
      </c>
      <c r="AI19" s="357">
        <v>78.938173238360051</v>
      </c>
      <c r="AJ19" s="357">
        <v>79.412969201711007</v>
      </c>
      <c r="AK19" s="357">
        <v>77.919232893208985</v>
      </c>
      <c r="AL19" s="357">
        <v>92.081588172553225</v>
      </c>
      <c r="AM19" s="357">
        <v>86.588208599613111</v>
      </c>
      <c r="AN19" s="357">
        <v>66</v>
      </c>
      <c r="AO19" s="357">
        <v>76.2</v>
      </c>
      <c r="AP19" s="353">
        <v>42</v>
      </c>
      <c r="AQ19" s="353">
        <v>78.599999999999994</v>
      </c>
      <c r="AR19" s="353">
        <v>57.6</v>
      </c>
      <c r="AS19" s="353">
        <v>70.8</v>
      </c>
      <c r="AT19" s="367">
        <v>45.3</v>
      </c>
      <c r="AU19" s="353">
        <v>56.7</v>
      </c>
      <c r="AV19" s="353">
        <v>49.5</v>
      </c>
      <c r="AW19" s="420">
        <v>44.6</v>
      </c>
    </row>
    <row r="20" spans="1:49">
      <c r="A20" s="130" t="s">
        <v>29</v>
      </c>
      <c r="B20" s="528">
        <v>74.400000000000006</v>
      </c>
      <c r="C20" s="362">
        <v>74</v>
      </c>
      <c r="D20" s="362">
        <v>57.9</v>
      </c>
      <c r="E20" s="362">
        <v>72</v>
      </c>
      <c r="F20" s="362">
        <v>71.5</v>
      </c>
      <c r="G20" s="362">
        <v>69.900000000000006</v>
      </c>
      <c r="H20" s="362">
        <v>71.400000000000006</v>
      </c>
      <c r="I20" s="362">
        <v>76.900000000000006</v>
      </c>
      <c r="J20" s="362">
        <v>74.599999999999994</v>
      </c>
      <c r="K20" s="362">
        <v>69.099999999999994</v>
      </c>
      <c r="L20" s="362">
        <v>75.7</v>
      </c>
      <c r="M20" s="362">
        <v>58.7</v>
      </c>
      <c r="N20" s="362">
        <v>69.5</v>
      </c>
      <c r="O20" s="232">
        <v>86.501004031914178</v>
      </c>
      <c r="P20" s="232">
        <v>75.662042821865938</v>
      </c>
      <c r="Q20" s="232">
        <v>78.247779541790337</v>
      </c>
      <c r="R20" s="445">
        <v>89.880745919503283</v>
      </c>
      <c r="S20" s="413">
        <v>95.149333644893275</v>
      </c>
      <c r="T20" s="446">
        <v>99.281074589981159</v>
      </c>
      <c r="U20" s="447">
        <v>92.99463732057724</v>
      </c>
      <c r="V20" s="447">
        <v>100.20700489462926</v>
      </c>
      <c r="W20" s="409">
        <v>101.30483011661259</v>
      </c>
      <c r="X20" s="409">
        <v>102.05472768305988</v>
      </c>
      <c r="Y20" s="366">
        <v>107.06819229696211</v>
      </c>
      <c r="Z20" s="366">
        <v>102.55163692559411</v>
      </c>
      <c r="AA20" s="366">
        <v>70.74258675498784</v>
      </c>
      <c r="AB20" s="366">
        <v>107.37770182138406</v>
      </c>
      <c r="AC20" s="366">
        <v>97.718292546908188</v>
      </c>
      <c r="AD20" s="353">
        <v>89.951818275627687</v>
      </c>
      <c r="AE20" s="353">
        <v>104.29662151549964</v>
      </c>
      <c r="AF20" s="357">
        <v>84.372806485555998</v>
      </c>
      <c r="AG20" s="357">
        <v>85.388257527118995</v>
      </c>
      <c r="AH20" s="357">
        <v>78.497476286657829</v>
      </c>
      <c r="AI20" s="357">
        <v>77.92274248716484</v>
      </c>
      <c r="AJ20" s="357">
        <v>80.386343627770628</v>
      </c>
      <c r="AK20" s="357">
        <v>74.772345480855819</v>
      </c>
      <c r="AL20" s="357">
        <v>88.978099915510285</v>
      </c>
      <c r="AM20" s="357">
        <v>84.324100987489857</v>
      </c>
      <c r="AN20" s="357">
        <v>73</v>
      </c>
      <c r="AO20" s="357">
        <v>51.3</v>
      </c>
      <c r="AP20" s="353">
        <v>40.9</v>
      </c>
      <c r="AQ20" s="353">
        <v>55.3</v>
      </c>
      <c r="AR20" s="353">
        <v>65.5</v>
      </c>
      <c r="AS20" s="353">
        <v>68.599999999999994</v>
      </c>
      <c r="AT20" s="367">
        <v>39.6</v>
      </c>
      <c r="AU20" s="353">
        <v>59.2</v>
      </c>
      <c r="AV20" s="353">
        <v>67.099999999999994</v>
      </c>
      <c r="AW20" s="420">
        <v>48.9</v>
      </c>
    </row>
    <row r="21" spans="1:49">
      <c r="A21" s="130" t="s">
        <v>30</v>
      </c>
      <c r="B21" s="528">
        <v>70.3</v>
      </c>
      <c r="C21" s="362">
        <v>69.400000000000006</v>
      </c>
      <c r="D21" s="362">
        <v>74.099999999999994</v>
      </c>
      <c r="E21" s="362">
        <v>75.599999999999994</v>
      </c>
      <c r="F21" s="362">
        <v>79.2</v>
      </c>
      <c r="G21" s="362">
        <v>67.2</v>
      </c>
      <c r="H21" s="362">
        <v>81</v>
      </c>
      <c r="I21" s="362">
        <v>77.400000000000006</v>
      </c>
      <c r="J21" s="362">
        <v>76.5</v>
      </c>
      <c r="K21" s="362">
        <v>73</v>
      </c>
      <c r="L21" s="362">
        <v>77.5</v>
      </c>
      <c r="M21" s="362">
        <v>69.5</v>
      </c>
      <c r="N21" s="362">
        <v>71.8</v>
      </c>
      <c r="O21" s="232">
        <v>68.014021259839296</v>
      </c>
      <c r="P21" s="232">
        <v>75.716775876309171</v>
      </c>
      <c r="Q21" s="232">
        <v>80.800616478583379</v>
      </c>
      <c r="R21" s="445">
        <v>93.849044369366482</v>
      </c>
      <c r="S21" s="413">
        <v>96.289336575488306</v>
      </c>
      <c r="T21" s="446">
        <v>95.789174640290838</v>
      </c>
      <c r="U21" s="447">
        <v>96.771582415251743</v>
      </c>
      <c r="V21" s="447">
        <v>103.17665460111191</v>
      </c>
      <c r="W21" s="409">
        <v>100.24190006690927</v>
      </c>
      <c r="X21" s="409">
        <v>108.50406364846</v>
      </c>
      <c r="Y21" s="366">
        <v>104.45412367998325</v>
      </c>
      <c r="Z21" s="366">
        <v>106.0629575341255</v>
      </c>
      <c r="AA21" s="366">
        <v>71.307537149945716</v>
      </c>
      <c r="AB21" s="366">
        <v>107.64585276729876</v>
      </c>
      <c r="AC21" s="366">
        <v>101.40657507727263</v>
      </c>
      <c r="AD21" s="353">
        <v>94.565866522407021</v>
      </c>
      <c r="AE21" s="353">
        <v>102.69496710130508</v>
      </c>
      <c r="AF21" s="357">
        <v>89.383324447095816</v>
      </c>
      <c r="AG21" s="357">
        <v>84.872800518854888</v>
      </c>
      <c r="AH21" s="357">
        <v>79.673017151955136</v>
      </c>
      <c r="AI21" s="357">
        <v>78.463775146137905</v>
      </c>
      <c r="AJ21" s="357">
        <v>76.483837385133626</v>
      </c>
      <c r="AK21" s="357">
        <v>75.33220730905316</v>
      </c>
      <c r="AL21" s="357">
        <v>94.008121802089249</v>
      </c>
      <c r="AM21" s="357">
        <v>80.814141153279508</v>
      </c>
      <c r="AN21" s="357">
        <v>74</v>
      </c>
      <c r="AO21" s="357">
        <v>73.2</v>
      </c>
      <c r="AP21" s="353">
        <v>40.6</v>
      </c>
      <c r="AQ21" s="353">
        <v>64.8</v>
      </c>
      <c r="AR21" s="353">
        <v>62.7</v>
      </c>
      <c r="AS21" s="353">
        <v>88.6</v>
      </c>
      <c r="AT21" s="367">
        <v>70.5</v>
      </c>
      <c r="AU21" s="353">
        <v>72.099999999999994</v>
      </c>
      <c r="AV21" s="353">
        <v>60.5</v>
      </c>
      <c r="AW21" s="420">
        <v>38.9</v>
      </c>
    </row>
    <row r="22" spans="1:49">
      <c r="A22" s="130" t="s">
        <v>31</v>
      </c>
      <c r="B22" s="528">
        <v>87.4</v>
      </c>
      <c r="C22" s="362">
        <v>77.8</v>
      </c>
      <c r="D22" s="362">
        <v>96.7</v>
      </c>
      <c r="E22" s="362">
        <v>82.3</v>
      </c>
      <c r="F22" s="362">
        <v>83.4</v>
      </c>
      <c r="G22" s="362">
        <v>85</v>
      </c>
      <c r="H22" s="362">
        <v>83.6</v>
      </c>
      <c r="I22" s="362">
        <v>101.8</v>
      </c>
      <c r="J22" s="362">
        <v>96.2</v>
      </c>
      <c r="K22" s="362">
        <v>80</v>
      </c>
      <c r="L22" s="362">
        <v>86.2</v>
      </c>
      <c r="M22" s="362">
        <v>83.6</v>
      </c>
      <c r="N22" s="362">
        <v>78.099999999999994</v>
      </c>
      <c r="O22" s="232">
        <v>90.820790207459737</v>
      </c>
      <c r="P22" s="232">
        <v>82.365585119718588</v>
      </c>
      <c r="Q22" s="232">
        <v>87.843613864039568</v>
      </c>
      <c r="R22" s="445">
        <v>96.929385536152807</v>
      </c>
      <c r="S22" s="413">
        <v>96.48226079514437</v>
      </c>
      <c r="T22" s="446">
        <v>94.370514178453661</v>
      </c>
      <c r="U22" s="447">
        <v>102.22153546721982</v>
      </c>
      <c r="V22" s="447">
        <v>112.99733243492204</v>
      </c>
      <c r="W22" s="409">
        <v>105.19901901305327</v>
      </c>
      <c r="X22" s="409">
        <v>116.57916767067803</v>
      </c>
      <c r="Y22" s="366">
        <v>112.17702950627962</v>
      </c>
      <c r="Z22" s="366">
        <v>111.21946177570966</v>
      </c>
      <c r="AA22" s="366">
        <v>75.546032160331961</v>
      </c>
      <c r="AB22" s="366">
        <v>111.34215158312517</v>
      </c>
      <c r="AC22" s="366">
        <v>109.29538460188009</v>
      </c>
      <c r="AD22" s="353">
        <v>92.995696000244124</v>
      </c>
      <c r="AE22" s="353">
        <v>107.68577699013427</v>
      </c>
      <c r="AF22" s="357">
        <v>88.579835801609192</v>
      </c>
      <c r="AG22" s="357">
        <v>77.610480097192024</v>
      </c>
      <c r="AH22" s="357">
        <v>75.713497729290367</v>
      </c>
      <c r="AI22" s="357">
        <v>83.176828990568893</v>
      </c>
      <c r="AJ22" s="357">
        <v>86.914009782523536</v>
      </c>
      <c r="AK22" s="357">
        <v>89.39248631641162</v>
      </c>
      <c r="AL22" s="357">
        <v>95.680428806576174</v>
      </c>
      <c r="AM22" s="357">
        <v>93.44400340884107</v>
      </c>
      <c r="AN22" s="357">
        <v>87</v>
      </c>
      <c r="AO22" s="357">
        <v>67.099999999999994</v>
      </c>
      <c r="AP22" s="353">
        <v>39.700000000000003</v>
      </c>
      <c r="AQ22" s="353">
        <v>72</v>
      </c>
      <c r="AR22" s="353">
        <v>57.1</v>
      </c>
      <c r="AS22" s="353">
        <v>79.5</v>
      </c>
      <c r="AT22" s="367">
        <v>54.8</v>
      </c>
      <c r="AU22" s="353">
        <v>54.9</v>
      </c>
      <c r="AV22" s="353">
        <v>54.7</v>
      </c>
      <c r="AW22" s="420">
        <v>80.400000000000006</v>
      </c>
    </row>
    <row r="23" spans="1:49">
      <c r="A23" s="130" t="s">
        <v>32</v>
      </c>
      <c r="B23" s="528">
        <v>70.900000000000006</v>
      </c>
      <c r="C23" s="362">
        <v>72</v>
      </c>
      <c r="D23" s="362">
        <v>74.3</v>
      </c>
      <c r="E23" s="362">
        <v>84.2</v>
      </c>
      <c r="F23" s="362">
        <v>72.8</v>
      </c>
      <c r="G23" s="362">
        <v>70</v>
      </c>
      <c r="H23" s="362">
        <v>77.599999999999994</v>
      </c>
      <c r="I23" s="362">
        <v>79.900000000000006</v>
      </c>
      <c r="J23" s="362">
        <v>76.900000000000006</v>
      </c>
      <c r="K23" s="362">
        <v>80.3</v>
      </c>
      <c r="L23" s="362">
        <v>86</v>
      </c>
      <c r="M23" s="362">
        <v>79.599999999999994</v>
      </c>
      <c r="N23" s="362">
        <v>72.7</v>
      </c>
      <c r="O23" s="232">
        <v>79.991531618163592</v>
      </c>
      <c r="P23" s="232">
        <v>74.704920867920038</v>
      </c>
      <c r="Q23" s="232">
        <v>83.868998114354895</v>
      </c>
      <c r="R23" s="445">
        <v>97.106965961502169</v>
      </c>
      <c r="S23" s="413">
        <v>97.971268189574417</v>
      </c>
      <c r="T23" s="446">
        <v>98.305118662360172</v>
      </c>
      <c r="U23" s="447">
        <v>98.64303450884438</v>
      </c>
      <c r="V23" s="447">
        <v>109.90786826452839</v>
      </c>
      <c r="W23" s="409">
        <v>98.878003512620481</v>
      </c>
      <c r="X23" s="409">
        <v>106.44789042857627</v>
      </c>
      <c r="Y23" s="366">
        <v>107.56535941217766</v>
      </c>
      <c r="Z23" s="366">
        <v>105.79841137212148</v>
      </c>
      <c r="AA23" s="366">
        <v>77.149449878846895</v>
      </c>
      <c r="AB23" s="366">
        <v>109.73463796646006</v>
      </c>
      <c r="AC23" s="366">
        <v>104.52393499031703</v>
      </c>
      <c r="AD23" s="353">
        <v>91.816548983012098</v>
      </c>
      <c r="AE23" s="353">
        <v>113.47097617851959</v>
      </c>
      <c r="AF23" s="357">
        <v>87.424210711307069</v>
      </c>
      <c r="AG23" s="357">
        <v>84.031486920987376</v>
      </c>
      <c r="AH23" s="357">
        <v>79.900504574059667</v>
      </c>
      <c r="AI23" s="357">
        <v>82.24860324551436</v>
      </c>
      <c r="AJ23" s="357">
        <v>81.421853632922009</v>
      </c>
      <c r="AK23" s="357">
        <v>77.232126356570177</v>
      </c>
      <c r="AL23" s="357">
        <v>92.953314833184493</v>
      </c>
      <c r="AM23" s="357">
        <v>87.425925443463171</v>
      </c>
      <c r="AN23" s="357">
        <v>74</v>
      </c>
      <c r="AO23" s="357">
        <v>66.3</v>
      </c>
      <c r="AP23" s="353">
        <v>40.4</v>
      </c>
      <c r="AQ23" s="353">
        <v>47.1</v>
      </c>
      <c r="AR23" s="353">
        <v>83.2</v>
      </c>
      <c r="AS23" s="353">
        <v>93.5</v>
      </c>
      <c r="AT23" s="367">
        <v>41.7</v>
      </c>
      <c r="AU23" s="353">
        <v>51.4</v>
      </c>
      <c r="AV23" s="353">
        <v>62.4</v>
      </c>
      <c r="AW23" s="420">
        <v>53.9</v>
      </c>
    </row>
    <row r="24" spans="1:49">
      <c r="A24" s="130" t="s">
        <v>33</v>
      </c>
      <c r="B24" s="528">
        <v>64.2</v>
      </c>
      <c r="C24" s="362">
        <v>79.400000000000006</v>
      </c>
      <c r="D24" s="362">
        <v>65.3</v>
      </c>
      <c r="E24" s="362">
        <v>73.099999999999994</v>
      </c>
      <c r="F24" s="362">
        <v>66.900000000000006</v>
      </c>
      <c r="G24" s="362">
        <v>95.2</v>
      </c>
      <c r="H24" s="362">
        <v>82.8</v>
      </c>
      <c r="I24" s="362">
        <v>77.8</v>
      </c>
      <c r="J24" s="362">
        <v>79.3</v>
      </c>
      <c r="K24" s="362">
        <v>71.8</v>
      </c>
      <c r="L24" s="362">
        <v>67.599999999999994</v>
      </c>
      <c r="M24" s="362">
        <v>69.11</v>
      </c>
      <c r="N24" s="362">
        <v>70.7</v>
      </c>
      <c r="O24" s="232">
        <v>85.875643524265314</v>
      </c>
      <c r="P24" s="232">
        <v>79.757032734126355</v>
      </c>
      <c r="Q24" s="232">
        <v>80.710419665667942</v>
      </c>
      <c r="R24" s="445">
        <v>96.002513883277658</v>
      </c>
      <c r="S24" s="413">
        <v>97.99466533481494</v>
      </c>
      <c r="T24" s="446">
        <v>94.366803786332966</v>
      </c>
      <c r="U24" s="447">
        <v>95.457850130755773</v>
      </c>
      <c r="V24" s="447">
        <v>105.98878121167662</v>
      </c>
      <c r="W24" s="409">
        <v>97.625707116316192</v>
      </c>
      <c r="X24" s="409">
        <v>112.59919095123728</v>
      </c>
      <c r="Y24" s="366">
        <v>109.67383206988102</v>
      </c>
      <c r="Z24" s="366">
        <v>101.67825304247017</v>
      </c>
      <c r="AA24" s="366">
        <v>79.442759739430528</v>
      </c>
      <c r="AB24" s="366">
        <v>104.61400843205267</v>
      </c>
      <c r="AC24" s="366">
        <v>109.32217902936387</v>
      </c>
      <c r="AD24" s="353">
        <v>86.824525946075966</v>
      </c>
      <c r="AE24" s="353">
        <v>106.52683113261696</v>
      </c>
      <c r="AF24" s="357">
        <v>83.245757070350791</v>
      </c>
      <c r="AG24" s="357">
        <v>78.082514457054387</v>
      </c>
      <c r="AH24" s="357">
        <v>76.583161394398743</v>
      </c>
      <c r="AI24" s="357">
        <v>81.376567801154508</v>
      </c>
      <c r="AJ24" s="357">
        <v>86.707429590456144</v>
      </c>
      <c r="AK24" s="357">
        <v>78.484635431825879</v>
      </c>
      <c r="AL24" s="357">
        <v>87.028731153003193</v>
      </c>
      <c r="AM24" s="357">
        <v>81.134813640250556</v>
      </c>
      <c r="AN24" s="357">
        <v>78</v>
      </c>
      <c r="AO24" s="357">
        <v>90.7</v>
      </c>
      <c r="AP24" s="353">
        <v>26.5</v>
      </c>
      <c r="AQ24" s="353">
        <v>60.1</v>
      </c>
      <c r="AR24" s="353">
        <v>58.6</v>
      </c>
      <c r="AS24" s="353">
        <v>68.900000000000006</v>
      </c>
      <c r="AT24" s="367">
        <v>46.1</v>
      </c>
      <c r="AU24" s="353">
        <v>38.4</v>
      </c>
      <c r="AV24" s="353">
        <v>70</v>
      </c>
      <c r="AW24" s="420">
        <v>60.4</v>
      </c>
    </row>
    <row r="25" spans="1:49">
      <c r="A25" s="130" t="s">
        <v>34</v>
      </c>
      <c r="B25" s="528">
        <v>77.7</v>
      </c>
      <c r="C25" s="362">
        <v>77.8</v>
      </c>
      <c r="D25" s="362">
        <v>87</v>
      </c>
      <c r="E25" s="362">
        <v>98.1</v>
      </c>
      <c r="F25" s="362">
        <v>85.8</v>
      </c>
      <c r="G25" s="362">
        <v>85.1</v>
      </c>
      <c r="H25" s="362">
        <v>95.2</v>
      </c>
      <c r="I25" s="362">
        <v>95.6</v>
      </c>
      <c r="J25" s="362">
        <v>103.7</v>
      </c>
      <c r="K25" s="362">
        <v>102.5</v>
      </c>
      <c r="L25" s="362">
        <v>99.4</v>
      </c>
      <c r="M25" s="362">
        <v>112.9</v>
      </c>
      <c r="N25" s="362">
        <v>118.2</v>
      </c>
      <c r="O25" s="232">
        <v>105.48848272351374</v>
      </c>
      <c r="P25" s="232">
        <v>92.638424192559157</v>
      </c>
      <c r="Q25" s="232">
        <v>97.087048500248301</v>
      </c>
      <c r="R25" s="445">
        <v>104.94758757881652</v>
      </c>
      <c r="S25" s="413">
        <v>103.01001657415118</v>
      </c>
      <c r="T25" s="446">
        <v>98.271520410019804</v>
      </c>
      <c r="U25" s="447">
        <v>104.40758206941989</v>
      </c>
      <c r="V25" s="447">
        <v>104.70224067228816</v>
      </c>
      <c r="W25" s="409">
        <v>100.87647155024304</v>
      </c>
      <c r="X25" s="409">
        <v>114.71192315143604</v>
      </c>
      <c r="Y25" s="366">
        <v>113.7574698218732</v>
      </c>
      <c r="Z25" s="366">
        <v>104.9766564454156</v>
      </c>
      <c r="AA25" s="366">
        <v>85.22750472637162</v>
      </c>
      <c r="AB25" s="366">
        <v>109.16321333108986</v>
      </c>
      <c r="AC25" s="366">
        <v>112.12808163734984</v>
      </c>
      <c r="AD25" s="353">
        <v>101.94067913767476</v>
      </c>
      <c r="AE25" s="353">
        <v>105.73758434556608</v>
      </c>
      <c r="AF25" s="357">
        <v>88.202212372119263</v>
      </c>
      <c r="AG25" s="357">
        <v>85.258953868462925</v>
      </c>
      <c r="AH25" s="357">
        <v>76.592851982349416</v>
      </c>
      <c r="AI25" s="357">
        <v>83.500605824948551</v>
      </c>
      <c r="AJ25" s="357">
        <v>87.414957806412232</v>
      </c>
      <c r="AK25" s="357">
        <v>81.34147733458839</v>
      </c>
      <c r="AL25" s="357">
        <v>87.063136616861641</v>
      </c>
      <c r="AM25" s="357">
        <v>86.880481162967584</v>
      </c>
      <c r="AN25" s="357">
        <v>85</v>
      </c>
      <c r="AO25" s="357">
        <v>72.5</v>
      </c>
      <c r="AP25" s="353">
        <v>54.7</v>
      </c>
      <c r="AQ25" s="353">
        <v>69.3</v>
      </c>
      <c r="AR25" s="353">
        <v>67.3</v>
      </c>
      <c r="AS25" s="353">
        <v>83.5</v>
      </c>
      <c r="AT25" s="367">
        <v>70.400000000000006</v>
      </c>
      <c r="AU25" s="353">
        <v>71</v>
      </c>
      <c r="AV25" s="353">
        <v>74.900000000000006</v>
      </c>
      <c r="AW25" s="420">
        <v>73.8</v>
      </c>
    </row>
    <row r="26" spans="1:49">
      <c r="A26" s="130" t="s">
        <v>35</v>
      </c>
      <c r="B26" s="528">
        <v>85.4</v>
      </c>
      <c r="C26" s="362">
        <v>84.2</v>
      </c>
      <c r="D26" s="362">
        <v>81.2</v>
      </c>
      <c r="E26" s="362">
        <v>83.1</v>
      </c>
      <c r="F26" s="362">
        <v>79.7</v>
      </c>
      <c r="G26" s="362">
        <v>77.3</v>
      </c>
      <c r="H26" s="362">
        <v>82.5</v>
      </c>
      <c r="I26" s="362">
        <v>90.1</v>
      </c>
      <c r="J26" s="362">
        <v>83.4</v>
      </c>
      <c r="K26" s="362">
        <v>80.2</v>
      </c>
      <c r="L26" s="362">
        <v>90.5</v>
      </c>
      <c r="M26" s="362">
        <v>98.2</v>
      </c>
      <c r="N26" s="362">
        <v>92.2</v>
      </c>
      <c r="O26" s="232">
        <v>91.483927826196876</v>
      </c>
      <c r="P26" s="232">
        <v>86.465090755087729</v>
      </c>
      <c r="Q26" s="232">
        <v>95.116833888613286</v>
      </c>
      <c r="R26" s="445">
        <v>107.19400550592218</v>
      </c>
      <c r="S26" s="413">
        <v>98.317427033165359</v>
      </c>
      <c r="T26" s="446">
        <v>95.635735803114358</v>
      </c>
      <c r="U26" s="447">
        <v>104.87876163706026</v>
      </c>
      <c r="V26" s="447">
        <v>108.52290150167518</v>
      </c>
      <c r="W26" s="409">
        <v>102.31936087639963</v>
      </c>
      <c r="X26" s="409">
        <v>114.6749036992872</v>
      </c>
      <c r="Y26" s="366">
        <v>120.00271974407138</v>
      </c>
      <c r="Z26" s="366">
        <v>103.84222270158084</v>
      </c>
      <c r="AA26" s="366">
        <v>84.104577078155572</v>
      </c>
      <c r="AB26" s="366">
        <v>107.36280626380402</v>
      </c>
      <c r="AC26" s="366">
        <v>109.40847019548605</v>
      </c>
      <c r="AD26" s="353">
        <v>94.623741703563098</v>
      </c>
      <c r="AE26" s="353">
        <v>107.35322993307862</v>
      </c>
      <c r="AF26" s="357">
        <v>83.369479340142746</v>
      </c>
      <c r="AG26" s="357">
        <v>81.19951319289072</v>
      </c>
      <c r="AH26" s="357">
        <v>73.330970313299972</v>
      </c>
      <c r="AI26" s="357">
        <v>82.132314566179303</v>
      </c>
      <c r="AJ26" s="357">
        <v>85.158730701067896</v>
      </c>
      <c r="AK26" s="357">
        <v>79.187017003238523</v>
      </c>
      <c r="AL26" s="357">
        <v>86.75987794057329</v>
      </c>
      <c r="AM26" s="357">
        <v>81.604297496390529</v>
      </c>
      <c r="AN26" s="357">
        <v>68</v>
      </c>
      <c r="AO26" s="357">
        <v>58.8</v>
      </c>
      <c r="AP26" s="353">
        <v>65.400000000000006</v>
      </c>
      <c r="AQ26" s="353">
        <v>69.2</v>
      </c>
      <c r="AR26" s="353">
        <v>70.400000000000006</v>
      </c>
      <c r="AS26" s="353">
        <v>71.900000000000006</v>
      </c>
      <c r="AT26" s="367">
        <v>57.4</v>
      </c>
      <c r="AU26" s="353">
        <v>45.6</v>
      </c>
      <c r="AV26" s="353">
        <v>57.8</v>
      </c>
      <c r="AW26" s="420">
        <v>53.4</v>
      </c>
    </row>
    <row r="27" spans="1:49">
      <c r="A27" s="130" t="s">
        <v>213</v>
      </c>
      <c r="B27" s="528">
        <v>70.8</v>
      </c>
      <c r="C27" s="362">
        <v>67.599999999999994</v>
      </c>
      <c r="D27" s="362">
        <v>65.7</v>
      </c>
      <c r="E27" s="362">
        <v>77.7</v>
      </c>
      <c r="F27" s="362">
        <v>64.8</v>
      </c>
      <c r="G27" s="362">
        <v>76.8</v>
      </c>
      <c r="H27" s="362">
        <v>81.599999999999994</v>
      </c>
      <c r="I27" s="362">
        <v>91.3</v>
      </c>
      <c r="J27" s="362">
        <v>70.400000000000006</v>
      </c>
      <c r="K27" s="362">
        <v>85.6</v>
      </c>
      <c r="L27" s="362">
        <v>96.1</v>
      </c>
      <c r="M27" s="362">
        <v>62.1</v>
      </c>
      <c r="N27" s="362">
        <v>91.7</v>
      </c>
      <c r="O27" s="232">
        <v>125.30031025882077</v>
      </c>
      <c r="P27" s="232">
        <v>74.772681645528692</v>
      </c>
      <c r="Q27" s="232">
        <v>92.617955542479848</v>
      </c>
      <c r="R27" s="445">
        <v>96.667193600006442</v>
      </c>
      <c r="S27" s="413">
        <v>95.335480653544195</v>
      </c>
      <c r="T27" s="446">
        <v>98.594247157785659</v>
      </c>
      <c r="U27" s="447">
        <v>100.8004360563874</v>
      </c>
      <c r="V27" s="447">
        <v>107.93913335725462</v>
      </c>
      <c r="W27" s="409">
        <v>94.126499663083081</v>
      </c>
      <c r="X27" s="409">
        <v>104.52096231447038</v>
      </c>
      <c r="Y27" s="366">
        <v>112.7666730114091</v>
      </c>
      <c r="Z27" s="366">
        <v>101.95357919643386</v>
      </c>
      <c r="AA27" s="366">
        <v>74.336765844491097</v>
      </c>
      <c r="AB27" s="366">
        <v>110.98215532524142</v>
      </c>
      <c r="AC27" s="366">
        <v>100.94459727298714</v>
      </c>
      <c r="AD27" s="353">
        <v>92.226056749187379</v>
      </c>
      <c r="AE27" s="353">
        <v>112.16689198790763</v>
      </c>
      <c r="AF27" s="357">
        <v>79.004709512461829</v>
      </c>
      <c r="AG27" s="357">
        <v>78.19132061766723</v>
      </c>
      <c r="AH27" s="357">
        <v>75.291275580269968</v>
      </c>
      <c r="AI27" s="357">
        <v>81.856670748418182</v>
      </c>
      <c r="AJ27" s="357">
        <v>85.985795980836798</v>
      </c>
      <c r="AK27" s="357">
        <v>80.099398547675378</v>
      </c>
      <c r="AL27" s="357">
        <v>85.589213567302011</v>
      </c>
      <c r="AM27" s="357">
        <v>82.12257358380846</v>
      </c>
      <c r="AN27" s="357">
        <v>79</v>
      </c>
      <c r="AO27" s="357">
        <v>66.7</v>
      </c>
      <c r="AP27" s="353">
        <v>44.6</v>
      </c>
      <c r="AQ27" s="353">
        <v>64.7</v>
      </c>
      <c r="AR27" s="353">
        <v>74.400000000000006</v>
      </c>
      <c r="AS27" s="353">
        <v>86.6</v>
      </c>
      <c r="AT27" s="367">
        <v>58.7</v>
      </c>
      <c r="AU27" s="353">
        <v>62.2</v>
      </c>
      <c r="AV27" s="353">
        <v>59.4</v>
      </c>
      <c r="AW27" s="420">
        <v>79.5</v>
      </c>
    </row>
    <row r="28" spans="1:49">
      <c r="A28" s="130" t="s">
        <v>36</v>
      </c>
      <c r="B28" s="528">
        <v>70</v>
      </c>
      <c r="C28" s="362">
        <v>74</v>
      </c>
      <c r="D28" s="362">
        <v>73.099999999999994</v>
      </c>
      <c r="E28" s="362">
        <v>86.7</v>
      </c>
      <c r="F28" s="362">
        <v>77.5</v>
      </c>
      <c r="G28" s="362">
        <v>67.900000000000006</v>
      </c>
      <c r="H28" s="362">
        <v>69.400000000000006</v>
      </c>
      <c r="I28" s="362">
        <v>81.599999999999994</v>
      </c>
      <c r="J28" s="362">
        <v>74.400000000000006</v>
      </c>
      <c r="K28" s="362">
        <v>71.7</v>
      </c>
      <c r="L28" s="362">
        <v>84.2</v>
      </c>
      <c r="M28" s="362">
        <v>79.7</v>
      </c>
      <c r="N28" s="362">
        <v>84.4</v>
      </c>
      <c r="O28" s="232">
        <v>84.434205549729697</v>
      </c>
      <c r="P28" s="232">
        <v>78.792031071898293</v>
      </c>
      <c r="Q28" s="232">
        <v>93.330941352342563</v>
      </c>
      <c r="R28" s="445">
        <v>98.760231208581871</v>
      </c>
      <c r="S28" s="413">
        <v>95.856995597419001</v>
      </c>
      <c r="T28" s="446">
        <v>95.954594527430714</v>
      </c>
      <c r="U28" s="447">
        <v>102.85568199516838</v>
      </c>
      <c r="V28" s="447">
        <v>105.61938784355402</v>
      </c>
      <c r="W28" s="409">
        <v>97.796030436994201</v>
      </c>
      <c r="X28" s="409">
        <v>110.56034926303016</v>
      </c>
      <c r="Y28" s="366">
        <v>113.06552482763074</v>
      </c>
      <c r="Z28" s="366">
        <v>106.48407463731203</v>
      </c>
      <c r="AA28" s="366">
        <v>81.839002700558694</v>
      </c>
      <c r="AB28" s="366">
        <v>105.80801380040977</v>
      </c>
      <c r="AC28" s="366">
        <v>88.680531467975698</v>
      </c>
      <c r="AD28" s="353">
        <v>91.475280363575493</v>
      </c>
      <c r="AE28" s="353">
        <v>106.56819787420758</v>
      </c>
      <c r="AF28" s="357">
        <v>82.771283909166044</v>
      </c>
      <c r="AG28" s="357">
        <v>77.275901658731655</v>
      </c>
      <c r="AH28" s="357">
        <v>73.411389582009718</v>
      </c>
      <c r="AI28" s="357">
        <v>80.769043415544701</v>
      </c>
      <c r="AJ28" s="357">
        <v>82.983818403727625</v>
      </c>
      <c r="AK28" s="357">
        <v>81.485923298347402</v>
      </c>
      <c r="AL28" s="357">
        <v>83.968667486454521</v>
      </c>
      <c r="AM28" s="357">
        <v>80.929567475095325</v>
      </c>
      <c r="AN28" s="357">
        <v>88</v>
      </c>
      <c r="AO28" s="357">
        <v>72.900000000000006</v>
      </c>
      <c r="AP28" s="353">
        <v>38.200000000000003</v>
      </c>
      <c r="AQ28" s="353">
        <v>68.2</v>
      </c>
      <c r="AR28" s="353">
        <v>51.4</v>
      </c>
      <c r="AS28" s="353">
        <v>72.7</v>
      </c>
      <c r="AT28" s="367">
        <v>46.2</v>
      </c>
      <c r="AU28" s="353">
        <v>90.7</v>
      </c>
      <c r="AV28" s="353">
        <v>67.099999999999994</v>
      </c>
      <c r="AW28" s="420">
        <v>65.7</v>
      </c>
    </row>
    <row r="29" spans="1:49">
      <c r="A29" s="130" t="s">
        <v>37</v>
      </c>
      <c r="B29" s="528">
        <v>100.8</v>
      </c>
      <c r="C29" s="362">
        <v>88.1</v>
      </c>
      <c r="D29" s="362">
        <v>79.8</v>
      </c>
      <c r="E29" s="362">
        <v>94.4</v>
      </c>
      <c r="F29" s="362">
        <v>85.7</v>
      </c>
      <c r="G29" s="362">
        <v>100.4</v>
      </c>
      <c r="H29" s="362">
        <v>116.1</v>
      </c>
      <c r="I29" s="362">
        <v>121.5</v>
      </c>
      <c r="J29" s="362">
        <v>99.9</v>
      </c>
      <c r="K29" s="362">
        <v>103</v>
      </c>
      <c r="L29" s="362">
        <v>113.6</v>
      </c>
      <c r="M29" s="362">
        <v>106.8</v>
      </c>
      <c r="N29" s="362">
        <v>88.9</v>
      </c>
      <c r="O29" s="232">
        <v>102.48940040309247</v>
      </c>
      <c r="P29" s="232">
        <v>87.788887875068866</v>
      </c>
      <c r="Q29" s="232">
        <v>90.625666949759434</v>
      </c>
      <c r="R29" s="445">
        <v>104.00853398784521</v>
      </c>
      <c r="S29" s="413">
        <v>101.12451981227439</v>
      </c>
      <c r="T29" s="446">
        <v>95.035956860793235</v>
      </c>
      <c r="U29" s="447">
        <v>109.42990531512228</v>
      </c>
      <c r="V29" s="447">
        <v>101.93714127515332</v>
      </c>
      <c r="W29" s="409">
        <v>99.125397964776354</v>
      </c>
      <c r="X29" s="409">
        <v>113.4423899903271</v>
      </c>
      <c r="Y29" s="366">
        <v>108.35444354849793</v>
      </c>
      <c r="Z29" s="366">
        <v>101.64944622092909</v>
      </c>
      <c r="AA29" s="366">
        <v>83.926164997258567</v>
      </c>
      <c r="AB29" s="366">
        <v>107.4696657539513</v>
      </c>
      <c r="AC29" s="366">
        <v>107.79090446364233</v>
      </c>
      <c r="AD29" s="353">
        <v>97.509265930212905</v>
      </c>
      <c r="AE29" s="353">
        <v>109.05834208998185</v>
      </c>
      <c r="AF29" s="357">
        <v>82.52932101669893</v>
      </c>
      <c r="AG29" s="357">
        <v>81.078291346599428</v>
      </c>
      <c r="AH29" s="357">
        <v>73.633485990267417</v>
      </c>
      <c r="AI29" s="357">
        <v>80.616425776618627</v>
      </c>
      <c r="AJ29" s="357">
        <v>85.251214067109686</v>
      </c>
      <c r="AK29" s="357">
        <v>79.552023160189549</v>
      </c>
      <c r="AL29" s="357">
        <v>88.504433767776703</v>
      </c>
      <c r="AM29" s="357">
        <v>83.360167835673764</v>
      </c>
      <c r="AN29" s="357">
        <v>83</v>
      </c>
      <c r="AO29" s="357">
        <v>61.8</v>
      </c>
      <c r="AP29" s="353">
        <v>35.6</v>
      </c>
      <c r="AQ29" s="353">
        <v>79.3</v>
      </c>
      <c r="AR29" s="353">
        <v>86.1</v>
      </c>
      <c r="AS29" s="353">
        <v>92.3</v>
      </c>
      <c r="AT29" s="367">
        <v>73.8</v>
      </c>
      <c r="AU29" s="353">
        <v>102.4</v>
      </c>
      <c r="AV29" s="353">
        <v>104.8</v>
      </c>
      <c r="AW29" s="420">
        <v>70.099999999999994</v>
      </c>
    </row>
    <row r="30" spans="1:49">
      <c r="A30" s="130" t="s">
        <v>38</v>
      </c>
      <c r="B30" s="528">
        <v>83.3</v>
      </c>
      <c r="C30" s="362">
        <v>68.5</v>
      </c>
      <c r="D30" s="362">
        <v>75.099999999999994</v>
      </c>
      <c r="E30" s="362">
        <v>86.4</v>
      </c>
      <c r="F30" s="362">
        <v>85.4</v>
      </c>
      <c r="G30" s="362">
        <v>93.2</v>
      </c>
      <c r="H30" s="362">
        <v>91.5</v>
      </c>
      <c r="I30" s="362">
        <v>90.8</v>
      </c>
      <c r="J30" s="362">
        <v>91.6</v>
      </c>
      <c r="K30" s="362">
        <v>97.5</v>
      </c>
      <c r="L30" s="362">
        <v>110.9</v>
      </c>
      <c r="M30" s="362">
        <v>111.1</v>
      </c>
      <c r="N30" s="362">
        <v>115.8</v>
      </c>
      <c r="O30" s="232">
        <v>114.85881578373402</v>
      </c>
      <c r="P30" s="232">
        <v>99.485613903683671</v>
      </c>
      <c r="Q30" s="232">
        <v>103.07157304732692</v>
      </c>
      <c r="R30" s="445">
        <v>99.556742245766145</v>
      </c>
      <c r="S30" s="413">
        <v>101.45816992780303</v>
      </c>
      <c r="T30" s="446">
        <v>94.822715924532716</v>
      </c>
      <c r="U30" s="447">
        <v>106.45281750321605</v>
      </c>
      <c r="V30" s="447">
        <v>110.66658848966982</v>
      </c>
      <c r="W30" s="409">
        <v>101.1471551430179</v>
      </c>
      <c r="X30" s="409">
        <v>116.95376277425453</v>
      </c>
      <c r="Y30" s="366">
        <v>110.79273794991245</v>
      </c>
      <c r="Z30" s="366">
        <v>102.41843076622092</v>
      </c>
      <c r="AA30" s="366">
        <v>83.746361088790479</v>
      </c>
      <c r="AB30" s="366">
        <v>109.55530073386345</v>
      </c>
      <c r="AC30" s="366">
        <v>106.42907378953772</v>
      </c>
      <c r="AD30" s="353">
        <v>95.950872194403289</v>
      </c>
      <c r="AE30" s="353">
        <v>108.758482924093</v>
      </c>
      <c r="AF30" s="357">
        <v>84.609043713923896</v>
      </c>
      <c r="AG30" s="357">
        <v>77.372036013916187</v>
      </c>
      <c r="AH30" s="357">
        <v>72.740023958589163</v>
      </c>
      <c r="AI30" s="357">
        <v>82.665798443923336</v>
      </c>
      <c r="AJ30" s="357">
        <v>88.000695189281316</v>
      </c>
      <c r="AK30" s="357">
        <v>78.59366275209176</v>
      </c>
      <c r="AL30" s="357">
        <v>90.03989452187362</v>
      </c>
      <c r="AM30" s="357">
        <v>81.903486209141022</v>
      </c>
      <c r="AN30" s="357">
        <v>92</v>
      </c>
      <c r="AO30" s="357">
        <v>71.2</v>
      </c>
      <c r="AP30" s="353">
        <v>60.7</v>
      </c>
      <c r="AQ30" s="353">
        <v>53.1</v>
      </c>
      <c r="AR30" s="353">
        <v>72.7</v>
      </c>
      <c r="AS30" s="353">
        <v>94.6</v>
      </c>
      <c r="AT30" s="367">
        <v>65.3</v>
      </c>
      <c r="AU30" s="353">
        <v>80.599999999999994</v>
      </c>
      <c r="AV30" s="353">
        <v>75.7</v>
      </c>
      <c r="AW30" s="420">
        <v>81.2</v>
      </c>
    </row>
    <row r="31" spans="1:49">
      <c r="A31" s="130" t="s">
        <v>208</v>
      </c>
      <c r="B31" s="528">
        <v>75.099999999999994</v>
      </c>
      <c r="C31" s="362">
        <v>72.2</v>
      </c>
      <c r="D31" s="362">
        <v>72.3</v>
      </c>
      <c r="E31" s="362">
        <v>73.2</v>
      </c>
      <c r="F31" s="362">
        <v>68.099999999999994</v>
      </c>
      <c r="G31" s="362">
        <v>64.7</v>
      </c>
      <c r="H31" s="362">
        <v>77</v>
      </c>
      <c r="I31" s="362">
        <v>80.400000000000006</v>
      </c>
      <c r="J31" s="362">
        <v>76.5</v>
      </c>
      <c r="K31" s="362">
        <v>83.4</v>
      </c>
      <c r="L31" s="362">
        <v>76.099999999999994</v>
      </c>
      <c r="M31" s="362">
        <v>76.2</v>
      </c>
      <c r="N31" s="362">
        <v>69</v>
      </c>
      <c r="O31" s="232">
        <v>70.622902209666478</v>
      </c>
      <c r="P31" s="232">
        <v>71.269197901469937</v>
      </c>
      <c r="Q31" s="232">
        <v>81.537855914863357</v>
      </c>
      <c r="R31" s="445">
        <v>96.612808699482045</v>
      </c>
      <c r="S31" s="413">
        <v>95.551920220332718</v>
      </c>
      <c r="T31" s="446">
        <v>92.969637174500008</v>
      </c>
      <c r="U31" s="447">
        <v>101.11232955004219</v>
      </c>
      <c r="V31" s="447">
        <v>108.59017721154777</v>
      </c>
      <c r="W31" s="409">
        <v>94.744459579450279</v>
      </c>
      <c r="X31" s="409">
        <v>114.53815975359799</v>
      </c>
      <c r="Y31" s="366">
        <v>109.68286917046075</v>
      </c>
      <c r="Z31" s="366">
        <v>103.72907490078734</v>
      </c>
      <c r="AA31" s="366">
        <v>80.35336307369397</v>
      </c>
      <c r="AB31" s="366">
        <v>116.63233843383149</v>
      </c>
      <c r="AC31" s="366">
        <v>107.11269531609781</v>
      </c>
      <c r="AD31" s="353">
        <v>91.832974494467138</v>
      </c>
      <c r="AE31" s="353">
        <v>106.16981973731872</v>
      </c>
      <c r="AF31" s="357">
        <v>84.072389782960272</v>
      </c>
      <c r="AG31" s="357">
        <v>76.920490406714038</v>
      </c>
      <c r="AH31" s="357">
        <v>71.692540961760287</v>
      </c>
      <c r="AI31" s="357">
        <v>83.665406016473142</v>
      </c>
      <c r="AJ31" s="357">
        <v>85.504332827899802</v>
      </c>
      <c r="AK31" s="357">
        <v>78.081012780913483</v>
      </c>
      <c r="AL31" s="357">
        <v>84.997456531833706</v>
      </c>
      <c r="AM31" s="357">
        <v>80.524291451104105</v>
      </c>
      <c r="AN31" s="357">
        <v>73</v>
      </c>
      <c r="AO31" s="357">
        <v>64.099999999999994</v>
      </c>
      <c r="AP31" s="353">
        <v>33</v>
      </c>
      <c r="AQ31" s="353">
        <v>62.8</v>
      </c>
      <c r="AR31" s="353">
        <v>51.1</v>
      </c>
      <c r="AS31" s="353">
        <v>67.900000000000006</v>
      </c>
      <c r="AT31" s="367">
        <v>41.6</v>
      </c>
      <c r="AU31" s="353">
        <v>63</v>
      </c>
      <c r="AV31" s="353">
        <v>38.1</v>
      </c>
      <c r="AW31" s="420">
        <v>31</v>
      </c>
    </row>
    <row r="32" spans="1:49">
      <c r="A32" s="130" t="s">
        <v>39</v>
      </c>
      <c r="B32" s="528">
        <v>78.400000000000006</v>
      </c>
      <c r="C32" s="362">
        <v>76.5</v>
      </c>
      <c r="D32" s="362">
        <v>81.7</v>
      </c>
      <c r="E32" s="362">
        <v>96.8</v>
      </c>
      <c r="F32" s="362">
        <v>96</v>
      </c>
      <c r="G32" s="362">
        <v>91.8</v>
      </c>
      <c r="H32" s="362">
        <v>102.6</v>
      </c>
      <c r="I32" s="362">
        <v>109.9</v>
      </c>
      <c r="J32" s="362">
        <v>106.1</v>
      </c>
      <c r="K32" s="362">
        <v>96.4</v>
      </c>
      <c r="L32" s="362">
        <v>97.3</v>
      </c>
      <c r="M32" s="362">
        <v>117.7</v>
      </c>
      <c r="N32" s="362">
        <v>120.6</v>
      </c>
      <c r="O32" s="232">
        <v>118.24359436778927</v>
      </c>
      <c r="P32" s="232">
        <v>88.171361395059932</v>
      </c>
      <c r="Q32" s="232">
        <v>101.4768911157233</v>
      </c>
      <c r="R32" s="445">
        <v>113.23320356260761</v>
      </c>
      <c r="S32" s="413">
        <v>115.67345363695669</v>
      </c>
      <c r="T32" s="446">
        <v>105.74121015887758</v>
      </c>
      <c r="U32" s="447">
        <v>114.48657074509451</v>
      </c>
      <c r="V32" s="447">
        <v>109.16162441439351</v>
      </c>
      <c r="W32" s="409">
        <v>107.96335634402929</v>
      </c>
      <c r="X32" s="409">
        <v>121.50496806942084</v>
      </c>
      <c r="Y32" s="366">
        <v>119.88883515311731</v>
      </c>
      <c r="Z32" s="366">
        <v>105.93676327666483</v>
      </c>
      <c r="AA32" s="366">
        <v>87.019577533591374</v>
      </c>
      <c r="AB32" s="366">
        <v>106.88164440053349</v>
      </c>
      <c r="AC32" s="366">
        <v>112.81171742183768</v>
      </c>
      <c r="AD32" s="353">
        <v>109.65037992750253</v>
      </c>
      <c r="AE32" s="353">
        <v>113.97515939957101</v>
      </c>
      <c r="AF32" s="357">
        <v>86.392568188092838</v>
      </c>
      <c r="AG32" s="357">
        <v>84.30744532581754</v>
      </c>
      <c r="AH32" s="357">
        <v>76.923847570597104</v>
      </c>
      <c r="AI32" s="357">
        <v>84.990077904168757</v>
      </c>
      <c r="AJ32" s="357">
        <v>86.313919276428877</v>
      </c>
      <c r="AK32" s="357">
        <v>79.588397981387587</v>
      </c>
      <c r="AL32" s="357">
        <v>89.233722072944843</v>
      </c>
      <c r="AM32" s="357">
        <v>89.275043264449977</v>
      </c>
      <c r="AN32" s="357">
        <v>86</v>
      </c>
      <c r="AO32" s="357">
        <v>86.200000000000017</v>
      </c>
      <c r="AP32" s="353">
        <v>50.8</v>
      </c>
      <c r="AQ32" s="353">
        <v>65.900000000000006</v>
      </c>
      <c r="AR32" s="353">
        <v>46.1</v>
      </c>
      <c r="AS32" s="353">
        <v>60.7</v>
      </c>
      <c r="AT32" s="367">
        <v>59</v>
      </c>
      <c r="AU32" s="353">
        <v>57.9</v>
      </c>
      <c r="AV32" s="353">
        <v>38.1</v>
      </c>
      <c r="AW32" s="420">
        <v>76.7</v>
      </c>
    </row>
    <row r="33" spans="1:49">
      <c r="A33" s="130" t="s">
        <v>40</v>
      </c>
      <c r="B33" s="528">
        <v>70</v>
      </c>
      <c r="C33" s="362">
        <v>75.2</v>
      </c>
      <c r="D33" s="362">
        <v>68.900000000000006</v>
      </c>
      <c r="E33" s="362">
        <v>82.7</v>
      </c>
      <c r="F33" s="362">
        <v>72.400000000000006</v>
      </c>
      <c r="G33" s="362">
        <v>74.599999999999994</v>
      </c>
      <c r="H33" s="362">
        <v>85.7</v>
      </c>
      <c r="I33" s="362">
        <v>81.3</v>
      </c>
      <c r="J33" s="362">
        <v>90.7</v>
      </c>
      <c r="K33" s="362">
        <v>92.9</v>
      </c>
      <c r="L33" s="362">
        <v>86.2</v>
      </c>
      <c r="M33" s="362">
        <v>78</v>
      </c>
      <c r="N33" s="362">
        <v>76</v>
      </c>
      <c r="O33" s="232">
        <v>87.222283652853221</v>
      </c>
      <c r="P33" s="232">
        <v>82.050133077823006</v>
      </c>
      <c r="Q33" s="232">
        <v>82.385800884954804</v>
      </c>
      <c r="R33" s="445">
        <v>95.254108308528345</v>
      </c>
      <c r="S33" s="413">
        <v>91.803936186974695</v>
      </c>
      <c r="T33" s="446">
        <v>95.835683330937485</v>
      </c>
      <c r="U33" s="447">
        <v>95.453299185207001</v>
      </c>
      <c r="V33" s="447">
        <v>96.351850398613408</v>
      </c>
      <c r="W33" s="409">
        <v>94.312271578106319</v>
      </c>
      <c r="X33" s="409">
        <v>101.17014851139113</v>
      </c>
      <c r="Y33" s="366">
        <v>104.30136853144801</v>
      </c>
      <c r="Z33" s="366">
        <v>100.10817896456996</v>
      </c>
      <c r="AA33" s="366">
        <v>74.952123414192059</v>
      </c>
      <c r="AB33" s="366">
        <v>102.90498787934057</v>
      </c>
      <c r="AC33" s="366">
        <v>101.76318564588993</v>
      </c>
      <c r="AD33" s="353">
        <v>83.650257997921031</v>
      </c>
      <c r="AE33" s="353">
        <v>101.4548972554023</v>
      </c>
      <c r="AF33" s="357">
        <v>81.105274126788117</v>
      </c>
      <c r="AG33" s="357">
        <v>79.775541403814231</v>
      </c>
      <c r="AH33" s="357">
        <v>76.411588795952539</v>
      </c>
      <c r="AI33" s="357">
        <v>81.404527365668585</v>
      </c>
      <c r="AJ33" s="357">
        <v>84.939980273840376</v>
      </c>
      <c r="AK33" s="357">
        <v>78.170415481106744</v>
      </c>
      <c r="AL33" s="357">
        <v>85.346570764831995</v>
      </c>
      <c r="AM33" s="357">
        <v>80.199182766064624</v>
      </c>
      <c r="AN33" s="357">
        <v>71</v>
      </c>
      <c r="AO33" s="357">
        <v>69</v>
      </c>
      <c r="AP33" s="353">
        <v>38.6</v>
      </c>
      <c r="AQ33" s="353">
        <v>65.3</v>
      </c>
      <c r="AR33" s="353">
        <v>68.2</v>
      </c>
      <c r="AS33" s="353">
        <v>78.7</v>
      </c>
      <c r="AT33" s="367">
        <v>53.8</v>
      </c>
      <c r="AU33" s="353">
        <v>68.3</v>
      </c>
      <c r="AV33" s="353">
        <v>47</v>
      </c>
      <c r="AW33" s="420">
        <v>58.8</v>
      </c>
    </row>
    <row r="34" spans="1:49">
      <c r="A34" s="130" t="s">
        <v>41</v>
      </c>
      <c r="B34" s="528">
        <v>97.3</v>
      </c>
      <c r="C34" s="362">
        <v>95.1</v>
      </c>
      <c r="D34" s="362">
        <v>96.9</v>
      </c>
      <c r="E34" s="362">
        <v>100.8</v>
      </c>
      <c r="F34" s="362">
        <v>84</v>
      </c>
      <c r="G34" s="362">
        <v>87.3</v>
      </c>
      <c r="H34" s="362">
        <v>103</v>
      </c>
      <c r="I34" s="362">
        <v>105.1</v>
      </c>
      <c r="J34" s="362">
        <v>105.3</v>
      </c>
      <c r="K34" s="362">
        <v>107.8</v>
      </c>
      <c r="L34" s="362">
        <v>106.2</v>
      </c>
      <c r="M34" s="362">
        <v>93.5</v>
      </c>
      <c r="N34" s="362">
        <v>109</v>
      </c>
      <c r="O34" s="232">
        <v>133.91843311527947</v>
      </c>
      <c r="P34" s="232">
        <v>88.495004497321688</v>
      </c>
      <c r="Q34" s="232">
        <v>92.483512876936828</v>
      </c>
      <c r="R34" s="445">
        <v>100.77742816555845</v>
      </c>
      <c r="S34" s="413">
        <v>98.448257548686328</v>
      </c>
      <c r="T34" s="446">
        <v>95.653946725378873</v>
      </c>
      <c r="U34" s="447">
        <v>102.71433553691068</v>
      </c>
      <c r="V34" s="447">
        <v>118.19579066110104</v>
      </c>
      <c r="W34" s="409">
        <v>99.208949796318706</v>
      </c>
      <c r="X34" s="409">
        <v>110.87335709122974</v>
      </c>
      <c r="Y34" s="366">
        <v>114.9626324915189</v>
      </c>
      <c r="Z34" s="366">
        <v>104.66578521940882</v>
      </c>
      <c r="AA34" s="366">
        <v>77.978093251699264</v>
      </c>
      <c r="AB34" s="366">
        <v>108.25985844922387</v>
      </c>
      <c r="AC34" s="366">
        <v>110.39642046014939</v>
      </c>
      <c r="AD34" s="353">
        <v>100.50771847959223</v>
      </c>
      <c r="AE34" s="353">
        <v>111.14401869078328</v>
      </c>
      <c r="AF34" s="357">
        <v>84.688358435421947</v>
      </c>
      <c r="AG34" s="357">
        <v>78.39613249320395</v>
      </c>
      <c r="AH34" s="357">
        <v>73.832098384376039</v>
      </c>
      <c r="AI34" s="357">
        <v>82.071952817926856</v>
      </c>
      <c r="AJ34" s="357">
        <v>84.151987116057654</v>
      </c>
      <c r="AK34" s="357">
        <v>79.045707140372357</v>
      </c>
      <c r="AL34" s="357">
        <v>87.294416215144651</v>
      </c>
      <c r="AM34" s="357">
        <v>81.034457058672658</v>
      </c>
      <c r="AN34" s="357">
        <v>82</v>
      </c>
      <c r="AO34" s="357">
        <v>80.5</v>
      </c>
      <c r="AP34" s="353">
        <v>41.2</v>
      </c>
      <c r="AQ34" s="353">
        <v>49.8</v>
      </c>
      <c r="AR34" s="353">
        <v>60.1</v>
      </c>
      <c r="AS34" s="353">
        <v>71.5</v>
      </c>
      <c r="AT34" s="367">
        <v>54.1</v>
      </c>
      <c r="AU34" s="353">
        <v>72.5</v>
      </c>
      <c r="AV34" s="353">
        <v>82.6</v>
      </c>
      <c r="AW34" s="420">
        <v>67.3</v>
      </c>
    </row>
    <row r="35" spans="1:49">
      <c r="A35" s="130" t="s">
        <v>42</v>
      </c>
      <c r="B35" s="528">
        <v>79.3</v>
      </c>
      <c r="C35" s="362">
        <v>72.2</v>
      </c>
      <c r="D35" s="362">
        <v>65.3</v>
      </c>
      <c r="E35" s="362">
        <v>79</v>
      </c>
      <c r="F35" s="362">
        <v>81.8</v>
      </c>
      <c r="G35" s="362">
        <v>74.7</v>
      </c>
      <c r="H35" s="362">
        <v>85.3</v>
      </c>
      <c r="I35" s="362">
        <v>80.3</v>
      </c>
      <c r="J35" s="362">
        <v>80.7</v>
      </c>
      <c r="K35" s="362">
        <v>87.3</v>
      </c>
      <c r="L35" s="362">
        <v>104.2</v>
      </c>
      <c r="M35" s="362">
        <v>102.3</v>
      </c>
      <c r="N35" s="362">
        <v>107</v>
      </c>
      <c r="O35" s="232" t="s">
        <v>160</v>
      </c>
      <c r="P35" s="232" t="s">
        <v>160</v>
      </c>
      <c r="Q35" s="232" t="s">
        <v>160</v>
      </c>
      <c r="R35" s="232" t="s">
        <v>160</v>
      </c>
      <c r="S35" s="232" t="s">
        <v>160</v>
      </c>
      <c r="T35" s="446" t="s">
        <v>160</v>
      </c>
      <c r="U35" s="447" t="s">
        <v>15</v>
      </c>
      <c r="V35" s="447" t="s">
        <v>15</v>
      </c>
      <c r="W35" s="409" t="s">
        <v>15</v>
      </c>
      <c r="X35" s="409" t="s">
        <v>15</v>
      </c>
      <c r="Y35" s="366" t="s">
        <v>15</v>
      </c>
      <c r="Z35" s="366" t="s">
        <v>15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353" t="s">
        <v>15</v>
      </c>
      <c r="AF35" s="357" t="s">
        <v>15</v>
      </c>
      <c r="AG35" s="357" t="s">
        <v>15</v>
      </c>
      <c r="AH35" s="357" t="s">
        <v>15</v>
      </c>
      <c r="AI35" s="357" t="s">
        <v>15</v>
      </c>
      <c r="AJ35" s="357" t="s">
        <v>15</v>
      </c>
      <c r="AK35" s="357" t="s">
        <v>15</v>
      </c>
      <c r="AL35" s="357" t="s">
        <v>15</v>
      </c>
      <c r="AM35" s="357">
        <v>91.023922965165411</v>
      </c>
      <c r="AN35" s="357" t="s">
        <v>15</v>
      </c>
      <c r="AO35" s="357" t="s">
        <v>15</v>
      </c>
      <c r="AP35" s="353" t="s">
        <v>160</v>
      </c>
      <c r="AQ35" s="353" t="s">
        <v>160</v>
      </c>
      <c r="AR35" s="353" t="s">
        <v>160</v>
      </c>
      <c r="AS35" s="353" t="s">
        <v>160</v>
      </c>
      <c r="AT35" s="367" t="s">
        <v>160</v>
      </c>
      <c r="AU35" s="353" t="s">
        <v>160</v>
      </c>
      <c r="AV35" s="353" t="s">
        <v>160</v>
      </c>
      <c r="AW35" s="367" t="s">
        <v>160</v>
      </c>
    </row>
    <row r="36" spans="1:49">
      <c r="A36" s="130" t="s">
        <v>43</v>
      </c>
      <c r="B36" s="528">
        <v>89.4</v>
      </c>
      <c r="C36" s="362" t="s">
        <v>15</v>
      </c>
      <c r="D36" s="362" t="s">
        <v>15</v>
      </c>
      <c r="E36" s="362">
        <v>93.6</v>
      </c>
      <c r="F36" s="362">
        <v>94.7</v>
      </c>
      <c r="G36" s="362">
        <v>98.2</v>
      </c>
      <c r="H36" s="362" t="s">
        <v>15</v>
      </c>
      <c r="I36" s="362">
        <v>113.9</v>
      </c>
      <c r="J36" s="362">
        <v>96.4</v>
      </c>
      <c r="K36" s="362">
        <v>109.9</v>
      </c>
      <c r="L36" s="362">
        <v>114.8</v>
      </c>
      <c r="M36" s="362">
        <v>117.3</v>
      </c>
      <c r="N36" s="362">
        <v>131</v>
      </c>
      <c r="O36" s="232" t="s">
        <v>160</v>
      </c>
      <c r="P36" s="232" t="s">
        <v>160</v>
      </c>
      <c r="Q36" s="232" t="s">
        <v>160</v>
      </c>
      <c r="R36" s="232" t="s">
        <v>160</v>
      </c>
      <c r="S36" s="232" t="s">
        <v>160</v>
      </c>
      <c r="T36" s="446" t="s">
        <v>160</v>
      </c>
      <c r="U36" s="447" t="s">
        <v>15</v>
      </c>
      <c r="V36" s="447" t="s">
        <v>15</v>
      </c>
      <c r="W36" s="409" t="s">
        <v>15</v>
      </c>
      <c r="X36" s="409" t="s">
        <v>15</v>
      </c>
      <c r="Y36" s="366" t="s">
        <v>15</v>
      </c>
      <c r="Z36" s="366" t="s">
        <v>15</v>
      </c>
      <c r="AA36" s="366" t="s">
        <v>15</v>
      </c>
      <c r="AB36" s="366" t="s">
        <v>15</v>
      </c>
      <c r="AC36" s="366">
        <v>124.97240422998028</v>
      </c>
      <c r="AD36" s="353" t="s">
        <v>15</v>
      </c>
      <c r="AE36" s="353" t="s">
        <v>15</v>
      </c>
      <c r="AF36" s="357" t="s">
        <v>15</v>
      </c>
      <c r="AG36" s="357">
        <v>101.94351703221912</v>
      </c>
      <c r="AH36" s="357" t="s">
        <v>15</v>
      </c>
      <c r="AI36" s="357">
        <v>92.58008915781879</v>
      </c>
      <c r="AJ36" s="357">
        <v>91.912973034905278</v>
      </c>
      <c r="AK36" s="357" t="s">
        <v>15</v>
      </c>
      <c r="AL36" s="357">
        <v>94.072856033751933</v>
      </c>
      <c r="AM36" s="357">
        <v>96.892539537525579</v>
      </c>
      <c r="AN36" s="357" t="s">
        <v>15</v>
      </c>
      <c r="AO36" s="357" t="s">
        <v>15</v>
      </c>
      <c r="AP36" s="353" t="s">
        <v>160</v>
      </c>
      <c r="AQ36" s="353" t="s">
        <v>160</v>
      </c>
      <c r="AR36" s="353" t="s">
        <v>160</v>
      </c>
      <c r="AS36" s="353" t="s">
        <v>160</v>
      </c>
      <c r="AT36" s="367" t="s">
        <v>160</v>
      </c>
      <c r="AU36" s="353" t="s">
        <v>160</v>
      </c>
      <c r="AV36" s="353" t="s">
        <v>160</v>
      </c>
      <c r="AW36" s="367" t="s">
        <v>160</v>
      </c>
    </row>
    <row r="37" spans="1:49">
      <c r="A37" s="130" t="s">
        <v>44</v>
      </c>
      <c r="B37" s="528">
        <v>79.900000000000006</v>
      </c>
      <c r="C37" s="362">
        <v>72.2</v>
      </c>
      <c r="D37" s="362">
        <v>65.3</v>
      </c>
      <c r="E37" s="362">
        <v>79</v>
      </c>
      <c r="F37" s="362">
        <v>81.8</v>
      </c>
      <c r="G37" s="362">
        <v>74.7</v>
      </c>
      <c r="H37" s="362">
        <v>85.3</v>
      </c>
      <c r="I37" s="362">
        <v>80.3</v>
      </c>
      <c r="J37" s="362">
        <v>80.7</v>
      </c>
      <c r="K37" s="362">
        <v>87.2</v>
      </c>
      <c r="L37" s="362">
        <v>104.2</v>
      </c>
      <c r="M37" s="362">
        <v>102.3</v>
      </c>
      <c r="N37" s="362">
        <v>107</v>
      </c>
      <c r="O37" s="232">
        <v>65.632708971353196</v>
      </c>
      <c r="P37" s="232" t="s">
        <v>160</v>
      </c>
      <c r="Q37" s="232" t="s">
        <v>160</v>
      </c>
      <c r="R37" s="232" t="s">
        <v>160</v>
      </c>
      <c r="S37" s="232" t="s">
        <v>160</v>
      </c>
      <c r="T37" s="446" t="s">
        <v>160</v>
      </c>
      <c r="U37" s="447" t="s">
        <v>15</v>
      </c>
      <c r="V37" s="447" t="s">
        <v>15</v>
      </c>
      <c r="W37" s="409" t="s">
        <v>15</v>
      </c>
      <c r="X37" s="409" t="s">
        <v>15</v>
      </c>
      <c r="Y37" s="366" t="s">
        <v>15</v>
      </c>
      <c r="Z37" s="366" t="s">
        <v>15</v>
      </c>
      <c r="AA37" s="366" t="s">
        <v>15</v>
      </c>
      <c r="AB37" s="366" t="s">
        <v>15</v>
      </c>
      <c r="AC37" s="366" t="s">
        <v>15</v>
      </c>
      <c r="AD37" s="353" t="s">
        <v>15</v>
      </c>
      <c r="AE37" s="353" t="s">
        <v>15</v>
      </c>
      <c r="AF37" s="357" t="s">
        <v>15</v>
      </c>
      <c r="AG37" s="357" t="s">
        <v>15</v>
      </c>
      <c r="AH37" s="357" t="s">
        <v>15</v>
      </c>
      <c r="AI37" s="357" t="s">
        <v>15</v>
      </c>
      <c r="AJ37" s="357" t="s">
        <v>15</v>
      </c>
      <c r="AK37" s="357" t="s">
        <v>15</v>
      </c>
      <c r="AL37" s="357" t="s">
        <v>15</v>
      </c>
      <c r="AM37" s="357">
        <v>99.886086248982906</v>
      </c>
      <c r="AN37" s="357" t="s">
        <v>15</v>
      </c>
      <c r="AO37" s="357" t="s">
        <v>15</v>
      </c>
      <c r="AP37" s="353" t="s">
        <v>160</v>
      </c>
      <c r="AQ37" s="353" t="s">
        <v>160</v>
      </c>
      <c r="AR37" s="353" t="s">
        <v>160</v>
      </c>
      <c r="AS37" s="353" t="s">
        <v>160</v>
      </c>
      <c r="AT37" s="367" t="s">
        <v>160</v>
      </c>
      <c r="AU37" s="353" t="s">
        <v>160</v>
      </c>
      <c r="AV37" s="353" t="s">
        <v>160</v>
      </c>
      <c r="AW37" s="367" t="s">
        <v>160</v>
      </c>
    </row>
    <row r="38" spans="1:49">
      <c r="A38" s="130" t="s">
        <v>45</v>
      </c>
      <c r="B38" s="528">
        <v>74.7</v>
      </c>
      <c r="C38" s="362">
        <v>71.7</v>
      </c>
      <c r="D38" s="362">
        <v>75.7</v>
      </c>
      <c r="E38" s="362">
        <v>75</v>
      </c>
      <c r="F38" s="362">
        <v>85.3</v>
      </c>
      <c r="G38" s="362">
        <v>65.8</v>
      </c>
      <c r="H38" s="362">
        <v>116.8</v>
      </c>
      <c r="I38" s="362">
        <v>125.1</v>
      </c>
      <c r="J38" s="362">
        <v>85.7</v>
      </c>
      <c r="K38" s="362">
        <v>74.5</v>
      </c>
      <c r="L38" s="362">
        <v>103.3</v>
      </c>
      <c r="M38" s="362" t="s">
        <v>15</v>
      </c>
      <c r="N38" s="362">
        <v>97.3</v>
      </c>
      <c r="O38" s="232">
        <v>98.904589352927871</v>
      </c>
      <c r="P38" s="232">
        <v>130.89314635501216</v>
      </c>
      <c r="Q38" s="232" t="s">
        <v>160</v>
      </c>
      <c r="R38" s="232" t="s">
        <v>160</v>
      </c>
      <c r="S38" s="232" t="s">
        <v>160</v>
      </c>
      <c r="T38" s="446" t="s">
        <v>160</v>
      </c>
      <c r="U38" s="447">
        <v>105.37623425086058</v>
      </c>
      <c r="V38" s="447">
        <v>104.24100787759701</v>
      </c>
      <c r="W38" s="409" t="s">
        <v>15</v>
      </c>
      <c r="X38" s="409">
        <v>110.9096965169135</v>
      </c>
      <c r="Y38" s="366">
        <v>100.82185208796136</v>
      </c>
      <c r="Z38" s="366">
        <v>100.56135280799123</v>
      </c>
      <c r="AA38" s="366">
        <v>91.796453776720071</v>
      </c>
      <c r="AB38" s="366">
        <v>96.401223621413365</v>
      </c>
      <c r="AC38" s="366">
        <v>97.893266890416513</v>
      </c>
      <c r="AD38" s="353">
        <v>98.108706422814564</v>
      </c>
      <c r="AE38" s="353" t="s">
        <v>15</v>
      </c>
      <c r="AF38" s="357">
        <v>86.21491329998247</v>
      </c>
      <c r="AG38" s="357">
        <v>89.666241561412718</v>
      </c>
      <c r="AH38" s="357">
        <v>71.976571073513014</v>
      </c>
      <c r="AI38" s="357">
        <v>82.969825134001496</v>
      </c>
      <c r="AJ38" s="357">
        <v>79.151772667778189</v>
      </c>
      <c r="AK38" s="357">
        <v>84.29872863822817</v>
      </c>
      <c r="AL38" s="357">
        <v>96.377985205791703</v>
      </c>
      <c r="AM38" s="357">
        <v>83.524180673015536</v>
      </c>
      <c r="AN38" s="357" t="s">
        <v>15</v>
      </c>
      <c r="AO38" s="357">
        <v>85.6</v>
      </c>
      <c r="AP38" s="353" t="s">
        <v>160</v>
      </c>
      <c r="AQ38" s="353" t="s">
        <v>160</v>
      </c>
      <c r="AR38" s="353" t="s">
        <v>160</v>
      </c>
      <c r="AS38" s="353" t="s">
        <v>160</v>
      </c>
      <c r="AT38" s="367" t="s">
        <v>160</v>
      </c>
      <c r="AU38" s="353" t="s">
        <v>160</v>
      </c>
      <c r="AV38" s="353" t="s">
        <v>160</v>
      </c>
      <c r="AW38" s="367" t="s">
        <v>160</v>
      </c>
    </row>
    <row r="39" spans="1:49">
      <c r="A39" s="130" t="s">
        <v>46</v>
      </c>
      <c r="B39" s="528">
        <v>94.1</v>
      </c>
      <c r="C39" s="362">
        <v>78.900000000000006</v>
      </c>
      <c r="D39" s="362">
        <v>74.400000000000006</v>
      </c>
      <c r="E39" s="362">
        <v>91.6</v>
      </c>
      <c r="F39" s="362">
        <v>91.6</v>
      </c>
      <c r="G39" s="362">
        <v>85.5</v>
      </c>
      <c r="H39" s="362">
        <v>95</v>
      </c>
      <c r="I39" s="362">
        <v>97.2</v>
      </c>
      <c r="J39" s="362">
        <v>96.6</v>
      </c>
      <c r="K39" s="362">
        <v>89.3</v>
      </c>
      <c r="L39" s="362">
        <v>103.3</v>
      </c>
      <c r="M39" s="362">
        <v>91.9</v>
      </c>
      <c r="N39" s="362">
        <v>95.2</v>
      </c>
      <c r="O39" s="232">
        <v>85.018608766425785</v>
      </c>
      <c r="P39" s="232" t="s">
        <v>160</v>
      </c>
      <c r="Q39" s="232">
        <v>108.28177443460983</v>
      </c>
      <c r="R39" s="445">
        <v>100.32412059255647</v>
      </c>
      <c r="S39" s="413">
        <v>125.15509131339867</v>
      </c>
      <c r="T39" s="446" t="s">
        <v>160</v>
      </c>
      <c r="U39" s="447" t="s">
        <v>15</v>
      </c>
      <c r="V39" s="447" t="s">
        <v>15</v>
      </c>
      <c r="W39" s="409" t="s">
        <v>15</v>
      </c>
      <c r="X39" s="409" t="s">
        <v>15</v>
      </c>
      <c r="Y39" s="366" t="s">
        <v>15</v>
      </c>
      <c r="Z39" s="366" t="s">
        <v>15</v>
      </c>
      <c r="AA39" s="366" t="s">
        <v>15</v>
      </c>
      <c r="AB39" s="366" t="s">
        <v>15</v>
      </c>
      <c r="AC39" s="366" t="s">
        <v>15</v>
      </c>
      <c r="AD39" s="353" t="s">
        <v>15</v>
      </c>
      <c r="AE39" s="353" t="s">
        <v>15</v>
      </c>
      <c r="AF39" s="357" t="s">
        <v>15</v>
      </c>
      <c r="AG39" s="357" t="s">
        <v>15</v>
      </c>
      <c r="AH39" s="357" t="s">
        <v>15</v>
      </c>
      <c r="AI39" s="357" t="s">
        <v>15</v>
      </c>
      <c r="AJ39" s="357" t="s">
        <v>15</v>
      </c>
      <c r="AK39" s="357" t="s">
        <v>15</v>
      </c>
      <c r="AL39" s="357" t="s">
        <v>15</v>
      </c>
      <c r="AM39" s="357">
        <v>94.768231795244418</v>
      </c>
      <c r="AN39" s="357" t="s">
        <v>15</v>
      </c>
      <c r="AO39" s="357" t="s">
        <v>15</v>
      </c>
      <c r="AP39" s="353" t="s">
        <v>160</v>
      </c>
      <c r="AQ39" s="353" t="s">
        <v>160</v>
      </c>
      <c r="AR39" s="353" t="s">
        <v>160</v>
      </c>
      <c r="AS39" s="353" t="s">
        <v>160</v>
      </c>
      <c r="AT39" s="367" t="s">
        <v>160</v>
      </c>
      <c r="AU39" s="353" t="s">
        <v>160</v>
      </c>
      <c r="AV39" s="353" t="s">
        <v>160</v>
      </c>
      <c r="AW39" s="367" t="s">
        <v>160</v>
      </c>
    </row>
    <row r="40" spans="1:49">
      <c r="A40" s="130" t="s">
        <v>47</v>
      </c>
      <c r="B40" s="528">
        <v>80</v>
      </c>
      <c r="C40" s="362">
        <v>80.7</v>
      </c>
      <c r="D40" s="362">
        <v>96.8</v>
      </c>
      <c r="E40" s="362">
        <v>82.5</v>
      </c>
      <c r="F40" s="362">
        <v>86.7</v>
      </c>
      <c r="G40" s="362">
        <v>79.599999999999994</v>
      </c>
      <c r="H40" s="362">
        <v>73.099999999999994</v>
      </c>
      <c r="I40" s="362">
        <v>84</v>
      </c>
      <c r="J40" s="362">
        <v>72.8</v>
      </c>
      <c r="K40" s="362">
        <v>87</v>
      </c>
      <c r="L40" s="362">
        <v>75.5</v>
      </c>
      <c r="M40" s="362">
        <v>73.599999999999994</v>
      </c>
      <c r="N40" s="362">
        <v>80.599999999999994</v>
      </c>
      <c r="O40" s="232">
        <v>76.121121470637348</v>
      </c>
      <c r="P40" s="232">
        <v>95.629549748857485</v>
      </c>
      <c r="Q40" s="232">
        <v>93.946400108717754</v>
      </c>
      <c r="R40" s="445">
        <v>100.60273069372752</v>
      </c>
      <c r="S40" s="413">
        <v>106.34855795123293</v>
      </c>
      <c r="T40" s="446">
        <v>98.682279442309024</v>
      </c>
      <c r="U40" s="447">
        <v>109.31615962822971</v>
      </c>
      <c r="V40" s="447">
        <v>107.02714274856282</v>
      </c>
      <c r="W40" s="409">
        <v>111.09593061375057</v>
      </c>
      <c r="X40" s="409">
        <v>119.32015099873088</v>
      </c>
      <c r="Y40" s="366">
        <v>108.81404847270778</v>
      </c>
      <c r="Z40" s="366">
        <v>113.81061094454542</v>
      </c>
      <c r="AA40" s="366">
        <v>82.038268707644718</v>
      </c>
      <c r="AB40" s="366">
        <v>105.43525347733781</v>
      </c>
      <c r="AC40" s="366">
        <v>114.01073237110054</v>
      </c>
      <c r="AD40" s="353">
        <v>93.642954869723894</v>
      </c>
      <c r="AE40" s="353">
        <v>105.44443909044713</v>
      </c>
      <c r="AF40" s="357">
        <v>91.626787390992206</v>
      </c>
      <c r="AG40" s="357">
        <v>84.44024966848248</v>
      </c>
      <c r="AH40" s="357">
        <v>74.121491986353249</v>
      </c>
      <c r="AI40" s="357">
        <v>80.931473107095798</v>
      </c>
      <c r="AJ40" s="357">
        <v>87.294025328495337</v>
      </c>
      <c r="AK40" s="357">
        <v>86.48632387039072</v>
      </c>
      <c r="AL40" s="357">
        <v>101.64792976728924</v>
      </c>
      <c r="AM40" s="357">
        <v>90.863168341321924</v>
      </c>
      <c r="AN40" s="357">
        <v>93</v>
      </c>
      <c r="AO40" s="357">
        <v>73.099999999999994</v>
      </c>
      <c r="AP40" s="353">
        <v>54.2</v>
      </c>
      <c r="AQ40" s="353">
        <v>58.6</v>
      </c>
      <c r="AR40" s="353">
        <v>98.5</v>
      </c>
      <c r="AS40" s="353">
        <v>99.1</v>
      </c>
      <c r="AT40" s="367">
        <v>86.6</v>
      </c>
      <c r="AU40" s="353">
        <v>73.5</v>
      </c>
      <c r="AV40" s="353">
        <v>141.9</v>
      </c>
      <c r="AW40" s="420">
        <v>75.7</v>
      </c>
    </row>
    <row r="41" spans="1:49">
      <c r="A41" s="130" t="s">
        <v>48</v>
      </c>
      <c r="B41" s="528">
        <v>89.4</v>
      </c>
      <c r="C41" s="362">
        <v>79.900000000000006</v>
      </c>
      <c r="D41" s="362">
        <v>94.6</v>
      </c>
      <c r="E41" s="362">
        <v>93.6</v>
      </c>
      <c r="F41" s="362">
        <v>94.7</v>
      </c>
      <c r="G41" s="362">
        <v>98.2</v>
      </c>
      <c r="H41" s="362">
        <v>109.1</v>
      </c>
      <c r="I41" s="362">
        <v>113.9</v>
      </c>
      <c r="J41" s="362">
        <v>96.4</v>
      </c>
      <c r="K41" s="362">
        <v>109.9</v>
      </c>
      <c r="L41" s="362">
        <v>114.8</v>
      </c>
      <c r="M41" s="362">
        <v>117.3</v>
      </c>
      <c r="N41" s="362">
        <v>131</v>
      </c>
      <c r="O41" s="232">
        <v>113.12256284752229</v>
      </c>
      <c r="P41" s="232">
        <v>98.435263023629858</v>
      </c>
      <c r="Q41" s="232">
        <v>100.28227938304656</v>
      </c>
      <c r="R41" s="445">
        <v>106.83503185522285</v>
      </c>
      <c r="S41" s="413">
        <v>109.45598575309764</v>
      </c>
      <c r="T41" s="446">
        <v>101.36061464992829</v>
      </c>
      <c r="U41" s="447">
        <v>106.27174887616975</v>
      </c>
      <c r="V41" s="447">
        <v>103.10613863015566</v>
      </c>
      <c r="W41" s="409">
        <v>116.17530669829151</v>
      </c>
      <c r="X41" s="409">
        <v>124.54530460677185</v>
      </c>
      <c r="Y41" s="366">
        <v>114.1066771418067</v>
      </c>
      <c r="Z41" s="366">
        <v>117.6609383195954</v>
      </c>
      <c r="AA41" s="366">
        <v>91.267184086482658</v>
      </c>
      <c r="AB41" s="366">
        <v>114.84806388759704</v>
      </c>
      <c r="AC41" s="366">
        <v>113.68080952624628</v>
      </c>
      <c r="AD41" s="353">
        <v>107.20551083240008</v>
      </c>
      <c r="AE41" s="353">
        <v>105.87800480280605</v>
      </c>
      <c r="AF41" s="357">
        <v>87.941419648633598</v>
      </c>
      <c r="AG41" s="357">
        <v>91.225801220660529</v>
      </c>
      <c r="AH41" s="357">
        <v>80.956077741295914</v>
      </c>
      <c r="AI41" s="357">
        <v>87.133521811966091</v>
      </c>
      <c r="AJ41" s="357">
        <v>89.666205944492901</v>
      </c>
      <c r="AK41" s="357">
        <v>88.891996256969591</v>
      </c>
      <c r="AL41" s="357">
        <v>100.73505484579113</v>
      </c>
      <c r="AM41" s="357">
        <v>95.736551993260036</v>
      </c>
      <c r="AN41" s="357">
        <v>93</v>
      </c>
      <c r="AO41" s="357">
        <v>87.4</v>
      </c>
      <c r="AP41" s="353">
        <v>72.2</v>
      </c>
      <c r="AQ41" s="353">
        <v>74.099999999999994</v>
      </c>
      <c r="AR41" s="353">
        <v>80.400000000000006</v>
      </c>
      <c r="AS41" s="353">
        <v>106.2</v>
      </c>
      <c r="AT41" s="367">
        <v>93.3</v>
      </c>
      <c r="AU41" s="353">
        <v>74.5</v>
      </c>
      <c r="AV41" s="353">
        <v>80.599999999999994</v>
      </c>
      <c r="AW41" s="420">
        <v>94.5</v>
      </c>
    </row>
    <row r="42" spans="1:49">
      <c r="A42" s="130" t="s">
        <v>49</v>
      </c>
      <c r="B42" s="528">
        <v>99.1</v>
      </c>
      <c r="C42" s="362">
        <v>83.8</v>
      </c>
      <c r="D42" s="362">
        <v>67.900000000000006</v>
      </c>
      <c r="E42" s="362">
        <v>67</v>
      </c>
      <c r="F42" s="362">
        <v>66.900000000000006</v>
      </c>
      <c r="G42" s="362">
        <v>92.1</v>
      </c>
      <c r="H42" s="362">
        <v>69.7</v>
      </c>
      <c r="I42" s="362">
        <v>87</v>
      </c>
      <c r="J42" s="362">
        <v>75.5</v>
      </c>
      <c r="K42" s="362">
        <v>97.5</v>
      </c>
      <c r="L42" s="362">
        <v>104</v>
      </c>
      <c r="M42" s="362">
        <v>91.9</v>
      </c>
      <c r="N42" s="362">
        <v>73.400000000000006</v>
      </c>
      <c r="O42" s="232">
        <v>85.213348319946903</v>
      </c>
      <c r="P42" s="232">
        <v>84.901505607712011</v>
      </c>
      <c r="Q42" s="232">
        <v>93.81357990467113</v>
      </c>
      <c r="R42" s="445">
        <v>96.520183797505169</v>
      </c>
      <c r="S42" s="413">
        <v>105.46251047996132</v>
      </c>
      <c r="T42" s="446">
        <v>98.371053384962394</v>
      </c>
      <c r="U42" s="447">
        <v>110.14324915582827</v>
      </c>
      <c r="V42" s="447">
        <v>108.552753870836</v>
      </c>
      <c r="W42" s="409">
        <v>112.25563020600895</v>
      </c>
      <c r="X42" s="409">
        <v>122.19176951263388</v>
      </c>
      <c r="Y42" s="366">
        <v>125.94806522890691</v>
      </c>
      <c r="Z42" s="366">
        <v>110.48784285364654</v>
      </c>
      <c r="AA42" s="366">
        <v>87.928371214269205</v>
      </c>
      <c r="AB42" s="366">
        <v>115.12735075112077</v>
      </c>
      <c r="AC42" s="366">
        <v>110.69280261555221</v>
      </c>
      <c r="AD42" s="353">
        <v>92.190967474072465</v>
      </c>
      <c r="AE42" s="353">
        <v>111.90376203408562</v>
      </c>
      <c r="AF42" s="357">
        <v>96.580130481408005</v>
      </c>
      <c r="AG42" s="357">
        <v>79.373671572376935</v>
      </c>
      <c r="AH42" s="357">
        <v>72.873673057119234</v>
      </c>
      <c r="AI42" s="357">
        <v>82.735758785004748</v>
      </c>
      <c r="AJ42" s="357">
        <v>86.883067239383095</v>
      </c>
      <c r="AK42" s="357">
        <v>85.74748770751377</v>
      </c>
      <c r="AL42" s="357">
        <v>100.27092248143802</v>
      </c>
      <c r="AM42" s="357">
        <v>90.683179762568514</v>
      </c>
      <c r="AN42" s="357">
        <v>83</v>
      </c>
      <c r="AO42" s="357">
        <v>77</v>
      </c>
      <c r="AP42" s="353">
        <v>47.3</v>
      </c>
      <c r="AQ42" s="353">
        <v>73</v>
      </c>
      <c r="AR42" s="353">
        <v>68.2</v>
      </c>
      <c r="AS42" s="353">
        <v>85.8</v>
      </c>
      <c r="AT42" s="367">
        <v>58.4</v>
      </c>
      <c r="AU42" s="353">
        <v>59.5</v>
      </c>
      <c r="AV42" s="353">
        <v>56.8</v>
      </c>
      <c r="AW42" s="420">
        <v>48.7</v>
      </c>
    </row>
    <row r="43" spans="1:49">
      <c r="A43" s="130" t="s">
        <v>50</v>
      </c>
      <c r="B43" s="528">
        <v>83.7</v>
      </c>
      <c r="C43" s="362">
        <v>78.8</v>
      </c>
      <c r="D43" s="362">
        <v>88.1</v>
      </c>
      <c r="E43" s="362">
        <v>108.7</v>
      </c>
      <c r="F43" s="362">
        <v>76.599999999999994</v>
      </c>
      <c r="G43" s="362">
        <v>100.8</v>
      </c>
      <c r="H43" s="362">
        <v>97</v>
      </c>
      <c r="I43" s="362">
        <v>88.4</v>
      </c>
      <c r="J43" s="362">
        <v>99.4</v>
      </c>
      <c r="K43" s="362">
        <v>91.9</v>
      </c>
      <c r="L43" s="362">
        <v>92.3</v>
      </c>
      <c r="M43" s="362">
        <v>94.5</v>
      </c>
      <c r="N43" s="362">
        <v>103.9</v>
      </c>
      <c r="O43" s="232">
        <v>122.27613205127061</v>
      </c>
      <c r="P43" s="232">
        <v>92.142607097336992</v>
      </c>
      <c r="Q43" s="232">
        <v>96.643485048743401</v>
      </c>
      <c r="R43" s="445">
        <v>98.240567676793589</v>
      </c>
      <c r="S43" s="413">
        <v>101.95957674699785</v>
      </c>
      <c r="T43" s="446">
        <v>95.994420112257728</v>
      </c>
      <c r="U43" s="447">
        <v>107.88136914569246</v>
      </c>
      <c r="V43" s="447">
        <v>104.50281243153614</v>
      </c>
      <c r="W43" s="409">
        <v>103.77472467291514</v>
      </c>
      <c r="X43" s="409">
        <v>116.06654203939408</v>
      </c>
      <c r="Y43" s="366">
        <v>112.42559082725607</v>
      </c>
      <c r="Z43" s="366">
        <v>112.35349252994418</v>
      </c>
      <c r="AA43" s="366">
        <v>85.707737450819764</v>
      </c>
      <c r="AB43" s="366">
        <v>107.63361369184361</v>
      </c>
      <c r="AC43" s="366">
        <v>109.66453062602376</v>
      </c>
      <c r="AD43" s="353">
        <v>82.860994187527041</v>
      </c>
      <c r="AE43" s="353">
        <v>112.84787912572787</v>
      </c>
      <c r="AF43" s="357">
        <v>86.316254745630076</v>
      </c>
      <c r="AG43" s="357">
        <v>79.619053662112066</v>
      </c>
      <c r="AH43" s="357">
        <v>72.004079357414184</v>
      </c>
      <c r="AI43" s="357">
        <v>81.474681034003538</v>
      </c>
      <c r="AJ43" s="357">
        <v>87.272222944440628</v>
      </c>
      <c r="AK43" s="357">
        <v>86.747097708069347</v>
      </c>
      <c r="AL43" s="357">
        <v>101.93736212688876</v>
      </c>
      <c r="AM43" s="357">
        <v>91.092595069930539</v>
      </c>
      <c r="AN43" s="357">
        <v>86</v>
      </c>
      <c r="AO43" s="357">
        <v>72.400000000000006</v>
      </c>
      <c r="AP43" s="353">
        <v>60.1</v>
      </c>
      <c r="AQ43" s="353">
        <v>56.2</v>
      </c>
      <c r="AR43" s="353">
        <v>73.400000000000006</v>
      </c>
      <c r="AS43" s="353">
        <v>76.599999999999994</v>
      </c>
      <c r="AT43" s="367">
        <v>65.900000000000006</v>
      </c>
      <c r="AU43" s="353">
        <v>69.400000000000006</v>
      </c>
      <c r="AV43" s="353">
        <v>50.6</v>
      </c>
      <c r="AW43" s="420">
        <v>91.6</v>
      </c>
    </row>
    <row r="44" spans="1:49">
      <c r="A44" s="130" t="s">
        <v>122</v>
      </c>
      <c r="B44" s="528">
        <v>94.1</v>
      </c>
      <c r="C44" s="362">
        <v>78.900000000000006</v>
      </c>
      <c r="D44" s="362">
        <v>74.400000000000006</v>
      </c>
      <c r="E44" s="362">
        <v>91.6</v>
      </c>
      <c r="F44" s="362">
        <v>91.6</v>
      </c>
      <c r="G44" s="362">
        <v>85.5</v>
      </c>
      <c r="H44" s="362">
        <v>95</v>
      </c>
      <c r="I44" s="362">
        <v>97.2</v>
      </c>
      <c r="J44" s="362">
        <v>96.6</v>
      </c>
      <c r="K44" s="362">
        <v>89.3</v>
      </c>
      <c r="L44" s="362">
        <v>103.3</v>
      </c>
      <c r="M44" s="362">
        <v>91.9</v>
      </c>
      <c r="N44" s="362">
        <v>95.2</v>
      </c>
      <c r="O44" s="232">
        <v>99.383311652475328</v>
      </c>
      <c r="P44" s="232">
        <v>100.16851735391948</v>
      </c>
      <c r="Q44" s="232">
        <v>102.04365278108551</v>
      </c>
      <c r="R44" s="445">
        <v>98.98825081439783</v>
      </c>
      <c r="S44" s="413">
        <v>113.74853472332144</v>
      </c>
      <c r="T44" s="446">
        <v>102.33568964335986</v>
      </c>
      <c r="U44" s="447">
        <v>117.23655352425246</v>
      </c>
      <c r="V44" s="447">
        <v>101.19883875658509</v>
      </c>
      <c r="W44" s="409">
        <v>110.61543000686063</v>
      </c>
      <c r="X44" s="409">
        <v>125.30897076787046</v>
      </c>
      <c r="Y44" s="366">
        <v>112.68484150921974</v>
      </c>
      <c r="Z44" s="366">
        <v>123.18021323684226</v>
      </c>
      <c r="AA44" s="366">
        <v>96.050553875945766</v>
      </c>
      <c r="AB44" s="366">
        <v>111.74783355645467</v>
      </c>
      <c r="AC44" s="366">
        <v>123.76416494008298</v>
      </c>
      <c r="AD44" s="353">
        <v>100.07970565527299</v>
      </c>
      <c r="AE44" s="353">
        <v>109.43956265224577</v>
      </c>
      <c r="AF44" s="357">
        <v>88.483962133472829</v>
      </c>
      <c r="AG44" s="357">
        <v>96.971800819121654</v>
      </c>
      <c r="AH44" s="357">
        <v>80.883146770845457</v>
      </c>
      <c r="AI44" s="357">
        <v>92.51820587569982</v>
      </c>
      <c r="AJ44" s="357">
        <v>91.583016160901494</v>
      </c>
      <c r="AK44" s="357">
        <v>82.436014738595617</v>
      </c>
      <c r="AL44" s="357">
        <v>100.79226290613435</v>
      </c>
      <c r="AM44" s="357">
        <v>96.478060320398384</v>
      </c>
      <c r="AN44" s="357">
        <v>97</v>
      </c>
      <c r="AO44" s="357">
        <v>81.599999999999994</v>
      </c>
      <c r="AP44" s="353">
        <v>57.2</v>
      </c>
      <c r="AQ44" s="353">
        <v>79.7</v>
      </c>
      <c r="AR44" s="353">
        <v>102.3</v>
      </c>
      <c r="AS44" s="353">
        <v>128.5</v>
      </c>
      <c r="AT44" s="367">
        <v>94.4</v>
      </c>
      <c r="AU44" s="353">
        <v>75.599999999999994</v>
      </c>
      <c r="AV44" s="353">
        <v>94.8</v>
      </c>
      <c r="AW44" s="420">
        <v>72.3</v>
      </c>
    </row>
    <row r="45" spans="1:49">
      <c r="A45" s="130" t="s">
        <v>51</v>
      </c>
      <c r="B45" s="528">
        <v>123.8</v>
      </c>
      <c r="C45" s="362">
        <v>108.9</v>
      </c>
      <c r="D45" s="362">
        <v>106.9</v>
      </c>
      <c r="E45" s="362">
        <v>108.4</v>
      </c>
      <c r="F45" s="362">
        <v>91.1</v>
      </c>
      <c r="G45" s="362">
        <v>100</v>
      </c>
      <c r="H45" s="362">
        <v>99.4</v>
      </c>
      <c r="I45" s="362">
        <v>92.1</v>
      </c>
      <c r="J45" s="362">
        <v>101.4</v>
      </c>
      <c r="K45" s="362">
        <v>108</v>
      </c>
      <c r="L45" s="362">
        <v>114.5</v>
      </c>
      <c r="M45" s="362">
        <v>125.8</v>
      </c>
      <c r="N45" s="362">
        <v>141.5</v>
      </c>
      <c r="O45" s="232">
        <v>110.541391711495</v>
      </c>
      <c r="P45" s="232">
        <v>108.13586573465122</v>
      </c>
      <c r="Q45" s="232">
        <v>102.68128232861888</v>
      </c>
      <c r="R45" s="445">
        <v>101.8534293870179</v>
      </c>
      <c r="S45" s="413">
        <v>109.16616279716557</v>
      </c>
      <c r="T45" s="446">
        <v>93.125652878591296</v>
      </c>
      <c r="U45" s="447">
        <v>107.43246569640432</v>
      </c>
      <c r="V45" s="447">
        <v>118.10389038441339</v>
      </c>
      <c r="W45" s="409">
        <v>111.67855960751173</v>
      </c>
      <c r="X45" s="409">
        <v>121.50502240996339</v>
      </c>
      <c r="Y45" s="366">
        <v>120.80011223704642</v>
      </c>
      <c r="Z45" s="366">
        <v>126.3278965754692</v>
      </c>
      <c r="AA45" s="366">
        <v>89.180820023191075</v>
      </c>
      <c r="AB45" s="366">
        <v>112.19000442595748</v>
      </c>
      <c r="AC45" s="366">
        <v>120.51399285490008</v>
      </c>
      <c r="AD45" s="353">
        <v>85.443041438541087</v>
      </c>
      <c r="AE45" s="353">
        <v>123.21151820282726</v>
      </c>
      <c r="AF45" s="357">
        <v>96.744402006159476</v>
      </c>
      <c r="AG45" s="357">
        <v>77.381588092756544</v>
      </c>
      <c r="AH45" s="357">
        <v>71.900417230088408</v>
      </c>
      <c r="AI45" s="357">
        <v>81.660140280994099</v>
      </c>
      <c r="AJ45" s="357">
        <v>87.679166883453632</v>
      </c>
      <c r="AK45" s="357">
        <v>82.907858029411017</v>
      </c>
      <c r="AL45" s="357">
        <v>101.26015268561619</v>
      </c>
      <c r="AM45" s="357">
        <v>90.204869549643433</v>
      </c>
      <c r="AN45" s="357">
        <v>90</v>
      </c>
      <c r="AO45" s="357">
        <v>71.400000000000006</v>
      </c>
      <c r="AP45" s="353">
        <v>49.2</v>
      </c>
      <c r="AQ45" s="353">
        <v>76.099999999999994</v>
      </c>
      <c r="AR45" s="353">
        <v>66.400000000000006</v>
      </c>
      <c r="AS45" s="353">
        <v>91</v>
      </c>
      <c r="AT45" s="367">
        <v>81.2</v>
      </c>
      <c r="AU45" s="353">
        <v>89.5</v>
      </c>
      <c r="AV45" s="353">
        <v>92.6</v>
      </c>
      <c r="AW45" s="420">
        <v>76.5</v>
      </c>
    </row>
    <row r="46" spans="1:49">
      <c r="A46" s="130" t="s">
        <v>52</v>
      </c>
      <c r="B46" s="528">
        <v>89.1</v>
      </c>
      <c r="C46" s="362">
        <v>92.4</v>
      </c>
      <c r="D46" s="362">
        <v>87.7</v>
      </c>
      <c r="E46" s="362">
        <v>95.7</v>
      </c>
      <c r="F46" s="362">
        <v>94.4</v>
      </c>
      <c r="G46" s="362">
        <v>93.4</v>
      </c>
      <c r="H46" s="362">
        <v>113.4</v>
      </c>
      <c r="I46" s="362">
        <v>100.4</v>
      </c>
      <c r="J46" s="362">
        <v>96.7</v>
      </c>
      <c r="K46" s="362">
        <v>106.3</v>
      </c>
      <c r="L46" s="362">
        <v>110.5</v>
      </c>
      <c r="M46" s="362">
        <v>105.8</v>
      </c>
      <c r="N46" s="362">
        <v>117.7</v>
      </c>
      <c r="O46" s="232">
        <v>114.68715233487434</v>
      </c>
      <c r="P46" s="232">
        <v>108.45297257826104</v>
      </c>
      <c r="Q46" s="232">
        <v>110.40972393683911</v>
      </c>
      <c r="R46" s="445">
        <v>107.60349448103423</v>
      </c>
      <c r="S46" s="413">
        <v>113.21429374738021</v>
      </c>
      <c r="T46" s="446">
        <v>100.85773152359303</v>
      </c>
      <c r="U46" s="447">
        <v>113.56961577752547</v>
      </c>
      <c r="V46" s="447">
        <v>113.79328056224696</v>
      </c>
      <c r="W46" s="409">
        <v>110.99716996437265</v>
      </c>
      <c r="X46" s="409">
        <v>125.36048727168158</v>
      </c>
      <c r="Y46" s="366">
        <v>116.02381898398573</v>
      </c>
      <c r="Z46" s="366">
        <v>114.15564476240409</v>
      </c>
      <c r="AA46" s="366">
        <v>93.54630615662731</v>
      </c>
      <c r="AB46" s="366">
        <v>112.45817652722883</v>
      </c>
      <c r="AC46" s="366">
        <v>119.46652343575111</v>
      </c>
      <c r="AD46" s="353">
        <v>100.39048974806569</v>
      </c>
      <c r="AE46" s="353">
        <v>110.77514280669219</v>
      </c>
      <c r="AF46" s="357">
        <v>91.848015400610592</v>
      </c>
      <c r="AG46" s="357">
        <v>89.530041928651855</v>
      </c>
      <c r="AH46" s="357">
        <v>79.42858950799986</v>
      </c>
      <c r="AI46" s="357">
        <v>85.38500697791801</v>
      </c>
      <c r="AJ46" s="357">
        <v>94.570589285522999</v>
      </c>
      <c r="AK46" s="357">
        <v>91.769693319273173</v>
      </c>
      <c r="AL46" s="357">
        <v>100.0299851703939</v>
      </c>
      <c r="AM46" s="357">
        <v>95.398106980886652</v>
      </c>
      <c r="AN46" s="357">
        <v>93</v>
      </c>
      <c r="AO46" s="357">
        <v>66.900000000000006</v>
      </c>
      <c r="AP46" s="353">
        <v>56.8</v>
      </c>
      <c r="AQ46" s="353">
        <v>68.2</v>
      </c>
      <c r="AR46" s="353">
        <v>83.6</v>
      </c>
      <c r="AS46" s="353">
        <v>91</v>
      </c>
      <c r="AT46" s="367">
        <v>91.3</v>
      </c>
      <c r="AU46" s="353">
        <v>92.2</v>
      </c>
      <c r="AV46" s="353">
        <v>88.9</v>
      </c>
      <c r="AW46" s="420">
        <v>92.2</v>
      </c>
    </row>
    <row r="47" spans="1:49">
      <c r="A47" s="130" t="s">
        <v>53</v>
      </c>
      <c r="B47" s="528">
        <v>79.900000000000006</v>
      </c>
      <c r="C47" s="362">
        <v>72.2</v>
      </c>
      <c r="D47" s="362">
        <v>65.3</v>
      </c>
      <c r="E47" s="362">
        <v>79</v>
      </c>
      <c r="F47" s="362">
        <v>81.8</v>
      </c>
      <c r="G47" s="362">
        <v>74.7</v>
      </c>
      <c r="H47" s="362">
        <v>85.3</v>
      </c>
      <c r="I47" s="362">
        <v>80.3</v>
      </c>
      <c r="J47" s="362">
        <v>80.7</v>
      </c>
      <c r="K47" s="362">
        <v>87.2</v>
      </c>
      <c r="L47" s="362">
        <v>104.2</v>
      </c>
      <c r="M47" s="362">
        <v>102.3</v>
      </c>
      <c r="N47" s="362">
        <v>107</v>
      </c>
      <c r="O47" s="232">
        <v>105.55283501396937</v>
      </c>
      <c r="P47" s="232">
        <v>88.229661335518912</v>
      </c>
      <c r="Q47" s="232">
        <v>99.903158670940286</v>
      </c>
      <c r="R47" s="445">
        <v>102.9100094434904</v>
      </c>
      <c r="S47" s="413">
        <v>114.16312059263117</v>
      </c>
      <c r="T47" s="446">
        <v>95.538017155564503</v>
      </c>
      <c r="U47" s="447">
        <v>109.26721279630648</v>
      </c>
      <c r="V47" s="447">
        <v>106.28580760288203</v>
      </c>
      <c r="W47" s="409">
        <v>108.93310842629378</v>
      </c>
      <c r="X47" s="409">
        <v>118.29190426904148</v>
      </c>
      <c r="Y47" s="366">
        <v>112.83773014964632</v>
      </c>
      <c r="Z47" s="366">
        <v>117.2522363753603</v>
      </c>
      <c r="AA47" s="366">
        <v>91.300049091538952</v>
      </c>
      <c r="AB47" s="366">
        <v>110.18858816098947</v>
      </c>
      <c r="AC47" s="366">
        <v>114.63108976171826</v>
      </c>
      <c r="AD47" s="353">
        <v>92.055033278047446</v>
      </c>
      <c r="AE47" s="353">
        <v>120.72247615602238</v>
      </c>
      <c r="AF47" s="357">
        <v>96.751259076351076</v>
      </c>
      <c r="AG47" s="357">
        <v>76.091854174187304</v>
      </c>
      <c r="AH47" s="357">
        <v>75.744812427974708</v>
      </c>
      <c r="AI47" s="357">
        <v>86.343153912197849</v>
      </c>
      <c r="AJ47" s="357">
        <v>90.6104918422824</v>
      </c>
      <c r="AK47" s="357">
        <v>86.839148682686456</v>
      </c>
      <c r="AL47" s="357">
        <v>99.551987465364405</v>
      </c>
      <c r="AM47" s="357">
        <v>94.575566126522958</v>
      </c>
      <c r="AN47" s="357">
        <v>93</v>
      </c>
      <c r="AO47" s="357">
        <v>100.8</v>
      </c>
      <c r="AP47" s="353">
        <v>62.8</v>
      </c>
      <c r="AQ47" s="353">
        <v>56.4</v>
      </c>
      <c r="AR47" s="353">
        <v>66.400000000000006</v>
      </c>
      <c r="AS47" s="353">
        <v>67.3</v>
      </c>
      <c r="AT47" s="367">
        <v>77.099999999999994</v>
      </c>
      <c r="AU47" s="353">
        <v>97.4</v>
      </c>
      <c r="AV47" s="353">
        <v>64.8</v>
      </c>
      <c r="AW47" s="420">
        <v>71.3</v>
      </c>
    </row>
    <row r="48" spans="1:49">
      <c r="A48" s="130" t="s">
        <v>54</v>
      </c>
      <c r="B48" s="528">
        <v>74.7</v>
      </c>
      <c r="C48" s="362">
        <v>74.900000000000006</v>
      </c>
      <c r="D48" s="362">
        <v>69.3</v>
      </c>
      <c r="E48" s="362">
        <v>78</v>
      </c>
      <c r="F48" s="362">
        <v>71.900000000000006</v>
      </c>
      <c r="G48" s="362">
        <v>73.599999999999994</v>
      </c>
      <c r="H48" s="362">
        <v>80.900000000000006</v>
      </c>
      <c r="I48" s="362">
        <v>84</v>
      </c>
      <c r="J48" s="362">
        <v>78.3</v>
      </c>
      <c r="K48" s="362">
        <v>81.8</v>
      </c>
      <c r="L48" s="362">
        <v>96.9</v>
      </c>
      <c r="M48" s="362">
        <v>95</v>
      </c>
      <c r="N48" s="362">
        <v>94.7</v>
      </c>
      <c r="O48" s="232">
        <v>95.272429553314311</v>
      </c>
      <c r="P48" s="232">
        <v>88.099900409345551</v>
      </c>
      <c r="Q48" s="232">
        <v>91.591658867953981</v>
      </c>
      <c r="R48" s="445">
        <v>98.043687610162976</v>
      </c>
      <c r="S48" s="413">
        <v>101.73076915129535</v>
      </c>
      <c r="T48" s="446">
        <v>97.467054052803064</v>
      </c>
      <c r="U48" s="447">
        <v>104.33260101351549</v>
      </c>
      <c r="V48" s="447">
        <v>110.3022502106315</v>
      </c>
      <c r="W48" s="409">
        <v>106.51514520408637</v>
      </c>
      <c r="X48" s="409">
        <v>119.41208872476167</v>
      </c>
      <c r="Y48" s="366">
        <v>116.00813079029118</v>
      </c>
      <c r="Z48" s="366">
        <v>111.97285457997914</v>
      </c>
      <c r="AA48" s="366">
        <v>83.251008082149383</v>
      </c>
      <c r="AB48" s="366">
        <v>114.75760715820701</v>
      </c>
      <c r="AC48" s="366">
        <v>110.56980922305655</v>
      </c>
      <c r="AD48" s="353">
        <v>95.297891236924741</v>
      </c>
      <c r="AE48" s="353">
        <v>109.59578512055988</v>
      </c>
      <c r="AF48" s="357">
        <v>88.589204874152472</v>
      </c>
      <c r="AG48" s="357">
        <v>81.540287861717246</v>
      </c>
      <c r="AH48" s="357">
        <v>76.872286329188796</v>
      </c>
      <c r="AI48" s="357">
        <v>83.837896549792887</v>
      </c>
      <c r="AJ48" s="357">
        <v>85.949002486258564</v>
      </c>
      <c r="AK48" s="357">
        <v>85.916836393230909</v>
      </c>
      <c r="AL48" s="357">
        <v>96.91196152033298</v>
      </c>
      <c r="AM48" s="357">
        <v>92.53636279890911</v>
      </c>
      <c r="AN48" s="357">
        <v>80</v>
      </c>
      <c r="AO48" s="357">
        <v>69.8</v>
      </c>
      <c r="AP48" s="353">
        <v>50.9</v>
      </c>
      <c r="AQ48" s="353">
        <v>62.4</v>
      </c>
      <c r="AR48" s="353">
        <v>70.599999999999994</v>
      </c>
      <c r="AS48" s="353">
        <v>85.9</v>
      </c>
      <c r="AT48" s="367">
        <v>64.7</v>
      </c>
      <c r="AU48" s="353">
        <v>69</v>
      </c>
      <c r="AV48" s="353">
        <v>56.1</v>
      </c>
      <c r="AW48" s="420">
        <v>80.900000000000006</v>
      </c>
    </row>
    <row r="49" spans="1:49">
      <c r="A49" s="130" t="s">
        <v>55</v>
      </c>
      <c r="B49" s="528">
        <v>81.400000000000006</v>
      </c>
      <c r="C49" s="362">
        <v>89.5</v>
      </c>
      <c r="D49" s="362">
        <v>103.7</v>
      </c>
      <c r="E49" s="362">
        <v>84.5</v>
      </c>
      <c r="F49" s="362">
        <v>88.5</v>
      </c>
      <c r="G49" s="362">
        <v>61.8</v>
      </c>
      <c r="H49" s="362">
        <v>84.7</v>
      </c>
      <c r="I49" s="362">
        <v>91.4</v>
      </c>
      <c r="J49" s="362">
        <v>91.7</v>
      </c>
      <c r="K49" s="362">
        <v>78.5</v>
      </c>
      <c r="L49" s="362">
        <v>92.1</v>
      </c>
      <c r="M49" s="362">
        <v>95.1</v>
      </c>
      <c r="N49" s="362">
        <v>117</v>
      </c>
      <c r="O49" s="232">
        <v>72.108088876289202</v>
      </c>
      <c r="P49" s="232">
        <v>87.993812131960269</v>
      </c>
      <c r="Q49" s="232">
        <v>94.599089629623137</v>
      </c>
      <c r="R49" s="445">
        <v>101.06462522610632</v>
      </c>
      <c r="S49" s="413">
        <v>106.73323770584213</v>
      </c>
      <c r="T49" s="446">
        <v>96.834633965598982</v>
      </c>
      <c r="U49" s="447">
        <v>110.46826516331068</v>
      </c>
      <c r="V49" s="447">
        <v>109.9074270672525</v>
      </c>
      <c r="W49" s="409">
        <v>102.0513923925371</v>
      </c>
      <c r="X49" s="409">
        <v>115.52739358558081</v>
      </c>
      <c r="Y49" s="366">
        <v>110.46826669109484</v>
      </c>
      <c r="Z49" s="366">
        <v>105.94468055054826</v>
      </c>
      <c r="AA49" s="366">
        <v>84.389388539017403</v>
      </c>
      <c r="AB49" s="366">
        <v>107.90735378933132</v>
      </c>
      <c r="AC49" s="366">
        <v>110.74414385702731</v>
      </c>
      <c r="AD49" s="353">
        <v>93.523866138645005</v>
      </c>
      <c r="AE49" s="353">
        <v>107.28692496995502</v>
      </c>
      <c r="AF49" s="357">
        <v>86.85698359386393</v>
      </c>
      <c r="AG49" s="357">
        <v>82.044790194013402</v>
      </c>
      <c r="AH49" s="357">
        <v>74.033484344377058</v>
      </c>
      <c r="AI49" s="357">
        <v>86.187852858586652</v>
      </c>
      <c r="AJ49" s="357">
        <v>87.483612198563065</v>
      </c>
      <c r="AK49" s="357">
        <v>91.303420857500655</v>
      </c>
      <c r="AL49" s="357">
        <v>98.468592788585568</v>
      </c>
      <c r="AM49" s="357">
        <v>92.721208200011077</v>
      </c>
      <c r="AN49" s="357">
        <v>85</v>
      </c>
      <c r="AO49" s="357">
        <v>82.6</v>
      </c>
      <c r="AP49" s="353">
        <v>37.200000000000003</v>
      </c>
      <c r="AQ49" s="353">
        <v>61.8</v>
      </c>
      <c r="AR49" s="353">
        <v>67.099999999999994</v>
      </c>
      <c r="AS49" s="353">
        <v>76.599999999999994</v>
      </c>
      <c r="AT49" s="367">
        <v>44</v>
      </c>
      <c r="AU49" s="353">
        <v>62.6</v>
      </c>
      <c r="AV49" s="353">
        <v>51.1</v>
      </c>
      <c r="AW49" s="420">
        <v>47.4</v>
      </c>
    </row>
    <row r="50" spans="1:49">
      <c r="A50" s="130" t="s">
        <v>56</v>
      </c>
      <c r="B50" s="528">
        <v>94.4</v>
      </c>
      <c r="C50" s="362">
        <v>90.6</v>
      </c>
      <c r="D50" s="362">
        <v>97.9</v>
      </c>
      <c r="E50" s="362">
        <v>94.3</v>
      </c>
      <c r="F50" s="362">
        <v>87.6</v>
      </c>
      <c r="G50" s="362">
        <v>83.2</v>
      </c>
      <c r="H50" s="362">
        <v>102.5</v>
      </c>
      <c r="I50" s="362">
        <v>84.4</v>
      </c>
      <c r="J50" s="362">
        <v>87.8</v>
      </c>
      <c r="K50" s="362">
        <v>90.7</v>
      </c>
      <c r="L50" s="362">
        <v>108.7</v>
      </c>
      <c r="M50" s="362">
        <v>97.2</v>
      </c>
      <c r="N50" s="362">
        <v>116.9</v>
      </c>
      <c r="O50" s="232">
        <v>105.42984252245442</v>
      </c>
      <c r="P50" s="232">
        <v>105.13914089396791</v>
      </c>
      <c r="Q50" s="232">
        <v>105.37061557907781</v>
      </c>
      <c r="R50" s="445">
        <v>107.85677044702925</v>
      </c>
      <c r="S50" s="413">
        <v>110.80291927954273</v>
      </c>
      <c r="T50" s="446">
        <v>101.32686380821079</v>
      </c>
      <c r="U50" s="447">
        <v>112.88259938464442</v>
      </c>
      <c r="V50" s="447">
        <v>102.98122541365443</v>
      </c>
      <c r="W50" s="409">
        <v>110.49822056397207</v>
      </c>
      <c r="X50" s="409">
        <v>122.42146400503094</v>
      </c>
      <c r="Y50" s="366">
        <v>120.57936119573624</v>
      </c>
      <c r="Z50" s="366">
        <v>120.63658382381018</v>
      </c>
      <c r="AA50" s="366">
        <v>104.10734042921062</v>
      </c>
      <c r="AB50" s="366">
        <v>108.37699972580543</v>
      </c>
      <c r="AC50" s="366">
        <v>113.65881858035405</v>
      </c>
      <c r="AD50" s="353">
        <v>102.3225173408093</v>
      </c>
      <c r="AE50" s="353">
        <v>111.17782625442925</v>
      </c>
      <c r="AF50" s="357">
        <v>90.953126957219013</v>
      </c>
      <c r="AG50" s="357">
        <v>95.916223388337983</v>
      </c>
      <c r="AH50" s="357">
        <v>82.543361332074227</v>
      </c>
      <c r="AI50" s="357">
        <v>87.41626188022083</v>
      </c>
      <c r="AJ50" s="357">
        <v>94.657054914122142</v>
      </c>
      <c r="AK50" s="357">
        <v>83.106619409990344</v>
      </c>
      <c r="AL50" s="357">
        <v>99.886460981471629</v>
      </c>
      <c r="AM50" s="357">
        <v>97.432156962762448</v>
      </c>
      <c r="AN50" s="357">
        <v>101</v>
      </c>
      <c r="AO50" s="357">
        <v>102.4</v>
      </c>
      <c r="AP50" s="353">
        <v>63</v>
      </c>
      <c r="AQ50" s="353">
        <v>68.400000000000006</v>
      </c>
      <c r="AR50" s="353">
        <v>88.1</v>
      </c>
      <c r="AS50" s="353">
        <v>97.6</v>
      </c>
      <c r="AT50" s="367">
        <v>78.900000000000006</v>
      </c>
      <c r="AU50" s="353">
        <v>82.9</v>
      </c>
      <c r="AV50" s="353">
        <v>81.3</v>
      </c>
      <c r="AW50" s="420">
        <v>82.7</v>
      </c>
    </row>
    <row r="51" spans="1:49">
      <c r="A51" s="130" t="s">
        <v>123</v>
      </c>
      <c r="B51" s="528" t="s">
        <v>68</v>
      </c>
      <c r="C51" s="362" t="s">
        <v>68</v>
      </c>
      <c r="D51" s="362">
        <v>85.1</v>
      </c>
      <c r="E51" s="362">
        <v>107.3</v>
      </c>
      <c r="F51" s="362">
        <v>97.6</v>
      </c>
      <c r="G51" s="362">
        <v>83.3</v>
      </c>
      <c r="H51" s="362">
        <v>94.1</v>
      </c>
      <c r="I51" s="362">
        <v>102.5</v>
      </c>
      <c r="J51" s="362">
        <v>94.8</v>
      </c>
      <c r="K51" s="362">
        <v>96.8</v>
      </c>
      <c r="L51" s="362">
        <v>91.4</v>
      </c>
      <c r="M51" s="362">
        <v>81.8</v>
      </c>
      <c r="N51" s="362">
        <v>105.4</v>
      </c>
      <c r="O51" s="232">
        <v>118.06752219240427</v>
      </c>
      <c r="P51" s="232">
        <v>102.34061582204988</v>
      </c>
      <c r="Q51" s="232">
        <v>98.880547410815183</v>
      </c>
      <c r="R51" s="445">
        <v>101.65435140097298</v>
      </c>
      <c r="S51" s="413">
        <v>108.16108661329451</v>
      </c>
      <c r="T51" s="446">
        <v>100.160290026376</v>
      </c>
      <c r="U51" s="447">
        <v>111.63928307980282</v>
      </c>
      <c r="V51" s="447">
        <v>104.00565306199651</v>
      </c>
      <c r="W51" s="409">
        <v>115.57258294549224</v>
      </c>
      <c r="X51" s="409">
        <v>123.54162240871884</v>
      </c>
      <c r="Y51" s="366">
        <v>120.70803168563735</v>
      </c>
      <c r="Z51" s="366">
        <v>116.62098785952853</v>
      </c>
      <c r="AA51" s="366">
        <v>96.515030333063791</v>
      </c>
      <c r="AB51" s="366">
        <v>118.89798486989152</v>
      </c>
      <c r="AC51" s="366">
        <v>119.31042595993004</v>
      </c>
      <c r="AD51" s="353">
        <v>104.75512986903303</v>
      </c>
      <c r="AE51" s="353">
        <v>111.26758585016569</v>
      </c>
      <c r="AF51" s="357">
        <v>89.802579179909671</v>
      </c>
      <c r="AG51" s="357">
        <v>91.619381403355476</v>
      </c>
      <c r="AH51" s="357">
        <v>80.615886741812531</v>
      </c>
      <c r="AI51" s="357">
        <v>85.171384835048926</v>
      </c>
      <c r="AJ51" s="357">
        <v>88.348906505898711</v>
      </c>
      <c r="AK51" s="357">
        <v>86.323415577132209</v>
      </c>
      <c r="AL51" s="357">
        <v>101.26388572586728</v>
      </c>
      <c r="AM51" s="357">
        <v>94.841318180822526</v>
      </c>
      <c r="AN51" s="357">
        <v>90</v>
      </c>
      <c r="AO51" s="357">
        <v>82.6</v>
      </c>
      <c r="AP51" s="353">
        <v>63.7</v>
      </c>
      <c r="AQ51" s="353">
        <v>70.900000000000006</v>
      </c>
      <c r="AR51" s="353">
        <v>83.2</v>
      </c>
      <c r="AS51" s="353">
        <v>85.1</v>
      </c>
      <c r="AT51" s="367">
        <v>87.5</v>
      </c>
      <c r="AU51" s="353">
        <v>85.3</v>
      </c>
      <c r="AV51" s="353">
        <v>78.7</v>
      </c>
      <c r="AW51" s="420">
        <v>83.5</v>
      </c>
    </row>
    <row r="52" spans="1:49">
      <c r="A52" s="130"/>
      <c r="B52" s="528"/>
      <c r="C52" s="36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232"/>
      <c r="P52" s="354"/>
      <c r="Q52" s="354"/>
      <c r="R52" s="354"/>
      <c r="S52" s="354"/>
      <c r="T52" s="354"/>
      <c r="U52" s="354"/>
      <c r="V52" s="354"/>
      <c r="W52" s="354"/>
      <c r="X52" s="354"/>
      <c r="Y52" s="362"/>
      <c r="Z52" s="362"/>
      <c r="AA52" s="362"/>
      <c r="AB52" s="362"/>
      <c r="AC52" s="362"/>
      <c r="AD52" s="353"/>
      <c r="AE52" s="353"/>
      <c r="AF52" s="357"/>
      <c r="AG52" s="357"/>
      <c r="AH52" s="357"/>
      <c r="AI52" s="357"/>
      <c r="AJ52" s="357"/>
      <c r="AK52" s="357"/>
      <c r="AL52" s="357"/>
      <c r="AM52" s="357"/>
      <c r="AN52" s="357"/>
      <c r="AO52" s="357"/>
      <c r="AP52" s="353"/>
      <c r="AQ52" s="353"/>
      <c r="AR52" s="353"/>
      <c r="AS52" s="353"/>
      <c r="AT52" s="367"/>
      <c r="AU52" s="353"/>
      <c r="AV52" s="353"/>
      <c r="AW52" s="367"/>
    </row>
    <row r="53" spans="1:49">
      <c r="A53" s="163" t="s">
        <v>209</v>
      </c>
      <c r="B53" s="529">
        <v>73.400000000000006</v>
      </c>
      <c r="C53" s="385">
        <v>75.099999999999994</v>
      </c>
      <c r="D53" s="385">
        <v>69.599999999999994</v>
      </c>
      <c r="E53" s="385">
        <v>78.599999999999994</v>
      </c>
      <c r="F53" s="385">
        <v>68.7</v>
      </c>
      <c r="G53" s="385">
        <v>74.099999999999994</v>
      </c>
      <c r="H53" s="385">
        <v>85.1</v>
      </c>
      <c r="I53" s="385">
        <v>87.7</v>
      </c>
      <c r="J53" s="385">
        <v>81.2</v>
      </c>
      <c r="K53" s="385">
        <v>80.900000000000006</v>
      </c>
      <c r="L53" s="385">
        <v>81.400000000000006</v>
      </c>
      <c r="M53" s="385">
        <v>73.900000000000006</v>
      </c>
      <c r="N53" s="385">
        <v>73.2</v>
      </c>
      <c r="O53" s="386">
        <v>78.693834261759761</v>
      </c>
      <c r="P53" s="386">
        <v>76.363250820554825</v>
      </c>
      <c r="Q53" s="386">
        <v>82.145594850883157</v>
      </c>
      <c r="R53" s="449">
        <v>95.767651556402569</v>
      </c>
      <c r="S53" s="423">
        <v>95.403464243198002</v>
      </c>
      <c r="T53" s="450">
        <v>98.355483100988991</v>
      </c>
      <c r="U53" s="451">
        <v>97.724641989332966</v>
      </c>
      <c r="V53" s="451">
        <v>111.13128428925336</v>
      </c>
      <c r="W53" s="448">
        <v>101.20166650544776</v>
      </c>
      <c r="X53" s="448">
        <v>108.09530050689591</v>
      </c>
      <c r="Y53" s="391">
        <v>104.05254685278624</v>
      </c>
      <c r="Z53" s="391">
        <v>107.20422715998127</v>
      </c>
      <c r="AA53" s="391">
        <v>72.004232108116341</v>
      </c>
      <c r="AB53" s="391">
        <v>109.37831944969587</v>
      </c>
      <c r="AC53" s="391">
        <v>99.14965694716625</v>
      </c>
      <c r="AD53" s="478">
        <v>89.19617194820853</v>
      </c>
      <c r="AE53" s="478">
        <v>106.53039664618031</v>
      </c>
      <c r="AF53" s="452">
        <v>83.538877600935635</v>
      </c>
      <c r="AG53" s="452">
        <v>84.89595427735162</v>
      </c>
      <c r="AH53" s="452">
        <v>78.622929534546614</v>
      </c>
      <c r="AI53" s="452">
        <v>78.397517960734888</v>
      </c>
      <c r="AJ53" s="452">
        <v>80.092350552623998</v>
      </c>
      <c r="AK53" s="452">
        <v>76.462628380690035</v>
      </c>
      <c r="AL53" s="452">
        <v>88.925983824967034</v>
      </c>
      <c r="AM53" s="452">
        <v>82.20365298269185</v>
      </c>
      <c r="AN53" s="452">
        <v>78</v>
      </c>
      <c r="AO53" s="452">
        <v>65.099999999999994</v>
      </c>
      <c r="AP53" s="478">
        <v>45.7</v>
      </c>
      <c r="AQ53" s="478">
        <v>58.4</v>
      </c>
      <c r="AR53" s="478">
        <v>53.4</v>
      </c>
      <c r="AS53" s="478">
        <v>77.2</v>
      </c>
      <c r="AT53" s="392">
        <v>48</v>
      </c>
      <c r="AU53" s="478">
        <v>64.099999999999994</v>
      </c>
      <c r="AV53" s="478">
        <v>59.4</v>
      </c>
      <c r="AW53" s="492">
        <v>56.2</v>
      </c>
    </row>
    <row r="54" spans="1:49">
      <c r="A54" s="163" t="s">
        <v>210</v>
      </c>
      <c r="B54" s="529">
        <v>80.900000000000006</v>
      </c>
      <c r="C54" s="385">
        <v>77.7</v>
      </c>
      <c r="D54" s="385">
        <v>87.1</v>
      </c>
      <c r="E54" s="385">
        <v>83.6</v>
      </c>
      <c r="F54" s="385">
        <v>80.5</v>
      </c>
      <c r="G54" s="385">
        <v>76.8</v>
      </c>
      <c r="H54" s="385">
        <v>84.7</v>
      </c>
      <c r="I54" s="385">
        <v>93.8</v>
      </c>
      <c r="J54" s="385">
        <v>90.4</v>
      </c>
      <c r="K54" s="385">
        <v>90.5</v>
      </c>
      <c r="L54" s="385">
        <v>94.3</v>
      </c>
      <c r="M54" s="385">
        <v>83.9</v>
      </c>
      <c r="N54" s="385">
        <v>86.1</v>
      </c>
      <c r="O54" s="386">
        <v>94.978165630620154</v>
      </c>
      <c r="P54" s="386">
        <v>79.006421156668253</v>
      </c>
      <c r="Q54" s="386">
        <v>86.901035750614156</v>
      </c>
      <c r="R54" s="449">
        <v>96.462276831331991</v>
      </c>
      <c r="S54" s="423">
        <v>96.595736580367927</v>
      </c>
      <c r="T54" s="450">
        <v>95.673886588397224</v>
      </c>
      <c r="U54" s="451">
        <v>100.03177814735477</v>
      </c>
      <c r="V54" s="451">
        <v>108.47351418863971</v>
      </c>
      <c r="W54" s="448">
        <v>101.28033356953026</v>
      </c>
      <c r="X54" s="448">
        <v>112.4037655801327</v>
      </c>
      <c r="Y54" s="391">
        <v>111.18719173867095</v>
      </c>
      <c r="Z54" s="391">
        <v>107.52601584258895</v>
      </c>
      <c r="AA54" s="391">
        <v>73.430944198991156</v>
      </c>
      <c r="AB54" s="391">
        <v>112.26251705218631</v>
      </c>
      <c r="AC54" s="391">
        <v>110.69555086388991</v>
      </c>
      <c r="AD54" s="478">
        <v>91.832603221650118</v>
      </c>
      <c r="AE54" s="478">
        <v>110.05386594163012</v>
      </c>
      <c r="AF54" s="452">
        <v>87.186228183549019</v>
      </c>
      <c r="AG54" s="452">
        <v>80.187963110890394</v>
      </c>
      <c r="AH54" s="452">
        <v>76.48643798184176</v>
      </c>
      <c r="AI54" s="452">
        <v>81.743822821408898</v>
      </c>
      <c r="AJ54" s="452">
        <v>83.30551307097727</v>
      </c>
      <c r="AK54" s="452">
        <v>82.74043417533926</v>
      </c>
      <c r="AL54" s="452">
        <v>93.248218295619196</v>
      </c>
      <c r="AM54" s="452">
        <v>87.688740183094978</v>
      </c>
      <c r="AN54" s="452">
        <v>74</v>
      </c>
      <c r="AO54" s="452">
        <v>66.5</v>
      </c>
      <c r="AP54" s="478">
        <v>45.4</v>
      </c>
      <c r="AQ54" s="478">
        <v>54.6</v>
      </c>
      <c r="AR54" s="478">
        <v>62.5</v>
      </c>
      <c r="AS54" s="478">
        <v>75.7</v>
      </c>
      <c r="AT54" s="392">
        <v>45.9</v>
      </c>
      <c r="AU54" s="478">
        <v>64.400000000000006</v>
      </c>
      <c r="AV54" s="478">
        <v>56.2</v>
      </c>
      <c r="AW54" s="492">
        <v>61</v>
      </c>
    </row>
    <row r="55" spans="1:49">
      <c r="A55" s="163" t="s">
        <v>211</v>
      </c>
      <c r="B55" s="529">
        <v>80.7</v>
      </c>
      <c r="C55" s="385">
        <v>78.3</v>
      </c>
      <c r="D55" s="385">
        <v>80.099999999999994</v>
      </c>
      <c r="E55" s="385">
        <v>89.4</v>
      </c>
      <c r="F55" s="385">
        <v>80.900000000000006</v>
      </c>
      <c r="G55" s="385">
        <v>84.5</v>
      </c>
      <c r="H55" s="385">
        <v>92</v>
      </c>
      <c r="I55" s="385">
        <v>94.5</v>
      </c>
      <c r="J55" s="385">
        <v>93.3</v>
      </c>
      <c r="K55" s="385">
        <v>95</v>
      </c>
      <c r="L55" s="385">
        <v>98.1</v>
      </c>
      <c r="M55" s="385">
        <v>99.8</v>
      </c>
      <c r="N55" s="385">
        <v>102.2</v>
      </c>
      <c r="O55" s="386">
        <v>105.34219192169142</v>
      </c>
      <c r="P55" s="386">
        <v>88.746329554374185</v>
      </c>
      <c r="Q55" s="386">
        <v>94.865449693736196</v>
      </c>
      <c r="R55" s="449">
        <v>102.69647880848393</v>
      </c>
      <c r="S55" s="423">
        <v>101.58774401523972</v>
      </c>
      <c r="T55" s="450">
        <v>97.097428301867922</v>
      </c>
      <c r="U55" s="451">
        <v>105.13558634403806</v>
      </c>
      <c r="V55" s="451">
        <v>107.15855221510274</v>
      </c>
      <c r="W55" s="448">
        <v>100.41522565808336</v>
      </c>
      <c r="X55" s="448">
        <v>114.44600544462924</v>
      </c>
      <c r="Y55" s="391">
        <v>113.17209003328458</v>
      </c>
      <c r="Z55" s="391">
        <v>103.88910530740938</v>
      </c>
      <c r="AA55" s="391">
        <v>83.266332542358782</v>
      </c>
      <c r="AB55" s="391">
        <v>108.68828658781055</v>
      </c>
      <c r="AC55" s="391">
        <v>108.3365287239786</v>
      </c>
      <c r="AD55" s="478">
        <v>98.336767982505947</v>
      </c>
      <c r="AE55" s="478">
        <v>108.09789715109603</v>
      </c>
      <c r="AF55" s="452">
        <v>85.159312034588979</v>
      </c>
      <c r="AG55" s="452">
        <v>81.333314373234742</v>
      </c>
      <c r="AH55" s="452">
        <v>74.871302019599867</v>
      </c>
      <c r="AI55" s="452">
        <v>82.727734301918971</v>
      </c>
      <c r="AJ55" s="452">
        <v>86.295463494354649</v>
      </c>
      <c r="AK55" s="452">
        <v>79.881426689380035</v>
      </c>
      <c r="AL55" s="452">
        <v>87.442658885007063</v>
      </c>
      <c r="AM55" s="452">
        <v>84.121523094216556</v>
      </c>
      <c r="AN55" s="452">
        <v>83</v>
      </c>
      <c r="AO55" s="452">
        <v>72.8</v>
      </c>
      <c r="AP55" s="478">
        <v>49</v>
      </c>
      <c r="AQ55" s="478">
        <v>65.5</v>
      </c>
      <c r="AR55" s="478">
        <v>65.099999999999994</v>
      </c>
      <c r="AS55" s="478">
        <v>79.5</v>
      </c>
      <c r="AT55" s="392">
        <v>61.7</v>
      </c>
      <c r="AU55" s="478">
        <v>69.599999999999994</v>
      </c>
      <c r="AV55" s="478">
        <v>67.400000000000006</v>
      </c>
      <c r="AW55" s="492">
        <v>68.7</v>
      </c>
    </row>
    <row r="56" spans="1:49">
      <c r="A56" s="163" t="s">
        <v>212</v>
      </c>
      <c r="B56" s="529">
        <v>89.1</v>
      </c>
      <c r="C56" s="385">
        <v>84</v>
      </c>
      <c r="D56" s="385">
        <v>86.2</v>
      </c>
      <c r="E56" s="385">
        <v>91.7</v>
      </c>
      <c r="F56" s="385">
        <v>86.3</v>
      </c>
      <c r="G56" s="385">
        <v>87.2</v>
      </c>
      <c r="H56" s="385">
        <v>94.1</v>
      </c>
      <c r="I56" s="385">
        <v>93.2</v>
      </c>
      <c r="J56" s="385">
        <v>89.8</v>
      </c>
      <c r="K56" s="385">
        <v>95.9</v>
      </c>
      <c r="L56" s="385">
        <v>102.7</v>
      </c>
      <c r="M56" s="385">
        <v>98.9</v>
      </c>
      <c r="N56" s="385">
        <v>109.1</v>
      </c>
      <c r="O56" s="386">
        <v>104.84752578839684</v>
      </c>
      <c r="P56" s="386">
        <v>99.179819575296506</v>
      </c>
      <c r="Q56" s="386">
        <v>101.00544790350095</v>
      </c>
      <c r="R56" s="449">
        <v>103.11630708917498</v>
      </c>
      <c r="S56" s="423">
        <v>109.30548151517708</v>
      </c>
      <c r="T56" s="450">
        <v>99.441155497171138</v>
      </c>
      <c r="U56" s="451">
        <v>110.46538390777863</v>
      </c>
      <c r="V56" s="451">
        <v>106.85159915325491</v>
      </c>
      <c r="W56" s="448">
        <v>111.28705285686948</v>
      </c>
      <c r="X56" s="448">
        <v>122.63374759129525</v>
      </c>
      <c r="Y56" s="391">
        <v>116.51053252792143</v>
      </c>
      <c r="Z56" s="391">
        <v>116.78708503377671</v>
      </c>
      <c r="AA56" s="391">
        <v>93.060489966936728</v>
      </c>
      <c r="AB56" s="391">
        <v>111.98617804045715</v>
      </c>
      <c r="AC56" s="391">
        <v>116.20391994287684</v>
      </c>
      <c r="AD56" s="478">
        <v>99.303845063628557</v>
      </c>
      <c r="AE56" s="478">
        <v>110.46745268320578</v>
      </c>
      <c r="AF56" s="452">
        <v>90.539549162185509</v>
      </c>
      <c r="AG56" s="452">
        <v>89.107271384372893</v>
      </c>
      <c r="AH56" s="452">
        <v>78.968795312125664</v>
      </c>
      <c r="AI56" s="452">
        <v>86.030291303946711</v>
      </c>
      <c r="AJ56" s="452">
        <v>90.643198356315764</v>
      </c>
      <c r="AK56" s="452">
        <v>86.642380352204654</v>
      </c>
      <c r="AL56" s="452">
        <v>100.12527385546187</v>
      </c>
      <c r="AM56" s="452">
        <v>94.733217770855788</v>
      </c>
      <c r="AN56" s="452">
        <v>93</v>
      </c>
      <c r="AO56" s="452">
        <v>82.2</v>
      </c>
      <c r="AP56" s="478">
        <v>60.2</v>
      </c>
      <c r="AQ56" s="478">
        <v>68.599999999999994</v>
      </c>
      <c r="AR56" s="478">
        <v>82.9</v>
      </c>
      <c r="AS56" s="478">
        <v>95.4</v>
      </c>
      <c r="AT56" s="392">
        <v>82.9</v>
      </c>
      <c r="AU56" s="478">
        <v>80.400000000000006</v>
      </c>
      <c r="AV56" s="478">
        <v>83.1</v>
      </c>
      <c r="AW56" s="492">
        <v>81.5</v>
      </c>
    </row>
    <row r="57" spans="1:49">
      <c r="A57" s="130"/>
      <c r="B57" s="528"/>
      <c r="C57" s="36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232"/>
      <c r="P57" s="354"/>
      <c r="Q57" s="354"/>
      <c r="R57" s="354"/>
      <c r="S57" s="354"/>
      <c r="T57" s="354"/>
      <c r="U57" s="354"/>
      <c r="V57" s="354"/>
      <c r="W57" s="354"/>
      <c r="X57" s="354"/>
      <c r="Y57" s="362"/>
      <c r="Z57" s="362"/>
      <c r="AA57" s="362"/>
      <c r="AB57" s="362"/>
      <c r="AC57" s="362"/>
      <c r="AD57" s="353"/>
      <c r="AE57" s="353"/>
      <c r="AF57" s="357"/>
      <c r="AG57" s="357"/>
      <c r="AH57" s="357"/>
      <c r="AI57" s="357"/>
      <c r="AJ57" s="357"/>
      <c r="AK57" s="357"/>
      <c r="AL57" s="357"/>
      <c r="AM57" s="357"/>
      <c r="AN57" s="357"/>
      <c r="AO57" s="357"/>
      <c r="AP57" s="353"/>
      <c r="AQ57" s="353"/>
      <c r="AR57" s="310"/>
      <c r="AS57" s="310"/>
      <c r="AT57" s="368"/>
      <c r="AU57" s="310"/>
      <c r="AV57" s="310"/>
      <c r="AW57" s="368"/>
    </row>
    <row r="58" spans="1:49">
      <c r="A58" s="163" t="s">
        <v>59</v>
      </c>
      <c r="B58" s="529">
        <v>84.8</v>
      </c>
      <c r="C58" s="385">
        <v>81</v>
      </c>
      <c r="D58" s="385">
        <v>83.7</v>
      </c>
      <c r="E58" s="385">
        <v>89.1</v>
      </c>
      <c r="F58" s="385">
        <v>82.9</v>
      </c>
      <c r="G58" s="385">
        <v>84.2</v>
      </c>
      <c r="H58" s="385">
        <v>92</v>
      </c>
      <c r="I58" s="385">
        <v>93.3</v>
      </c>
      <c r="J58" s="385">
        <v>90.4</v>
      </c>
      <c r="K58" s="385">
        <v>94.2</v>
      </c>
      <c r="L58" s="385">
        <v>99.2</v>
      </c>
      <c r="M58" s="385">
        <v>96.1</v>
      </c>
      <c r="N58" s="385">
        <v>102.5</v>
      </c>
      <c r="O58" s="386">
        <v>102.70000493030244</v>
      </c>
      <c r="P58" s="395">
        <v>92.82060865165937</v>
      </c>
      <c r="Q58" s="395">
        <v>96.859999625391282</v>
      </c>
      <c r="R58" s="395">
        <v>102.04085147332319</v>
      </c>
      <c r="S58" s="395">
        <v>104.77</v>
      </c>
      <c r="T58" s="395">
        <v>98.231973281626523</v>
      </c>
      <c r="U58" s="395">
        <v>107.08</v>
      </c>
      <c r="V58" s="395">
        <v>107.31236182121697</v>
      </c>
      <c r="W58" s="395">
        <v>106.05749024142446</v>
      </c>
      <c r="X58" s="395">
        <v>117.98</v>
      </c>
      <c r="Y58" s="385">
        <v>114.15548489109355</v>
      </c>
      <c r="Z58" s="385">
        <v>110.7563508722848</v>
      </c>
      <c r="AA58" s="385">
        <v>86.557222664111904</v>
      </c>
      <c r="AB58" s="385">
        <v>110.64913563674548</v>
      </c>
      <c r="AC58" s="385">
        <v>111.91781989775973</v>
      </c>
      <c r="AD58" s="478">
        <v>97.694623774781675</v>
      </c>
      <c r="AE58" s="478">
        <v>109.31788878450602</v>
      </c>
      <c r="AF58" s="357">
        <v>87.892696311527175</v>
      </c>
      <c r="AG58" s="357">
        <v>85.004748657094055</v>
      </c>
      <c r="AH58" s="357">
        <v>77.248770222127646</v>
      </c>
      <c r="AI58" s="357">
        <v>83.882741356870824</v>
      </c>
      <c r="AJ58" s="357">
        <v>87.605937911496426</v>
      </c>
      <c r="AK58" s="357">
        <v>83.140969733834439</v>
      </c>
      <c r="AL58" s="357">
        <v>93.976775211848235</v>
      </c>
      <c r="AM58" s="357">
        <v>89.251079871230104</v>
      </c>
      <c r="AN58" s="357">
        <v>86</v>
      </c>
      <c r="AO58" s="357">
        <v>75.900000000000006</v>
      </c>
      <c r="AP58" s="478">
        <v>53.5</v>
      </c>
      <c r="AQ58" s="478">
        <v>65.400000000000006</v>
      </c>
      <c r="AR58" s="478">
        <v>72.400000000000006</v>
      </c>
      <c r="AS58" s="478">
        <v>86.5</v>
      </c>
      <c r="AT58" s="392">
        <v>69.2</v>
      </c>
      <c r="AU58" s="478">
        <v>73.8</v>
      </c>
      <c r="AV58" s="478">
        <v>73.5</v>
      </c>
      <c r="AW58" s="492">
        <v>73</v>
      </c>
    </row>
    <row r="59" spans="1:49">
      <c r="A59" s="169" t="s">
        <v>131</v>
      </c>
      <c r="B59" s="410"/>
      <c r="C59" s="410"/>
      <c r="D59" s="410"/>
      <c r="E59" s="410"/>
      <c r="F59" s="410"/>
      <c r="G59" s="357"/>
      <c r="H59" s="357"/>
      <c r="I59" s="357"/>
      <c r="J59" s="357"/>
      <c r="K59" s="357"/>
      <c r="L59" s="357"/>
      <c r="M59" s="357"/>
      <c r="N59" s="233"/>
      <c r="O59" s="357"/>
      <c r="P59" s="357"/>
      <c r="Q59" s="357"/>
      <c r="R59" s="357"/>
      <c r="S59" s="357"/>
      <c r="T59" s="357"/>
      <c r="U59" s="357"/>
      <c r="V59" s="357"/>
      <c r="W59" s="357"/>
      <c r="X59" s="357"/>
      <c r="Y59" s="357"/>
      <c r="Z59" s="357"/>
      <c r="AA59" s="357"/>
      <c r="AB59" s="310"/>
      <c r="AC59" s="310"/>
      <c r="AD59" s="310"/>
      <c r="AE59" s="310"/>
      <c r="AF59" s="310"/>
      <c r="AG59" s="310"/>
      <c r="AH59" s="310"/>
      <c r="AI59" s="310"/>
      <c r="AJ59" s="310"/>
      <c r="AK59" s="310"/>
      <c r="AL59" s="353"/>
      <c r="AM59" s="353"/>
      <c r="AN59" s="353"/>
      <c r="AO59" s="310"/>
      <c r="AP59" s="310"/>
      <c r="AQ59" s="310"/>
      <c r="AR59" s="355"/>
      <c r="AS59" s="355"/>
      <c r="AT59" s="355"/>
      <c r="AU59" s="355"/>
      <c r="AV59" s="355"/>
      <c r="AW59" s="355"/>
    </row>
    <row r="60" spans="1:49">
      <c r="A60" s="130" t="s">
        <v>70</v>
      </c>
      <c r="B60" s="362" t="s">
        <v>15</v>
      </c>
      <c r="C60" s="362" t="s">
        <v>15</v>
      </c>
      <c r="D60" s="362">
        <v>46.1</v>
      </c>
      <c r="E60" s="362">
        <v>46.7</v>
      </c>
      <c r="F60" s="362">
        <v>81.8</v>
      </c>
      <c r="G60" s="362" t="s">
        <v>15</v>
      </c>
      <c r="H60" s="362">
        <v>64.5</v>
      </c>
      <c r="I60" s="362" t="s">
        <v>15</v>
      </c>
      <c r="J60" s="362">
        <v>49.6</v>
      </c>
      <c r="K60" s="362" t="s">
        <v>15</v>
      </c>
      <c r="L60" s="362" t="s">
        <v>15</v>
      </c>
      <c r="M60" s="362" t="s">
        <v>15</v>
      </c>
      <c r="N60" s="362" t="s">
        <v>15</v>
      </c>
      <c r="O60" s="362" t="s">
        <v>15</v>
      </c>
      <c r="P60" s="362" t="s">
        <v>15</v>
      </c>
      <c r="Q60" s="446" t="s">
        <v>160</v>
      </c>
      <c r="R60" s="447" t="s">
        <v>15</v>
      </c>
      <c r="S60" s="447" t="s">
        <v>15</v>
      </c>
      <c r="T60" s="409" t="s">
        <v>15</v>
      </c>
      <c r="U60" s="409" t="s">
        <v>15</v>
      </c>
      <c r="V60" s="366" t="s">
        <v>15</v>
      </c>
      <c r="W60" s="366" t="s">
        <v>15</v>
      </c>
      <c r="X60" s="366" t="s">
        <v>68</v>
      </c>
      <c r="Y60" s="366" t="s">
        <v>68</v>
      </c>
      <c r="Z60" s="366" t="s">
        <v>68</v>
      </c>
      <c r="AA60" s="366" t="s">
        <v>68</v>
      </c>
      <c r="AB60" s="310" t="s">
        <v>68</v>
      </c>
      <c r="AC60" s="310" t="s">
        <v>68</v>
      </c>
      <c r="AD60" s="310" t="s">
        <v>68</v>
      </c>
      <c r="AE60" s="310" t="s">
        <v>68</v>
      </c>
      <c r="AF60" s="310" t="s">
        <v>68</v>
      </c>
      <c r="AG60" s="310" t="s">
        <v>68</v>
      </c>
      <c r="AH60" s="310" t="s">
        <v>68</v>
      </c>
      <c r="AI60" s="310" t="s">
        <v>68</v>
      </c>
      <c r="AJ60" s="310" t="s">
        <v>68</v>
      </c>
      <c r="AK60" s="310" t="s">
        <v>68</v>
      </c>
      <c r="AL60" s="353" t="s">
        <v>68</v>
      </c>
      <c r="AM60" s="353" t="s">
        <v>68</v>
      </c>
      <c r="AN60" s="353" t="s">
        <v>68</v>
      </c>
      <c r="AO60" s="310" t="s">
        <v>68</v>
      </c>
      <c r="AP60" s="310" t="s">
        <v>68</v>
      </c>
      <c r="AQ60" s="310" t="s">
        <v>68</v>
      </c>
      <c r="AR60" s="355" t="s">
        <v>68</v>
      </c>
      <c r="AS60" s="355" t="s">
        <v>68</v>
      </c>
      <c r="AT60" s="355" t="s">
        <v>68</v>
      </c>
      <c r="AU60" s="355" t="s">
        <v>68</v>
      </c>
      <c r="AV60" s="355" t="s">
        <v>68</v>
      </c>
      <c r="AW60" s="355" t="s">
        <v>68</v>
      </c>
    </row>
    <row r="61" spans="1:49">
      <c r="A61" s="120"/>
    </row>
    <row r="62" spans="1:49">
      <c r="A62" s="171"/>
    </row>
    <row r="63" spans="1:49">
      <c r="A63" s="177" t="s">
        <v>206</v>
      </c>
    </row>
    <row r="64" spans="1:49">
      <c r="A64" s="178" t="s">
        <v>132</v>
      </c>
    </row>
    <row r="65" spans="1:1">
      <c r="A65" s="131" t="s">
        <v>204</v>
      </c>
    </row>
    <row r="66" spans="1:1">
      <c r="A66" s="131" t="s">
        <v>130</v>
      </c>
    </row>
    <row r="67" spans="1:1">
      <c r="A67" s="131" t="s">
        <v>223</v>
      </c>
    </row>
  </sheetData>
  <mergeCells count="1">
    <mergeCell ref="A4:A5"/>
  </mergeCells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219FF-1381-4D0B-ABA0-F5910B6442B3}">
  <dimension ref="A1:AC71"/>
  <sheetViews>
    <sheetView workbookViewId="0">
      <pane xSplit="1" topLeftCell="B1" activePane="topRight" state="frozen"/>
      <selection pane="topRight"/>
    </sheetView>
  </sheetViews>
  <sheetFormatPr baseColWidth="10" defaultRowHeight="12"/>
  <cols>
    <col min="1" max="1" width="58.7109375" bestFit="1" customWidth="1"/>
    <col min="29" max="29" width="9.42578125" style="101" customWidth="1"/>
  </cols>
  <sheetData>
    <row r="1" spans="1:29" ht="14.25">
      <c r="A1" s="345" t="str">
        <f>HYPERLINK("#'Verzeichnis_der_Fruchtarten'!A1", "Gehe zum Verzeichnis_der_Fruchtarten")</f>
        <v>Gehe zum Verzeichnis_der_Fruchtarten</v>
      </c>
    </row>
    <row r="3" spans="1:29" ht="22.5">
      <c r="A3" s="301" t="s">
        <v>81</v>
      </c>
      <c r="B3" s="208" t="s">
        <v>254</v>
      </c>
      <c r="C3" s="201" t="s">
        <v>254</v>
      </c>
      <c r="D3" s="201" t="s">
        <v>254</v>
      </c>
      <c r="E3" s="201" t="s">
        <v>254</v>
      </c>
      <c r="F3" s="201" t="s">
        <v>254</v>
      </c>
      <c r="G3" s="201" t="s">
        <v>254</v>
      </c>
      <c r="H3" s="201" t="s">
        <v>254</v>
      </c>
      <c r="I3" s="201" t="s">
        <v>254</v>
      </c>
      <c r="J3" s="201" t="s">
        <v>254</v>
      </c>
      <c r="K3" s="201" t="s">
        <v>254</v>
      </c>
      <c r="L3" s="201" t="s">
        <v>254</v>
      </c>
      <c r="M3" s="201" t="s">
        <v>254</v>
      </c>
      <c r="N3" s="201" t="s">
        <v>254</v>
      </c>
      <c r="O3" s="201" t="s">
        <v>254</v>
      </c>
      <c r="P3" s="201" t="s">
        <v>254</v>
      </c>
      <c r="Q3" s="201" t="s">
        <v>254</v>
      </c>
      <c r="R3" s="201" t="s">
        <v>254</v>
      </c>
      <c r="S3" s="201" t="s">
        <v>254</v>
      </c>
      <c r="T3" s="201" t="s">
        <v>254</v>
      </c>
      <c r="U3" s="201" t="s">
        <v>254</v>
      </c>
      <c r="V3" s="201" t="s">
        <v>254</v>
      </c>
      <c r="W3" s="201" t="s">
        <v>254</v>
      </c>
      <c r="X3" s="201" t="s">
        <v>254</v>
      </c>
      <c r="Y3" s="201" t="s">
        <v>254</v>
      </c>
      <c r="Z3" s="201" t="s">
        <v>254</v>
      </c>
      <c r="AA3" s="201" t="s">
        <v>254</v>
      </c>
      <c r="AB3" s="201" t="s">
        <v>254</v>
      </c>
      <c r="AC3" s="201" t="s">
        <v>254</v>
      </c>
    </row>
    <row r="4" spans="1:29">
      <c r="A4" s="552" t="s">
        <v>205</v>
      </c>
      <c r="B4" s="19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209">
        <v>2005</v>
      </c>
    </row>
    <row r="5" spans="1:29" ht="12.75" thickBot="1">
      <c r="A5" s="553"/>
      <c r="B5" s="193" t="s">
        <v>140</v>
      </c>
      <c r="C5" s="129" t="s">
        <v>77</v>
      </c>
      <c r="D5" s="129" t="s">
        <v>77</v>
      </c>
      <c r="E5" s="129" t="s">
        <v>77</v>
      </c>
      <c r="F5" s="129" t="s">
        <v>77</v>
      </c>
      <c r="G5" s="129" t="s">
        <v>77</v>
      </c>
      <c r="H5" s="129" t="s">
        <v>77</v>
      </c>
      <c r="I5" s="129" t="s">
        <v>77</v>
      </c>
      <c r="J5" s="129" t="s">
        <v>77</v>
      </c>
      <c r="K5" s="129" t="s">
        <v>77</v>
      </c>
      <c r="L5" s="129" t="s">
        <v>77</v>
      </c>
      <c r="M5" s="129" t="s">
        <v>77</v>
      </c>
      <c r="N5" s="129" t="s">
        <v>77</v>
      </c>
      <c r="O5" s="129" t="s">
        <v>77</v>
      </c>
      <c r="P5" s="129" t="s">
        <v>77</v>
      </c>
      <c r="Q5" s="129" t="s">
        <v>77</v>
      </c>
      <c r="R5" s="129" t="s">
        <v>77</v>
      </c>
      <c r="S5" s="129" t="s">
        <v>77</v>
      </c>
      <c r="T5" s="129" t="s">
        <v>77</v>
      </c>
      <c r="U5" s="129" t="s">
        <v>77</v>
      </c>
      <c r="V5" s="129" t="s">
        <v>77</v>
      </c>
      <c r="W5" s="129" t="s">
        <v>77</v>
      </c>
      <c r="X5" s="129" t="s">
        <v>77</v>
      </c>
      <c r="Y5" s="129" t="s">
        <v>77</v>
      </c>
      <c r="Z5" s="129" t="s">
        <v>77</v>
      </c>
      <c r="AA5" s="129" t="s">
        <v>77</v>
      </c>
      <c r="AB5" s="129" t="s">
        <v>77</v>
      </c>
      <c r="AC5" s="210" t="s">
        <v>77</v>
      </c>
    </row>
    <row r="6" spans="1:29" ht="12.75" thickTop="1">
      <c r="A6" s="130" t="s">
        <v>14</v>
      </c>
      <c r="B6" s="412" t="s">
        <v>15</v>
      </c>
      <c r="C6" s="355" t="s">
        <v>15</v>
      </c>
      <c r="D6" s="356">
        <v>41.5</v>
      </c>
      <c r="E6" s="356" t="s">
        <v>15</v>
      </c>
      <c r="F6" s="356" t="s">
        <v>15</v>
      </c>
      <c r="G6" s="356">
        <v>40.9</v>
      </c>
      <c r="H6" s="356" t="s">
        <v>15</v>
      </c>
      <c r="I6" s="356">
        <v>46.6</v>
      </c>
      <c r="J6" s="356" t="s">
        <v>15</v>
      </c>
      <c r="K6" s="356" t="s">
        <v>15</v>
      </c>
      <c r="L6" s="530" t="s">
        <v>15</v>
      </c>
      <c r="M6" s="356" t="s">
        <v>15</v>
      </c>
      <c r="N6" s="356" t="s">
        <v>15</v>
      </c>
      <c r="O6" s="232" t="s">
        <v>67</v>
      </c>
      <c r="P6" s="408" t="s">
        <v>68</v>
      </c>
      <c r="Q6" s="453" t="s">
        <v>68</v>
      </c>
      <c r="R6" s="501" t="s">
        <v>68</v>
      </c>
      <c r="S6" s="482" t="s">
        <v>69</v>
      </c>
      <c r="T6" s="502" t="s">
        <v>68</v>
      </c>
      <c r="U6" s="503" t="s">
        <v>16</v>
      </c>
      <c r="V6" s="503" t="s">
        <v>16</v>
      </c>
      <c r="W6" s="504" t="s">
        <v>16</v>
      </c>
      <c r="X6" s="504" t="s">
        <v>16</v>
      </c>
      <c r="Y6" s="366" t="s">
        <v>16</v>
      </c>
      <c r="Z6" s="366" t="s">
        <v>16</v>
      </c>
      <c r="AA6" s="366" t="s">
        <v>15</v>
      </c>
      <c r="AB6" s="366" t="s">
        <v>15</v>
      </c>
      <c r="AC6" s="557" t="s">
        <v>255</v>
      </c>
    </row>
    <row r="7" spans="1:29">
      <c r="A7" s="130" t="s">
        <v>17</v>
      </c>
      <c r="B7" s="412" t="s">
        <v>15</v>
      </c>
      <c r="C7" s="355" t="s">
        <v>69</v>
      </c>
      <c r="D7" s="355" t="s">
        <v>69</v>
      </c>
      <c r="E7" s="355" t="s">
        <v>69</v>
      </c>
      <c r="F7" s="355" t="s">
        <v>69</v>
      </c>
      <c r="G7" s="355" t="s">
        <v>15</v>
      </c>
      <c r="H7" s="355" t="s">
        <v>15</v>
      </c>
      <c r="I7" s="355" t="s">
        <v>15</v>
      </c>
      <c r="J7" s="356" t="s">
        <v>15</v>
      </c>
      <c r="K7" s="356" t="s">
        <v>15</v>
      </c>
      <c r="L7" s="356" t="s">
        <v>15</v>
      </c>
      <c r="M7" s="356" t="s">
        <v>15</v>
      </c>
      <c r="N7" s="356" t="s">
        <v>15</v>
      </c>
      <c r="O7" s="232" t="s">
        <v>125</v>
      </c>
      <c r="P7" s="408" t="s">
        <v>125</v>
      </c>
      <c r="Q7" s="453" t="s">
        <v>125</v>
      </c>
      <c r="R7" s="501" t="s">
        <v>125</v>
      </c>
      <c r="S7" s="482" t="s">
        <v>125</v>
      </c>
      <c r="T7" s="502" t="s">
        <v>68</v>
      </c>
      <c r="U7" s="503" t="s">
        <v>16</v>
      </c>
      <c r="V7" s="503" t="s">
        <v>16</v>
      </c>
      <c r="W7" s="504" t="s">
        <v>16</v>
      </c>
      <c r="X7" s="504" t="s">
        <v>16</v>
      </c>
      <c r="Y7" s="366" t="s">
        <v>16</v>
      </c>
      <c r="Z7" s="366" t="s">
        <v>16</v>
      </c>
      <c r="AA7" s="366" t="s">
        <v>16</v>
      </c>
      <c r="AB7" s="366" t="s">
        <v>16</v>
      </c>
      <c r="AC7" s="558"/>
    </row>
    <row r="8" spans="1:29">
      <c r="A8" s="130" t="s">
        <v>18</v>
      </c>
      <c r="B8" s="412">
        <v>36.700000000000003</v>
      </c>
      <c r="C8" s="355" t="s">
        <v>15</v>
      </c>
      <c r="D8" s="355">
        <v>40.799999999999997</v>
      </c>
      <c r="E8" s="355" t="s">
        <v>15</v>
      </c>
      <c r="F8" s="355" t="s">
        <v>15</v>
      </c>
      <c r="G8" s="355" t="s">
        <v>15</v>
      </c>
      <c r="H8" s="355" t="s">
        <v>15</v>
      </c>
      <c r="I8" s="355" t="s">
        <v>15</v>
      </c>
      <c r="J8" s="356" t="s">
        <v>15</v>
      </c>
      <c r="K8" s="356" t="s">
        <v>15</v>
      </c>
      <c r="L8" s="356" t="s">
        <v>15</v>
      </c>
      <c r="M8" s="356" t="s">
        <v>15</v>
      </c>
      <c r="N8" s="356" t="s">
        <v>15</v>
      </c>
      <c r="O8" s="232" t="s">
        <v>69</v>
      </c>
      <c r="P8" s="408" t="s">
        <v>68</v>
      </c>
      <c r="Q8" s="453" t="s">
        <v>68</v>
      </c>
      <c r="R8" s="501" t="s">
        <v>68</v>
      </c>
      <c r="S8" s="482" t="s">
        <v>69</v>
      </c>
      <c r="T8" s="502" t="s">
        <v>68</v>
      </c>
      <c r="U8" s="503" t="s">
        <v>16</v>
      </c>
      <c r="V8" s="503" t="s">
        <v>16</v>
      </c>
      <c r="W8" s="504" t="s">
        <v>15</v>
      </c>
      <c r="X8" s="504" t="s">
        <v>15</v>
      </c>
      <c r="Y8" s="366" t="s">
        <v>15</v>
      </c>
      <c r="Z8" s="366" t="s">
        <v>15</v>
      </c>
      <c r="AA8" s="366" t="s">
        <v>16</v>
      </c>
      <c r="AB8" s="366" t="s">
        <v>16</v>
      </c>
      <c r="AC8" s="558"/>
    </row>
    <row r="9" spans="1:29">
      <c r="A9" s="130" t="s">
        <v>19</v>
      </c>
      <c r="B9" s="412">
        <v>36.700000000000003</v>
      </c>
      <c r="C9" s="355">
        <v>37.799999999999997</v>
      </c>
      <c r="D9" s="355">
        <v>39.1</v>
      </c>
      <c r="E9" s="355">
        <v>38.1</v>
      </c>
      <c r="F9" s="355">
        <v>41.7</v>
      </c>
      <c r="G9" s="355">
        <v>36</v>
      </c>
      <c r="H9" s="355">
        <v>41.5</v>
      </c>
      <c r="I9" s="355">
        <v>39.200000000000003</v>
      </c>
      <c r="J9" s="356">
        <v>47.9</v>
      </c>
      <c r="K9" s="356">
        <v>45.234277418953219</v>
      </c>
      <c r="L9" s="356" t="s">
        <v>15</v>
      </c>
      <c r="M9" s="356" t="s">
        <v>15</v>
      </c>
      <c r="N9" s="356" t="s">
        <v>15</v>
      </c>
      <c r="O9" s="232" t="s">
        <v>125</v>
      </c>
      <c r="P9" s="408" t="s">
        <v>125</v>
      </c>
      <c r="Q9" s="453" t="s">
        <v>125</v>
      </c>
      <c r="R9" s="501" t="s">
        <v>125</v>
      </c>
      <c r="S9" s="482" t="s">
        <v>125</v>
      </c>
      <c r="T9" s="502" t="s">
        <v>125</v>
      </c>
      <c r="U9" s="503" t="s">
        <v>15</v>
      </c>
      <c r="V9" s="503">
        <v>60.493733183275403</v>
      </c>
      <c r="W9" s="504" t="s">
        <v>15</v>
      </c>
      <c r="X9" s="504" t="s">
        <v>15</v>
      </c>
      <c r="Y9" s="366" t="s">
        <v>15</v>
      </c>
      <c r="Z9" s="366" t="s">
        <v>15</v>
      </c>
      <c r="AA9" s="366" t="s">
        <v>15</v>
      </c>
      <c r="AB9" s="366" t="s">
        <v>15</v>
      </c>
      <c r="AC9" s="558"/>
    </row>
    <row r="10" spans="1:29">
      <c r="A10" s="150" t="s">
        <v>225</v>
      </c>
      <c r="B10" s="417">
        <v>41</v>
      </c>
      <c r="C10" s="355">
        <v>36.799999999999997</v>
      </c>
      <c r="D10" s="355">
        <v>41.4</v>
      </c>
      <c r="E10" s="355">
        <v>43.3</v>
      </c>
      <c r="F10" s="355">
        <v>48.6</v>
      </c>
      <c r="G10" s="355">
        <v>52</v>
      </c>
      <c r="H10" s="355">
        <v>41.1</v>
      </c>
      <c r="I10" s="355">
        <v>43.4</v>
      </c>
      <c r="J10" s="356">
        <v>54.7</v>
      </c>
      <c r="K10" s="356">
        <v>47.235794118906909</v>
      </c>
      <c r="L10" s="356">
        <v>46.5</v>
      </c>
      <c r="M10" s="356" t="s">
        <v>15</v>
      </c>
      <c r="N10" s="356" t="s">
        <v>15</v>
      </c>
      <c r="O10" s="354">
        <v>42.448859363252296</v>
      </c>
      <c r="P10" s="531">
        <v>55.746159396795903</v>
      </c>
      <c r="Q10" s="483" t="s">
        <v>125</v>
      </c>
      <c r="R10" s="505">
        <v>64.128355703044491</v>
      </c>
      <c r="S10" s="485" t="s">
        <v>125</v>
      </c>
      <c r="T10" s="506">
        <v>58.380407928458503</v>
      </c>
      <c r="U10" s="507" t="s">
        <v>15</v>
      </c>
      <c r="V10" s="507" t="s">
        <v>15</v>
      </c>
      <c r="W10" s="508" t="s">
        <v>15</v>
      </c>
      <c r="X10" s="508" t="s">
        <v>15</v>
      </c>
      <c r="Y10" s="380" t="s">
        <v>15</v>
      </c>
      <c r="Z10" s="380" t="s">
        <v>15</v>
      </c>
      <c r="AA10" s="380" t="s">
        <v>15</v>
      </c>
      <c r="AB10" s="380" t="s">
        <v>15</v>
      </c>
      <c r="AC10" s="558"/>
    </row>
    <row r="11" spans="1:29">
      <c r="A11" s="130" t="s">
        <v>21</v>
      </c>
      <c r="B11" s="417">
        <v>49.7</v>
      </c>
      <c r="C11" s="355" t="s">
        <v>15</v>
      </c>
      <c r="D11" s="355">
        <v>44.4</v>
      </c>
      <c r="E11" s="355">
        <v>44.8</v>
      </c>
      <c r="F11" s="355" t="s">
        <v>15</v>
      </c>
      <c r="G11" s="355">
        <v>41.7</v>
      </c>
      <c r="H11" s="355" t="s">
        <v>15</v>
      </c>
      <c r="I11" s="355" t="s">
        <v>15</v>
      </c>
      <c r="J11" s="356" t="s">
        <v>15</v>
      </c>
      <c r="K11" s="356" t="s">
        <v>15</v>
      </c>
      <c r="L11" s="356" t="s">
        <v>15</v>
      </c>
      <c r="M11" s="356" t="s">
        <v>15</v>
      </c>
      <c r="N11" s="356" t="s">
        <v>15</v>
      </c>
      <c r="O11" s="354" t="s">
        <v>125</v>
      </c>
      <c r="P11" s="531" t="s">
        <v>125</v>
      </c>
      <c r="Q11" s="483" t="s">
        <v>125</v>
      </c>
      <c r="R11" s="505" t="s">
        <v>125</v>
      </c>
      <c r="S11" s="485" t="s">
        <v>125</v>
      </c>
      <c r="T11" s="506" t="s">
        <v>125</v>
      </c>
      <c r="U11" s="507" t="s">
        <v>15</v>
      </c>
      <c r="V11" s="507" t="s">
        <v>15</v>
      </c>
      <c r="W11" s="508" t="s">
        <v>16</v>
      </c>
      <c r="X11" s="508" t="s">
        <v>16</v>
      </c>
      <c r="Y11" s="380" t="s">
        <v>16</v>
      </c>
      <c r="Z11" s="380" t="s">
        <v>16</v>
      </c>
      <c r="AA11" s="380" t="s">
        <v>15</v>
      </c>
      <c r="AB11" s="380" t="s">
        <v>15</v>
      </c>
      <c r="AC11" s="558"/>
    </row>
    <row r="12" spans="1:29">
      <c r="A12" s="130" t="s">
        <v>22</v>
      </c>
      <c r="B12" s="417" t="s">
        <v>15</v>
      </c>
      <c r="C12" s="355" t="s">
        <v>15</v>
      </c>
      <c r="D12" s="355">
        <v>41.6</v>
      </c>
      <c r="E12" s="355">
        <v>39.4</v>
      </c>
      <c r="F12" s="355" t="s">
        <v>15</v>
      </c>
      <c r="G12" s="355" t="s">
        <v>15</v>
      </c>
      <c r="H12" s="355" t="s">
        <v>15</v>
      </c>
      <c r="I12" s="355">
        <v>53.4</v>
      </c>
      <c r="J12" s="356" t="s">
        <v>15</v>
      </c>
      <c r="K12" s="356" t="s">
        <v>15</v>
      </c>
      <c r="L12" s="356" t="s">
        <v>15</v>
      </c>
      <c r="M12" s="356" t="s">
        <v>15</v>
      </c>
      <c r="N12" s="356" t="s">
        <v>15</v>
      </c>
      <c r="O12" s="354" t="s">
        <v>125</v>
      </c>
      <c r="P12" s="531" t="s">
        <v>125</v>
      </c>
      <c r="Q12" s="483" t="s">
        <v>125</v>
      </c>
      <c r="R12" s="505" t="s">
        <v>125</v>
      </c>
      <c r="S12" s="485" t="s">
        <v>125</v>
      </c>
      <c r="T12" s="506" t="s">
        <v>125</v>
      </c>
      <c r="U12" s="507" t="s">
        <v>15</v>
      </c>
      <c r="V12" s="507" t="s">
        <v>15</v>
      </c>
      <c r="W12" s="508" t="s">
        <v>15</v>
      </c>
      <c r="X12" s="508" t="s">
        <v>15</v>
      </c>
      <c r="Y12" s="380" t="s">
        <v>15</v>
      </c>
      <c r="Z12" s="380" t="s">
        <v>15</v>
      </c>
      <c r="AA12" s="380" t="s">
        <v>15</v>
      </c>
      <c r="AB12" s="380" t="s">
        <v>15</v>
      </c>
      <c r="AC12" s="558"/>
    </row>
    <row r="13" spans="1:29">
      <c r="A13" s="130" t="s">
        <v>23</v>
      </c>
      <c r="B13" s="417">
        <v>41.2</v>
      </c>
      <c r="C13" s="355">
        <v>40.200000000000003</v>
      </c>
      <c r="D13" s="355">
        <v>41</v>
      </c>
      <c r="E13" s="355">
        <v>40</v>
      </c>
      <c r="F13" s="355">
        <v>44.8</v>
      </c>
      <c r="G13" s="355">
        <v>42.7</v>
      </c>
      <c r="H13" s="355">
        <v>47</v>
      </c>
      <c r="I13" s="355">
        <v>46.3</v>
      </c>
      <c r="J13" s="356">
        <v>55</v>
      </c>
      <c r="K13" s="356">
        <v>49.337386653858282</v>
      </c>
      <c r="L13" s="356">
        <v>59.1</v>
      </c>
      <c r="M13" s="356">
        <v>47.949234559440562</v>
      </c>
      <c r="N13" s="356">
        <v>57.89054522091827</v>
      </c>
      <c r="O13" s="354">
        <v>51.176640372451494</v>
      </c>
      <c r="P13" s="531">
        <v>51.237622322685809</v>
      </c>
      <c r="Q13" s="483">
        <v>61.295743729025567</v>
      </c>
      <c r="R13" s="505" t="s">
        <v>125</v>
      </c>
      <c r="S13" s="485">
        <v>62.039416287764553</v>
      </c>
      <c r="T13" s="506" t="s">
        <v>125</v>
      </c>
      <c r="U13" s="507" t="s">
        <v>15</v>
      </c>
      <c r="V13" s="507" t="s">
        <v>15</v>
      </c>
      <c r="W13" s="508" t="s">
        <v>15</v>
      </c>
      <c r="X13" s="508" t="s">
        <v>15</v>
      </c>
      <c r="Y13" s="380" t="s">
        <v>15</v>
      </c>
      <c r="Z13" s="380" t="s">
        <v>15</v>
      </c>
      <c r="AA13" s="380" t="s">
        <v>15</v>
      </c>
      <c r="AB13" s="380" t="s">
        <v>15</v>
      </c>
      <c r="AC13" s="558"/>
    </row>
    <row r="14" spans="1:29">
      <c r="A14" s="130" t="s">
        <v>224</v>
      </c>
      <c r="B14" s="434">
        <v>40.6</v>
      </c>
      <c r="C14" s="355">
        <v>36.799999999999997</v>
      </c>
      <c r="D14" s="355">
        <v>38.700000000000003</v>
      </c>
      <c r="E14" s="355">
        <v>36</v>
      </c>
      <c r="F14" s="355" t="s">
        <v>15</v>
      </c>
      <c r="G14" s="355">
        <v>38.9</v>
      </c>
      <c r="H14" s="355">
        <v>41</v>
      </c>
      <c r="I14" s="355">
        <v>40.700000000000003</v>
      </c>
      <c r="J14" s="356">
        <v>44.8</v>
      </c>
      <c r="K14" s="356">
        <v>39.329803154089859</v>
      </c>
      <c r="L14" s="356">
        <v>37.1</v>
      </c>
      <c r="M14" s="356">
        <v>45.246459333751865</v>
      </c>
      <c r="N14" s="356">
        <v>44.792684385097381</v>
      </c>
      <c r="O14" s="354" t="s">
        <v>125</v>
      </c>
      <c r="P14" s="531" t="s">
        <v>125</v>
      </c>
      <c r="Q14" s="483" t="s">
        <v>125</v>
      </c>
      <c r="R14" s="505" t="s">
        <v>125</v>
      </c>
      <c r="S14" s="485" t="s">
        <v>125</v>
      </c>
      <c r="T14" s="506" t="s">
        <v>125</v>
      </c>
      <c r="U14" s="507" t="s">
        <v>15</v>
      </c>
      <c r="V14" s="507" t="s">
        <v>15</v>
      </c>
      <c r="W14" s="508" t="s">
        <v>15</v>
      </c>
      <c r="X14" s="508" t="s">
        <v>15</v>
      </c>
      <c r="Y14" s="380" t="s">
        <v>15</v>
      </c>
      <c r="Z14" s="380" t="s">
        <v>15</v>
      </c>
      <c r="AA14" s="380" t="s">
        <v>15</v>
      </c>
      <c r="AB14" s="380" t="s">
        <v>15</v>
      </c>
      <c r="AC14" s="558"/>
    </row>
    <row r="15" spans="1:29">
      <c r="A15" s="130" t="s">
        <v>25</v>
      </c>
      <c r="B15" s="412" t="s">
        <v>15</v>
      </c>
      <c r="C15" s="355" t="s">
        <v>15</v>
      </c>
      <c r="D15" s="355">
        <v>44.2</v>
      </c>
      <c r="E15" s="355">
        <v>41.4</v>
      </c>
      <c r="F15" s="355" t="s">
        <v>15</v>
      </c>
      <c r="G15" s="355" t="s">
        <v>15</v>
      </c>
      <c r="H15" s="355" t="s">
        <v>15</v>
      </c>
      <c r="I15" s="355">
        <v>43.1</v>
      </c>
      <c r="J15" s="356" t="s">
        <v>15</v>
      </c>
      <c r="K15" s="356" t="s">
        <v>15</v>
      </c>
      <c r="L15" s="356" t="s">
        <v>15</v>
      </c>
      <c r="M15" s="356" t="s">
        <v>15</v>
      </c>
      <c r="N15" s="356" t="s">
        <v>15</v>
      </c>
      <c r="O15" s="232" t="s">
        <v>69</v>
      </c>
      <c r="P15" s="408" t="s">
        <v>68</v>
      </c>
      <c r="Q15" s="453" t="s">
        <v>68</v>
      </c>
      <c r="R15" s="501" t="s">
        <v>68</v>
      </c>
      <c r="S15" s="482" t="s">
        <v>125</v>
      </c>
      <c r="T15" s="502" t="s">
        <v>125</v>
      </c>
      <c r="U15" s="503" t="s">
        <v>15</v>
      </c>
      <c r="V15" s="503" t="s">
        <v>15</v>
      </c>
      <c r="W15" s="504" t="s">
        <v>16</v>
      </c>
      <c r="X15" s="504" t="s">
        <v>16</v>
      </c>
      <c r="Y15" s="366" t="s">
        <v>16</v>
      </c>
      <c r="Z15" s="366" t="s">
        <v>16</v>
      </c>
      <c r="AA15" s="366" t="s">
        <v>15</v>
      </c>
      <c r="AB15" s="366" t="s">
        <v>15</v>
      </c>
      <c r="AC15" s="558"/>
    </row>
    <row r="16" spans="1:29">
      <c r="A16" s="130" t="s">
        <v>26</v>
      </c>
      <c r="B16" s="412" t="s">
        <v>15</v>
      </c>
      <c r="C16" s="355" t="s">
        <v>15</v>
      </c>
      <c r="D16" s="355" t="s">
        <v>15</v>
      </c>
      <c r="E16" s="355" t="s">
        <v>15</v>
      </c>
      <c r="F16" s="355" t="s">
        <v>15</v>
      </c>
      <c r="G16" s="355" t="s">
        <v>15</v>
      </c>
      <c r="H16" s="355" t="s">
        <v>15</v>
      </c>
      <c r="I16" s="355">
        <v>46</v>
      </c>
      <c r="J16" s="356" t="s">
        <v>15</v>
      </c>
      <c r="K16" s="356" t="s">
        <v>15</v>
      </c>
      <c r="L16" s="356" t="s">
        <v>15</v>
      </c>
      <c r="M16" s="356" t="s">
        <v>15</v>
      </c>
      <c r="N16" s="356" t="s">
        <v>15</v>
      </c>
      <c r="O16" s="232" t="s">
        <v>69</v>
      </c>
      <c r="P16" s="408" t="s">
        <v>68</v>
      </c>
      <c r="Q16" s="453" t="s">
        <v>68</v>
      </c>
      <c r="R16" s="501" t="s">
        <v>68</v>
      </c>
      <c r="S16" s="482" t="s">
        <v>69</v>
      </c>
      <c r="T16" s="502" t="s">
        <v>68</v>
      </c>
      <c r="U16" s="503" t="s">
        <v>16</v>
      </c>
      <c r="V16" s="503" t="s">
        <v>16</v>
      </c>
      <c r="W16" s="504" t="s">
        <v>15</v>
      </c>
      <c r="X16" s="504" t="s">
        <v>15</v>
      </c>
      <c r="Y16" s="366" t="s">
        <v>15</v>
      </c>
      <c r="Z16" s="366" t="s">
        <v>15</v>
      </c>
      <c r="AA16" s="366" t="s">
        <v>16</v>
      </c>
      <c r="AB16" s="366" t="s">
        <v>16</v>
      </c>
      <c r="AC16" s="558"/>
    </row>
    <row r="17" spans="1:29">
      <c r="A17" s="130" t="s">
        <v>207</v>
      </c>
      <c r="B17" s="412">
        <v>37.9</v>
      </c>
      <c r="C17" s="355">
        <v>38.5</v>
      </c>
      <c r="D17" s="355">
        <v>38.799999999999997</v>
      </c>
      <c r="E17" s="355">
        <v>42.1</v>
      </c>
      <c r="F17" s="355">
        <v>43.8</v>
      </c>
      <c r="G17" s="355" t="s">
        <v>15</v>
      </c>
      <c r="H17" s="355" t="s">
        <v>15</v>
      </c>
      <c r="I17" s="355">
        <v>53.4</v>
      </c>
      <c r="J17" s="356" t="s">
        <v>15</v>
      </c>
      <c r="K17" s="356" t="s">
        <v>15</v>
      </c>
      <c r="L17" s="356">
        <v>45.3</v>
      </c>
      <c r="M17" s="356">
        <v>41.042142316013845</v>
      </c>
      <c r="N17" s="356">
        <v>49.491916898712518</v>
      </c>
      <c r="O17" s="232" t="s">
        <v>125</v>
      </c>
      <c r="P17" s="408" t="s">
        <v>125</v>
      </c>
      <c r="Q17" s="453" t="s">
        <v>125</v>
      </c>
      <c r="R17" s="501" t="s">
        <v>125</v>
      </c>
      <c r="S17" s="482" t="s">
        <v>125</v>
      </c>
      <c r="T17" s="502" t="s">
        <v>125</v>
      </c>
      <c r="U17" s="503" t="s">
        <v>15</v>
      </c>
      <c r="V17" s="503" t="s">
        <v>15</v>
      </c>
      <c r="W17" s="504" t="s">
        <v>15</v>
      </c>
      <c r="X17" s="504" t="s">
        <v>15</v>
      </c>
      <c r="Y17" s="366" t="s">
        <v>15</v>
      </c>
      <c r="Z17" s="366">
        <v>55.594382405623726</v>
      </c>
      <c r="AA17" s="366" t="s">
        <v>15</v>
      </c>
      <c r="AB17" s="366" t="s">
        <v>15</v>
      </c>
      <c r="AC17" s="558"/>
    </row>
    <row r="18" spans="1:29">
      <c r="A18" s="130" t="s">
        <v>27</v>
      </c>
      <c r="B18" s="412">
        <v>40.700000000000003</v>
      </c>
      <c r="C18" s="355">
        <v>40.299999999999997</v>
      </c>
      <c r="D18" s="355">
        <v>41.2</v>
      </c>
      <c r="E18" s="355">
        <v>45.3</v>
      </c>
      <c r="F18" s="355" t="s">
        <v>15</v>
      </c>
      <c r="G18" s="355" t="s">
        <v>15</v>
      </c>
      <c r="H18" s="355">
        <v>51</v>
      </c>
      <c r="I18" s="355">
        <v>45.2</v>
      </c>
      <c r="J18" s="356">
        <v>51.6</v>
      </c>
      <c r="K18" s="356" t="s">
        <v>15</v>
      </c>
      <c r="L18" s="356">
        <v>40</v>
      </c>
      <c r="M18" s="356">
        <v>33.834741714177284</v>
      </c>
      <c r="N18" s="356" t="s">
        <v>15</v>
      </c>
      <c r="O18" s="232" t="s">
        <v>69</v>
      </c>
      <c r="P18" s="408" t="s">
        <v>125</v>
      </c>
      <c r="Q18" s="453" t="s">
        <v>125</v>
      </c>
      <c r="R18" s="501" t="s">
        <v>125</v>
      </c>
      <c r="S18" s="482" t="s">
        <v>125</v>
      </c>
      <c r="T18" s="502">
        <v>56.620245862045017</v>
      </c>
      <c r="U18" s="503" t="s">
        <v>15</v>
      </c>
      <c r="V18" s="503" t="s">
        <v>15</v>
      </c>
      <c r="W18" s="504" t="s">
        <v>15</v>
      </c>
      <c r="X18" s="504" t="s">
        <v>15</v>
      </c>
      <c r="Y18" s="366" t="s">
        <v>15</v>
      </c>
      <c r="Z18" s="366" t="s">
        <v>15</v>
      </c>
      <c r="AA18" s="366" t="s">
        <v>16</v>
      </c>
      <c r="AB18" s="366" t="s">
        <v>16</v>
      </c>
      <c r="AC18" s="558"/>
    </row>
    <row r="19" spans="1:29">
      <c r="A19" s="130" t="s">
        <v>28</v>
      </c>
      <c r="B19" s="412">
        <v>39.700000000000003</v>
      </c>
      <c r="C19" s="355">
        <v>40.799999999999997</v>
      </c>
      <c r="D19" s="355">
        <v>39.299999999999997</v>
      </c>
      <c r="E19" s="355">
        <v>42.5</v>
      </c>
      <c r="F19" s="355">
        <v>46.5</v>
      </c>
      <c r="G19" s="355">
        <v>41.1</v>
      </c>
      <c r="H19" s="355">
        <v>44.4</v>
      </c>
      <c r="I19" s="355">
        <v>40.200000000000003</v>
      </c>
      <c r="J19" s="356">
        <v>42.1</v>
      </c>
      <c r="K19" s="356">
        <v>40.530713174062086</v>
      </c>
      <c r="L19" s="356">
        <v>36.299999999999997</v>
      </c>
      <c r="M19" s="356">
        <v>38.739778234871615</v>
      </c>
      <c r="N19" s="356" t="s">
        <v>15</v>
      </c>
      <c r="O19" s="232" t="s">
        <v>128</v>
      </c>
      <c r="P19" s="408" t="s">
        <v>125</v>
      </c>
      <c r="Q19" s="453" t="s">
        <v>125</v>
      </c>
      <c r="R19" s="501" t="s">
        <v>125</v>
      </c>
      <c r="S19" s="482" t="s">
        <v>125</v>
      </c>
      <c r="T19" s="502" t="s">
        <v>125</v>
      </c>
      <c r="U19" s="503" t="s">
        <v>15</v>
      </c>
      <c r="V19" s="503" t="s">
        <v>15</v>
      </c>
      <c r="W19" s="504" t="s">
        <v>15</v>
      </c>
      <c r="X19" s="504" t="s">
        <v>15</v>
      </c>
      <c r="Y19" s="366" t="s">
        <v>15</v>
      </c>
      <c r="Z19" s="366" t="s">
        <v>15</v>
      </c>
      <c r="AA19" s="366" t="s">
        <v>15</v>
      </c>
      <c r="AB19" s="366" t="s">
        <v>15</v>
      </c>
      <c r="AC19" s="558"/>
    </row>
    <row r="20" spans="1:29">
      <c r="A20" s="130" t="s">
        <v>29</v>
      </c>
      <c r="B20" s="412">
        <v>46</v>
      </c>
      <c r="C20" s="355">
        <v>47.1</v>
      </c>
      <c r="D20" s="355">
        <v>42.7</v>
      </c>
      <c r="E20" s="355" t="s">
        <v>15</v>
      </c>
      <c r="F20" s="355">
        <v>44.7</v>
      </c>
      <c r="G20" s="355" t="s">
        <v>15</v>
      </c>
      <c r="H20" s="355" t="s">
        <v>15</v>
      </c>
      <c r="I20" s="355">
        <v>34.9</v>
      </c>
      <c r="J20" s="356" t="s">
        <v>15</v>
      </c>
      <c r="K20" s="356" t="s">
        <v>15</v>
      </c>
      <c r="L20" s="356" t="s">
        <v>15</v>
      </c>
      <c r="M20" s="356" t="s">
        <v>15</v>
      </c>
      <c r="N20" s="356">
        <v>57.990528891420702</v>
      </c>
      <c r="O20" s="232" t="s">
        <v>125</v>
      </c>
      <c r="P20" s="408" t="s">
        <v>125</v>
      </c>
      <c r="Q20" s="453" t="s">
        <v>125</v>
      </c>
      <c r="R20" s="501" t="s">
        <v>125</v>
      </c>
      <c r="S20" s="482" t="s">
        <v>125</v>
      </c>
      <c r="T20" s="502" t="s">
        <v>125</v>
      </c>
      <c r="U20" s="503" t="s">
        <v>15</v>
      </c>
      <c r="V20" s="503" t="s">
        <v>15</v>
      </c>
      <c r="W20" s="504" t="s">
        <v>15</v>
      </c>
      <c r="X20" s="504" t="s">
        <v>15</v>
      </c>
      <c r="Y20" s="366" t="s">
        <v>15</v>
      </c>
      <c r="Z20" s="366" t="s">
        <v>15</v>
      </c>
      <c r="AA20" s="366" t="s">
        <v>15</v>
      </c>
      <c r="AB20" s="366" t="s">
        <v>15</v>
      </c>
      <c r="AC20" s="558"/>
    </row>
    <row r="21" spans="1:29">
      <c r="A21" s="130" t="s">
        <v>30</v>
      </c>
      <c r="B21" s="412">
        <v>41.8</v>
      </c>
      <c r="C21" s="355">
        <v>36.299999999999997</v>
      </c>
      <c r="D21" s="355">
        <v>39.4</v>
      </c>
      <c r="E21" s="355">
        <v>36.700000000000003</v>
      </c>
      <c r="F21" s="355">
        <v>42.8</v>
      </c>
      <c r="G21" s="355">
        <v>36.799999999999997</v>
      </c>
      <c r="H21" s="355">
        <v>44.2</v>
      </c>
      <c r="I21" s="355">
        <v>37.799999999999997</v>
      </c>
      <c r="J21" s="356">
        <v>46</v>
      </c>
      <c r="K21" s="356">
        <v>46.735414943918506</v>
      </c>
      <c r="L21" s="356">
        <v>43.9</v>
      </c>
      <c r="M21" s="356">
        <v>44.345534258522278</v>
      </c>
      <c r="N21" s="356">
        <v>49.791867910219835</v>
      </c>
      <c r="O21" s="232" t="s">
        <v>125</v>
      </c>
      <c r="P21" s="408">
        <v>49.11257780723075</v>
      </c>
      <c r="Q21" s="453">
        <v>55.508223307993418</v>
      </c>
      <c r="R21" s="501" t="s">
        <v>125</v>
      </c>
      <c r="S21" s="482" t="s">
        <v>125</v>
      </c>
      <c r="T21" s="502" t="s">
        <v>68</v>
      </c>
      <c r="U21" s="503" t="s">
        <v>16</v>
      </c>
      <c r="V21" s="503" t="s">
        <v>16</v>
      </c>
      <c r="W21" s="504" t="s">
        <v>15</v>
      </c>
      <c r="X21" s="504" t="s">
        <v>15</v>
      </c>
      <c r="Y21" s="366" t="s">
        <v>15</v>
      </c>
      <c r="Z21" s="366" t="s">
        <v>15</v>
      </c>
      <c r="AA21" s="366" t="s">
        <v>15</v>
      </c>
      <c r="AB21" s="366">
        <v>66.177501425036965</v>
      </c>
      <c r="AC21" s="558"/>
    </row>
    <row r="22" spans="1:29">
      <c r="A22" s="130" t="s">
        <v>31</v>
      </c>
      <c r="B22" s="412">
        <v>41.4</v>
      </c>
      <c r="C22" s="355">
        <v>38.9</v>
      </c>
      <c r="D22" s="355">
        <v>44.5</v>
      </c>
      <c r="E22" s="355">
        <v>37.799999999999997</v>
      </c>
      <c r="F22" s="355" t="s">
        <v>15</v>
      </c>
      <c r="G22" s="355">
        <v>44.4</v>
      </c>
      <c r="H22" s="355">
        <v>47.1</v>
      </c>
      <c r="I22" s="355">
        <v>46.3</v>
      </c>
      <c r="J22" s="356">
        <v>48.4</v>
      </c>
      <c r="K22" s="356">
        <v>47.435945788902281</v>
      </c>
      <c r="L22" s="356">
        <v>47.3</v>
      </c>
      <c r="M22" s="356">
        <v>43.845020327839187</v>
      </c>
      <c r="N22" s="356">
        <v>43.192945657058182</v>
      </c>
      <c r="O22" s="232">
        <v>44.417461455335264</v>
      </c>
      <c r="P22" s="408" t="s">
        <v>125</v>
      </c>
      <c r="Q22" s="453">
        <v>44.904382604164596</v>
      </c>
      <c r="R22" s="501">
        <v>47.674126611326763</v>
      </c>
      <c r="S22" s="482">
        <v>56.319914904961877</v>
      </c>
      <c r="T22" s="502">
        <v>54.117082417882173</v>
      </c>
      <c r="U22" s="503">
        <v>60.848102779091072</v>
      </c>
      <c r="V22" s="503">
        <v>55.414213878263929</v>
      </c>
      <c r="W22" s="504">
        <v>57.364533023776438</v>
      </c>
      <c r="X22" s="504">
        <v>53.831491873894578</v>
      </c>
      <c r="Y22" s="366" t="s">
        <v>15</v>
      </c>
      <c r="Z22" s="366" t="s">
        <v>15</v>
      </c>
      <c r="AA22" s="366" t="s">
        <v>15</v>
      </c>
      <c r="AB22" s="366">
        <v>67.864302826169009</v>
      </c>
      <c r="AC22" s="558"/>
    </row>
    <row r="23" spans="1:29">
      <c r="A23" s="130" t="s">
        <v>32</v>
      </c>
      <c r="B23" s="412">
        <v>38.9</v>
      </c>
      <c r="C23" s="355">
        <v>39.200000000000003</v>
      </c>
      <c r="D23" s="355">
        <v>38.700000000000003</v>
      </c>
      <c r="E23" s="355">
        <v>40.5</v>
      </c>
      <c r="F23" s="355">
        <v>39.700000000000003</v>
      </c>
      <c r="G23" s="355">
        <v>38.5</v>
      </c>
      <c r="H23" s="355">
        <v>44.1</v>
      </c>
      <c r="I23" s="355">
        <v>48.5</v>
      </c>
      <c r="J23" s="356" t="s">
        <v>15</v>
      </c>
      <c r="K23" s="356">
        <v>54.841557578730921</v>
      </c>
      <c r="L23" s="356">
        <v>45.4</v>
      </c>
      <c r="M23" s="356">
        <v>48.249542917850427</v>
      </c>
      <c r="N23" s="356" t="s">
        <v>15</v>
      </c>
      <c r="O23" s="232" t="s">
        <v>69</v>
      </c>
      <c r="P23" s="408">
        <v>52.805506077405767</v>
      </c>
      <c r="Q23" s="453" t="s">
        <v>125</v>
      </c>
      <c r="R23" s="501" t="s">
        <v>125</v>
      </c>
      <c r="S23" s="482" t="s">
        <v>125</v>
      </c>
      <c r="T23" s="502" t="s">
        <v>125</v>
      </c>
      <c r="U23" s="503" t="s">
        <v>15</v>
      </c>
      <c r="V23" s="503" t="s">
        <v>15</v>
      </c>
      <c r="W23" s="504" t="s">
        <v>15</v>
      </c>
      <c r="X23" s="504" t="s">
        <v>15</v>
      </c>
      <c r="Y23" s="366" t="s">
        <v>15</v>
      </c>
      <c r="Z23" s="366" t="s">
        <v>15</v>
      </c>
      <c r="AA23" s="366" t="s">
        <v>15</v>
      </c>
      <c r="AB23" s="366" t="s">
        <v>15</v>
      </c>
      <c r="AC23" s="558"/>
    </row>
    <row r="24" spans="1:29">
      <c r="A24" s="130" t="s">
        <v>33</v>
      </c>
      <c r="B24" s="412">
        <v>38.5</v>
      </c>
      <c r="C24" s="355">
        <v>37</v>
      </c>
      <c r="D24" s="355" t="s">
        <v>15</v>
      </c>
      <c r="E24" s="355">
        <v>43.8</v>
      </c>
      <c r="F24" s="355" t="s">
        <v>15</v>
      </c>
      <c r="G24" s="355" t="s">
        <v>15</v>
      </c>
      <c r="H24" s="355" t="s">
        <v>15</v>
      </c>
      <c r="I24" s="355" t="s">
        <v>15</v>
      </c>
      <c r="J24" s="356" t="s">
        <v>15</v>
      </c>
      <c r="K24" s="356" t="s">
        <v>15</v>
      </c>
      <c r="L24" s="356" t="s">
        <v>15</v>
      </c>
      <c r="M24" s="356" t="s">
        <v>15</v>
      </c>
      <c r="N24" s="356" t="s">
        <v>15</v>
      </c>
      <c r="O24" s="232">
        <v>40.555073502697418</v>
      </c>
      <c r="P24" s="408" t="s">
        <v>125</v>
      </c>
      <c r="Q24" s="453" t="s">
        <v>125</v>
      </c>
      <c r="R24" s="501" t="s">
        <v>125</v>
      </c>
      <c r="S24" s="482" t="s">
        <v>125</v>
      </c>
      <c r="T24" s="502" t="s">
        <v>125</v>
      </c>
      <c r="U24" s="503" t="s">
        <v>15</v>
      </c>
      <c r="V24" s="503" t="s">
        <v>15</v>
      </c>
      <c r="W24" s="504" t="s">
        <v>15</v>
      </c>
      <c r="X24" s="504" t="s">
        <v>15</v>
      </c>
      <c r="Y24" s="366" t="s">
        <v>15</v>
      </c>
      <c r="Z24" s="366" t="s">
        <v>15</v>
      </c>
      <c r="AA24" s="366" t="s">
        <v>15</v>
      </c>
      <c r="AB24" s="366" t="s">
        <v>15</v>
      </c>
      <c r="AC24" s="558"/>
    </row>
    <row r="25" spans="1:29">
      <c r="A25" s="130" t="s">
        <v>34</v>
      </c>
      <c r="B25" s="412">
        <v>40.1</v>
      </c>
      <c r="C25" s="355">
        <v>37.700000000000003</v>
      </c>
      <c r="D25" s="355">
        <v>37</v>
      </c>
      <c r="E25" s="355">
        <v>36.799999999999997</v>
      </c>
      <c r="F25" s="355">
        <v>42.6</v>
      </c>
      <c r="G25" s="355">
        <v>38.1</v>
      </c>
      <c r="H25" s="355">
        <v>37.700000000000003</v>
      </c>
      <c r="I25" s="355">
        <v>34.299999999999997</v>
      </c>
      <c r="J25" s="356">
        <v>42.9</v>
      </c>
      <c r="K25" s="356">
        <v>36.027300599166296</v>
      </c>
      <c r="L25" s="356">
        <v>46</v>
      </c>
      <c r="M25" s="356">
        <v>50.8</v>
      </c>
      <c r="N25" s="356">
        <v>48.792031205195322</v>
      </c>
      <c r="O25" s="232">
        <v>39.275924725024929</v>
      </c>
      <c r="P25" s="408">
        <v>40.999737356140152</v>
      </c>
      <c r="Q25" s="453">
        <v>46.345439160004275</v>
      </c>
      <c r="R25" s="501">
        <v>51.03739028211465</v>
      </c>
      <c r="S25" s="482">
        <v>52.335657046759486</v>
      </c>
      <c r="T25" s="502">
        <v>55.939361233381227</v>
      </c>
      <c r="U25" s="503">
        <v>56.338562055393751</v>
      </c>
      <c r="V25" s="503">
        <v>49.096678915493882</v>
      </c>
      <c r="W25" s="504">
        <v>59.72609074728242</v>
      </c>
      <c r="X25" s="504">
        <v>51.821586686761592</v>
      </c>
      <c r="Y25" s="366">
        <v>64.246210699764077</v>
      </c>
      <c r="Z25" s="366" t="s">
        <v>15</v>
      </c>
      <c r="AA25" s="366">
        <v>48.254688728114353</v>
      </c>
      <c r="AB25" s="366">
        <v>60.341995407700011</v>
      </c>
      <c r="AC25" s="558"/>
    </row>
    <row r="26" spans="1:29">
      <c r="A26" s="130" t="s">
        <v>35</v>
      </c>
      <c r="B26" s="412">
        <v>38</v>
      </c>
      <c r="C26" s="355">
        <v>34.5</v>
      </c>
      <c r="D26" s="355">
        <v>37.299999999999997</v>
      </c>
      <c r="E26" s="355">
        <v>33.299999999999997</v>
      </c>
      <c r="F26" s="355">
        <v>38.1</v>
      </c>
      <c r="G26" s="355">
        <v>35</v>
      </c>
      <c r="H26" s="355">
        <v>42.8</v>
      </c>
      <c r="I26" s="355">
        <v>38.6</v>
      </c>
      <c r="J26" s="356">
        <v>42.3</v>
      </c>
      <c r="K26" s="356">
        <v>34.326011404205659</v>
      </c>
      <c r="L26" s="356">
        <v>36</v>
      </c>
      <c r="M26" s="356" t="s">
        <v>15</v>
      </c>
      <c r="N26" s="356" t="s">
        <v>15</v>
      </c>
      <c r="O26" s="232">
        <v>42.486267479016341</v>
      </c>
      <c r="P26" s="408">
        <v>29.352608375873846</v>
      </c>
      <c r="Q26" s="453">
        <v>38.332820354888575</v>
      </c>
      <c r="R26" s="501">
        <v>47.497834978713733</v>
      </c>
      <c r="S26" s="482">
        <v>51.535249804512439</v>
      </c>
      <c r="T26" s="502" t="s">
        <v>125</v>
      </c>
      <c r="U26" s="503" t="s">
        <v>15</v>
      </c>
      <c r="V26" s="503" t="s">
        <v>15</v>
      </c>
      <c r="W26" s="504" t="s">
        <v>15</v>
      </c>
      <c r="X26" s="504" t="s">
        <v>15</v>
      </c>
      <c r="Y26" s="366" t="s">
        <v>15</v>
      </c>
      <c r="Z26" s="366" t="s">
        <v>15</v>
      </c>
      <c r="AA26" s="366" t="s">
        <v>16</v>
      </c>
      <c r="AB26" s="366" t="s">
        <v>16</v>
      </c>
      <c r="AC26" s="558"/>
    </row>
    <row r="27" spans="1:29">
      <c r="A27" s="130" t="s">
        <v>213</v>
      </c>
      <c r="B27" s="412">
        <v>37.299999999999997</v>
      </c>
      <c r="C27" s="355">
        <v>33.1</v>
      </c>
      <c r="D27" s="355">
        <v>32.4</v>
      </c>
      <c r="E27" s="355">
        <v>35.799999999999997</v>
      </c>
      <c r="F27" s="355">
        <v>37.1</v>
      </c>
      <c r="G27" s="355">
        <v>36.200000000000003</v>
      </c>
      <c r="H27" s="355">
        <v>44.1</v>
      </c>
      <c r="I27" s="355">
        <v>43.8</v>
      </c>
      <c r="J27" s="356">
        <v>38.9</v>
      </c>
      <c r="K27" s="356">
        <v>43.933291563983353</v>
      </c>
      <c r="L27" s="356">
        <v>36.9</v>
      </c>
      <c r="M27" s="356" t="s">
        <v>15</v>
      </c>
      <c r="N27" s="356">
        <v>42.693027304545943</v>
      </c>
      <c r="O27" s="232">
        <v>46.348655431654187</v>
      </c>
      <c r="P27" s="408" t="s">
        <v>125</v>
      </c>
      <c r="Q27" s="453">
        <v>44.644849119804007</v>
      </c>
      <c r="R27" s="501">
        <v>51.985485916629429</v>
      </c>
      <c r="S27" s="482">
        <v>59.076457689018767</v>
      </c>
      <c r="T27" s="502">
        <v>61.718741503899409</v>
      </c>
      <c r="U27" s="503">
        <v>63.523016116975697</v>
      </c>
      <c r="V27" s="503" t="s">
        <v>15</v>
      </c>
      <c r="W27" s="504">
        <v>60.958687960981472</v>
      </c>
      <c r="X27" s="504" t="s">
        <v>15</v>
      </c>
      <c r="Y27" s="366" t="s">
        <v>15</v>
      </c>
      <c r="Z27" s="366" t="s">
        <v>15</v>
      </c>
      <c r="AA27" s="366" t="s">
        <v>15</v>
      </c>
      <c r="AB27" s="366">
        <v>62.181208680000047</v>
      </c>
      <c r="AC27" s="558"/>
    </row>
    <row r="28" spans="1:29">
      <c r="A28" s="130" t="s">
        <v>36</v>
      </c>
      <c r="B28" s="412">
        <v>39.5</v>
      </c>
      <c r="C28" s="355" t="s">
        <v>15</v>
      </c>
      <c r="D28" s="355">
        <v>39.200000000000003</v>
      </c>
      <c r="E28" s="355">
        <v>30.1</v>
      </c>
      <c r="F28" s="355" t="s">
        <v>15</v>
      </c>
      <c r="G28" s="355" t="s">
        <v>15</v>
      </c>
      <c r="H28" s="355">
        <v>45.4</v>
      </c>
      <c r="I28" s="355">
        <v>43.7</v>
      </c>
      <c r="J28" s="356" t="s">
        <v>15</v>
      </c>
      <c r="K28" s="356">
        <v>50.037917498842063</v>
      </c>
      <c r="L28" s="356" t="s">
        <v>15</v>
      </c>
      <c r="M28" s="356" t="s">
        <v>15</v>
      </c>
      <c r="N28" s="356" t="s">
        <v>15</v>
      </c>
      <c r="O28" s="232" t="s">
        <v>69</v>
      </c>
      <c r="P28" s="408" t="s">
        <v>125</v>
      </c>
      <c r="Q28" s="453" t="s">
        <v>125</v>
      </c>
      <c r="R28" s="501" t="s">
        <v>125</v>
      </c>
      <c r="S28" s="482" t="s">
        <v>125</v>
      </c>
      <c r="T28" s="502" t="s">
        <v>125</v>
      </c>
      <c r="U28" s="503" t="s">
        <v>15</v>
      </c>
      <c r="V28" s="503" t="s">
        <v>15</v>
      </c>
      <c r="W28" s="504" t="s">
        <v>15</v>
      </c>
      <c r="X28" s="504" t="s">
        <v>15</v>
      </c>
      <c r="Y28" s="366" t="s">
        <v>15</v>
      </c>
      <c r="Z28" s="366" t="s">
        <v>15</v>
      </c>
      <c r="AA28" s="366" t="s">
        <v>15</v>
      </c>
      <c r="AB28" s="366" t="s">
        <v>15</v>
      </c>
      <c r="AC28" s="558"/>
    </row>
    <row r="29" spans="1:29">
      <c r="A29" s="130" t="s">
        <v>37</v>
      </c>
      <c r="B29" s="412" t="s">
        <v>15</v>
      </c>
      <c r="C29" s="355">
        <v>30.7</v>
      </c>
      <c r="D29" s="355">
        <v>39.6</v>
      </c>
      <c r="E29" s="355">
        <v>31.5</v>
      </c>
      <c r="F29" s="355">
        <v>39.1</v>
      </c>
      <c r="G29" s="355">
        <v>30</v>
      </c>
      <c r="H29" s="355">
        <v>42.4</v>
      </c>
      <c r="I29" s="355">
        <v>38.200000000000003</v>
      </c>
      <c r="J29" s="356">
        <v>46.7</v>
      </c>
      <c r="K29" s="356">
        <v>40.030333999073669</v>
      </c>
      <c r="L29" s="356">
        <v>38.4</v>
      </c>
      <c r="M29" s="356" t="s">
        <v>15</v>
      </c>
      <c r="N29" s="356">
        <v>46.692374124643905</v>
      </c>
      <c r="O29" s="232">
        <v>43.073508096305154</v>
      </c>
      <c r="P29" s="408">
        <v>35.26257741130258</v>
      </c>
      <c r="Q29" s="453" t="s">
        <v>125</v>
      </c>
      <c r="R29" s="501" t="s">
        <v>125</v>
      </c>
      <c r="S29" s="482">
        <v>51.318851997397807</v>
      </c>
      <c r="T29" s="502" t="s">
        <v>125</v>
      </c>
      <c r="U29" s="503" t="s">
        <v>15</v>
      </c>
      <c r="V29" s="503" t="s">
        <v>15</v>
      </c>
      <c r="W29" s="504" t="s">
        <v>15</v>
      </c>
      <c r="X29" s="504" t="s">
        <v>15</v>
      </c>
      <c r="Y29" s="366" t="s">
        <v>15</v>
      </c>
      <c r="Z29" s="366" t="s">
        <v>15</v>
      </c>
      <c r="AA29" s="366" t="s">
        <v>15</v>
      </c>
      <c r="AB29" s="366" t="s">
        <v>15</v>
      </c>
      <c r="AC29" s="558"/>
    </row>
    <row r="30" spans="1:29">
      <c r="A30" s="130" t="s">
        <v>38</v>
      </c>
      <c r="B30" s="412" t="s">
        <v>15</v>
      </c>
      <c r="C30" s="355">
        <v>30.5</v>
      </c>
      <c r="D30" s="355">
        <v>33</v>
      </c>
      <c r="E30" s="355">
        <v>29.4</v>
      </c>
      <c r="F30" s="355">
        <v>31</v>
      </c>
      <c r="G30" s="355">
        <v>30.2</v>
      </c>
      <c r="H30" s="355">
        <v>42.7</v>
      </c>
      <c r="I30" s="355">
        <v>37.4</v>
      </c>
      <c r="J30" s="356">
        <v>44.9</v>
      </c>
      <c r="K30" s="356">
        <v>40.530713174062086</v>
      </c>
      <c r="L30" s="356">
        <v>39.6</v>
      </c>
      <c r="M30" s="356">
        <v>45.446664906025113</v>
      </c>
      <c r="N30" s="356">
        <v>43.992815021077774</v>
      </c>
      <c r="O30" s="232">
        <v>37.806835921012805</v>
      </c>
      <c r="P30" s="408">
        <v>35.993054420175376</v>
      </c>
      <c r="Q30" s="453">
        <v>47.034123368192439</v>
      </c>
      <c r="R30" s="501" t="s">
        <v>125</v>
      </c>
      <c r="S30" s="482">
        <v>51.709001604985637</v>
      </c>
      <c r="T30" s="502">
        <v>51.675903400722305</v>
      </c>
      <c r="U30" s="503">
        <v>55.258043875832485</v>
      </c>
      <c r="V30" s="503" t="s">
        <v>15</v>
      </c>
      <c r="W30" s="504">
        <v>59.136161512036175</v>
      </c>
      <c r="X30" s="504">
        <v>47.807057744751027</v>
      </c>
      <c r="Y30" s="366">
        <v>66.554322431080308</v>
      </c>
      <c r="Z30" s="366" t="s">
        <v>15</v>
      </c>
      <c r="AA30" s="366" t="s">
        <v>15</v>
      </c>
      <c r="AB30" s="366" t="s">
        <v>15</v>
      </c>
      <c r="AC30" s="558"/>
    </row>
    <row r="31" spans="1:29">
      <c r="A31" s="130" t="s">
        <v>208</v>
      </c>
      <c r="B31" s="412">
        <v>37.700000000000003</v>
      </c>
      <c r="C31" s="355">
        <v>38</v>
      </c>
      <c r="D31" s="355">
        <v>41.4</v>
      </c>
      <c r="E31" s="355">
        <v>37</v>
      </c>
      <c r="F31" s="355">
        <v>38.5</v>
      </c>
      <c r="G31" s="355">
        <v>38.200000000000003</v>
      </c>
      <c r="H31" s="355" t="s">
        <v>15</v>
      </c>
      <c r="I31" s="355">
        <v>40.5</v>
      </c>
      <c r="J31" s="356">
        <v>43.1</v>
      </c>
      <c r="K31" s="356" t="s">
        <v>15</v>
      </c>
      <c r="L31" s="356">
        <v>38.6</v>
      </c>
      <c r="M31" s="356">
        <v>32.833713852811087</v>
      </c>
      <c r="N31" s="356">
        <v>39.893484530477345</v>
      </c>
      <c r="O31" s="232">
        <v>43.451864467175803</v>
      </c>
      <c r="P31" s="408">
        <v>37.683824300060181</v>
      </c>
      <c r="Q31" s="453">
        <v>45.173421229144935</v>
      </c>
      <c r="R31" s="501">
        <v>50.720684273146077</v>
      </c>
      <c r="S31" s="482">
        <v>51.136064907961703</v>
      </c>
      <c r="T31" s="502">
        <v>54.540302002024582</v>
      </c>
      <c r="U31" s="503">
        <v>57.845586323350396</v>
      </c>
      <c r="V31" s="503">
        <v>50.723563093640593</v>
      </c>
      <c r="W31" s="504" t="s">
        <v>15</v>
      </c>
      <c r="X31" s="504" t="s">
        <v>15</v>
      </c>
      <c r="Y31" s="366" t="s">
        <v>15</v>
      </c>
      <c r="Z31" s="366">
        <v>49.682849287588141</v>
      </c>
      <c r="AA31" s="366">
        <v>47.080117253096979</v>
      </c>
      <c r="AB31" s="366">
        <v>57.839985525440113</v>
      </c>
      <c r="AC31" s="558"/>
    </row>
    <row r="32" spans="1:29">
      <c r="A32" s="130" t="s">
        <v>39</v>
      </c>
      <c r="B32" s="412">
        <v>42.8</v>
      </c>
      <c r="C32" s="355">
        <v>41.9</v>
      </c>
      <c r="D32" s="355">
        <v>41.5</v>
      </c>
      <c r="E32" s="355">
        <v>42.7</v>
      </c>
      <c r="F32" s="355">
        <v>51.7</v>
      </c>
      <c r="G32" s="355">
        <v>42.5</v>
      </c>
      <c r="H32" s="355">
        <v>49.6</v>
      </c>
      <c r="I32" s="355">
        <v>52.4</v>
      </c>
      <c r="J32" s="356">
        <v>55.3</v>
      </c>
      <c r="K32" s="356" t="s">
        <v>15</v>
      </c>
      <c r="L32" s="356">
        <v>50</v>
      </c>
      <c r="M32" s="356" t="s">
        <v>15</v>
      </c>
      <c r="N32" s="356">
        <v>52.691394354790887</v>
      </c>
      <c r="O32" s="232" t="s">
        <v>69</v>
      </c>
      <c r="P32" s="408" t="s">
        <v>125</v>
      </c>
      <c r="Q32" s="453" t="s">
        <v>125</v>
      </c>
      <c r="R32" s="501" t="s">
        <v>125</v>
      </c>
      <c r="S32" s="482" t="s">
        <v>125</v>
      </c>
      <c r="T32" s="502" t="s">
        <v>125</v>
      </c>
      <c r="U32" s="503" t="s">
        <v>15</v>
      </c>
      <c r="V32" s="503" t="s">
        <v>15</v>
      </c>
      <c r="W32" s="504" t="s">
        <v>15</v>
      </c>
      <c r="X32" s="504" t="s">
        <v>15</v>
      </c>
      <c r="Y32" s="366" t="s">
        <v>15</v>
      </c>
      <c r="Z32" s="366" t="s">
        <v>15</v>
      </c>
      <c r="AA32" s="366" t="s">
        <v>15</v>
      </c>
      <c r="AB32" s="366" t="s">
        <v>15</v>
      </c>
      <c r="AC32" s="558"/>
    </row>
    <row r="33" spans="1:29">
      <c r="A33" s="130" t="s">
        <v>40</v>
      </c>
      <c r="B33" s="412">
        <v>44.2</v>
      </c>
      <c r="C33" s="355">
        <v>41.3</v>
      </c>
      <c r="D33" s="355">
        <v>49.2</v>
      </c>
      <c r="E33" s="355">
        <v>38.4</v>
      </c>
      <c r="F33" s="355">
        <v>49.2</v>
      </c>
      <c r="G33" s="355">
        <v>37.1</v>
      </c>
      <c r="H33" s="355" t="s">
        <v>15</v>
      </c>
      <c r="I33" s="355">
        <v>50.5</v>
      </c>
      <c r="J33" s="356" t="s">
        <v>15</v>
      </c>
      <c r="K33" s="356" t="s">
        <v>15</v>
      </c>
      <c r="L33" s="356" t="s">
        <v>15</v>
      </c>
      <c r="M33" s="356" t="s">
        <v>15</v>
      </c>
      <c r="N33" s="356" t="s">
        <v>15</v>
      </c>
      <c r="O33" s="232" t="s">
        <v>69</v>
      </c>
      <c r="P33" s="408" t="s">
        <v>125</v>
      </c>
      <c r="Q33" s="453" t="s">
        <v>125</v>
      </c>
      <c r="R33" s="501" t="s">
        <v>125</v>
      </c>
      <c r="S33" s="482" t="s">
        <v>125</v>
      </c>
      <c r="T33" s="502" t="s">
        <v>68</v>
      </c>
      <c r="U33" s="503" t="s">
        <v>16</v>
      </c>
      <c r="V33" s="503" t="s">
        <v>16</v>
      </c>
      <c r="W33" s="504" t="s">
        <v>15</v>
      </c>
      <c r="X33" s="504" t="s">
        <v>15</v>
      </c>
      <c r="Y33" s="366" t="s">
        <v>15</v>
      </c>
      <c r="Z33" s="366" t="s">
        <v>15</v>
      </c>
      <c r="AA33" s="366" t="s">
        <v>15</v>
      </c>
      <c r="AB33" s="366" t="s">
        <v>15</v>
      </c>
      <c r="AC33" s="558"/>
    </row>
    <row r="34" spans="1:29">
      <c r="A34" s="130" t="s">
        <v>41</v>
      </c>
      <c r="B34" s="412">
        <v>39.4</v>
      </c>
      <c r="C34" s="355">
        <v>38.299999999999997</v>
      </c>
      <c r="D34" s="355">
        <v>36.9</v>
      </c>
      <c r="E34" s="355" t="s">
        <v>15</v>
      </c>
      <c r="F34" s="355" t="s">
        <v>15</v>
      </c>
      <c r="G34" s="355" t="s">
        <v>15</v>
      </c>
      <c r="H34" s="355">
        <v>44.1</v>
      </c>
      <c r="I34" s="355">
        <v>43.7</v>
      </c>
      <c r="J34" s="356" t="s">
        <v>15</v>
      </c>
      <c r="K34" s="356" t="s">
        <v>15</v>
      </c>
      <c r="L34" s="356" t="s">
        <v>15</v>
      </c>
      <c r="M34" s="356" t="s">
        <v>15</v>
      </c>
      <c r="N34" s="356">
        <v>43.492896668565528</v>
      </c>
      <c r="O34" s="232">
        <v>50.211043384292033</v>
      </c>
      <c r="P34" s="408" t="s">
        <v>125</v>
      </c>
      <c r="Q34" s="453" t="s">
        <v>125</v>
      </c>
      <c r="R34" s="501" t="s">
        <v>125</v>
      </c>
      <c r="S34" s="482" t="s">
        <v>125</v>
      </c>
      <c r="T34" s="502" t="s">
        <v>125</v>
      </c>
      <c r="U34" s="503" t="s">
        <v>15</v>
      </c>
      <c r="V34" s="503" t="s">
        <v>15</v>
      </c>
      <c r="W34" s="504" t="s">
        <v>15</v>
      </c>
      <c r="X34" s="504" t="s">
        <v>15</v>
      </c>
      <c r="Y34" s="366" t="s">
        <v>15</v>
      </c>
      <c r="Z34" s="366" t="s">
        <v>15</v>
      </c>
      <c r="AA34" s="366" t="s">
        <v>15</v>
      </c>
      <c r="AB34" s="366" t="s">
        <v>15</v>
      </c>
      <c r="AC34" s="558"/>
    </row>
    <row r="35" spans="1:29">
      <c r="A35" s="130" t="s">
        <v>42</v>
      </c>
      <c r="B35" s="412" t="s">
        <v>15</v>
      </c>
      <c r="C35" s="355" t="s">
        <v>69</v>
      </c>
      <c r="D35" s="355" t="s">
        <v>69</v>
      </c>
      <c r="E35" s="355" t="s">
        <v>69</v>
      </c>
      <c r="F35" s="355" t="s">
        <v>69</v>
      </c>
      <c r="G35" s="355" t="s">
        <v>15</v>
      </c>
      <c r="H35" s="355" t="s">
        <v>15</v>
      </c>
      <c r="I35" s="355">
        <v>36.799999999999997</v>
      </c>
      <c r="J35" s="356" t="s">
        <v>15</v>
      </c>
      <c r="K35" s="356" t="s">
        <v>69</v>
      </c>
      <c r="L35" s="356" t="s">
        <v>69</v>
      </c>
      <c r="M35" s="356" t="s">
        <v>69</v>
      </c>
      <c r="N35" s="356" t="s">
        <v>69</v>
      </c>
      <c r="O35" s="232" t="s">
        <v>15</v>
      </c>
      <c r="P35" s="408" t="s">
        <v>125</v>
      </c>
      <c r="Q35" s="453" t="s">
        <v>125</v>
      </c>
      <c r="R35" s="501" t="s">
        <v>125</v>
      </c>
      <c r="S35" s="482" t="s">
        <v>125</v>
      </c>
      <c r="T35" s="502" t="s">
        <v>68</v>
      </c>
      <c r="U35" s="503" t="s">
        <v>16</v>
      </c>
      <c r="V35" s="503" t="s">
        <v>16</v>
      </c>
      <c r="W35" s="504" t="s">
        <v>16</v>
      </c>
      <c r="X35" s="504" t="s">
        <v>16</v>
      </c>
      <c r="Y35" s="366" t="s">
        <v>16</v>
      </c>
      <c r="Z35" s="366" t="s">
        <v>16</v>
      </c>
      <c r="AA35" s="366" t="s">
        <v>16</v>
      </c>
      <c r="AB35" s="366" t="s">
        <v>16</v>
      </c>
      <c r="AC35" s="558"/>
    </row>
    <row r="36" spans="1:29">
      <c r="A36" s="130" t="s">
        <v>43</v>
      </c>
      <c r="B36" s="412" t="s">
        <v>15</v>
      </c>
      <c r="C36" s="355" t="s">
        <v>15</v>
      </c>
      <c r="D36" s="355" t="s">
        <v>15</v>
      </c>
      <c r="E36" s="355" t="s">
        <v>15</v>
      </c>
      <c r="F36" s="355" t="s">
        <v>15</v>
      </c>
      <c r="G36" s="355" t="s">
        <v>69</v>
      </c>
      <c r="H36" s="355" t="s">
        <v>69</v>
      </c>
      <c r="I36" s="355" t="s">
        <v>69</v>
      </c>
      <c r="J36" s="356" t="s">
        <v>69</v>
      </c>
      <c r="K36" s="356">
        <v>40.02630859657495</v>
      </c>
      <c r="L36" s="356">
        <v>37.1</v>
      </c>
      <c r="M36" s="356">
        <v>39.966701392376571</v>
      </c>
      <c r="N36" s="356">
        <v>41.339804251337014</v>
      </c>
      <c r="O36" s="232" t="s">
        <v>15</v>
      </c>
      <c r="P36" s="408" t="s">
        <v>125</v>
      </c>
      <c r="Q36" s="453" t="s">
        <v>125</v>
      </c>
      <c r="R36" s="501" t="s">
        <v>125</v>
      </c>
      <c r="S36" s="482" t="s">
        <v>125</v>
      </c>
      <c r="T36" s="502" t="s">
        <v>68</v>
      </c>
      <c r="U36" s="503" t="s">
        <v>16</v>
      </c>
      <c r="V36" s="503" t="s">
        <v>16</v>
      </c>
      <c r="W36" s="504" t="s">
        <v>15</v>
      </c>
      <c r="X36" s="504" t="s">
        <v>15</v>
      </c>
      <c r="Y36" s="366" t="s">
        <v>15</v>
      </c>
      <c r="Z36" s="366" t="s">
        <v>15</v>
      </c>
      <c r="AA36" s="366" t="s">
        <v>16</v>
      </c>
      <c r="AB36" s="366" t="s">
        <v>16</v>
      </c>
      <c r="AC36" s="558"/>
    </row>
    <row r="37" spans="1:29">
      <c r="A37" s="130" t="s">
        <v>44</v>
      </c>
      <c r="B37" s="412">
        <v>39.799999999999997</v>
      </c>
      <c r="C37" s="355">
        <v>36.700000000000003</v>
      </c>
      <c r="D37" s="355">
        <v>38.9</v>
      </c>
      <c r="E37" s="355" t="s">
        <v>15</v>
      </c>
      <c r="F37" s="355" t="s">
        <v>15</v>
      </c>
      <c r="G37" s="355" t="s">
        <v>15</v>
      </c>
      <c r="H37" s="355" t="s">
        <v>15</v>
      </c>
      <c r="I37" s="355">
        <v>36.799999999999997</v>
      </c>
      <c r="J37" s="356" t="s">
        <v>15</v>
      </c>
      <c r="K37" s="356" t="s">
        <v>69</v>
      </c>
      <c r="L37" s="356" t="s">
        <v>69</v>
      </c>
      <c r="M37" s="356" t="s">
        <v>69</v>
      </c>
      <c r="N37" s="356" t="s">
        <v>69</v>
      </c>
      <c r="O37" s="232" t="s">
        <v>125</v>
      </c>
      <c r="P37" s="408" t="s">
        <v>125</v>
      </c>
      <c r="Q37" s="453" t="s">
        <v>125</v>
      </c>
      <c r="R37" s="501" t="s">
        <v>125</v>
      </c>
      <c r="S37" s="482" t="s">
        <v>125</v>
      </c>
      <c r="T37" s="502" t="s">
        <v>125</v>
      </c>
      <c r="U37" s="503" t="s">
        <v>15</v>
      </c>
      <c r="V37" s="503" t="s">
        <v>15</v>
      </c>
      <c r="W37" s="504" t="s">
        <v>16</v>
      </c>
      <c r="X37" s="504" t="s">
        <v>16</v>
      </c>
      <c r="Y37" s="366" t="s">
        <v>16</v>
      </c>
      <c r="Z37" s="366" t="s">
        <v>16</v>
      </c>
      <c r="AA37" s="366" t="s">
        <v>16</v>
      </c>
      <c r="AB37" s="366" t="s">
        <v>16</v>
      </c>
      <c r="AC37" s="558"/>
    </row>
    <row r="38" spans="1:29">
      <c r="A38" s="130" t="s">
        <v>45</v>
      </c>
      <c r="B38" s="412" t="s">
        <v>15</v>
      </c>
      <c r="C38" s="355" t="s">
        <v>15</v>
      </c>
      <c r="D38" s="355" t="s">
        <v>15</v>
      </c>
      <c r="E38" s="355" t="s">
        <v>15</v>
      </c>
      <c r="F38" s="355" t="s">
        <v>15</v>
      </c>
      <c r="G38" s="355" t="s">
        <v>15</v>
      </c>
      <c r="H38" s="355" t="s">
        <v>15</v>
      </c>
      <c r="I38" s="355">
        <v>44.6</v>
      </c>
      <c r="J38" s="356" t="s">
        <v>15</v>
      </c>
      <c r="K38" s="356" t="s">
        <v>15</v>
      </c>
      <c r="L38" s="356" t="s">
        <v>15</v>
      </c>
      <c r="M38" s="356" t="s">
        <v>15</v>
      </c>
      <c r="N38" s="356" t="s">
        <v>15</v>
      </c>
      <c r="O38" s="232" t="s">
        <v>125</v>
      </c>
      <c r="P38" s="408" t="s">
        <v>125</v>
      </c>
      <c r="Q38" s="453" t="s">
        <v>125</v>
      </c>
      <c r="R38" s="501" t="s">
        <v>125</v>
      </c>
      <c r="S38" s="482" t="s">
        <v>125</v>
      </c>
      <c r="T38" s="502" t="s">
        <v>68</v>
      </c>
      <c r="U38" s="503" t="s">
        <v>16</v>
      </c>
      <c r="V38" s="503" t="s">
        <v>16</v>
      </c>
      <c r="W38" s="504" t="s">
        <v>16</v>
      </c>
      <c r="X38" s="504" t="s">
        <v>16</v>
      </c>
      <c r="Y38" s="366" t="s">
        <v>16</v>
      </c>
      <c r="Z38" s="366" t="s">
        <v>16</v>
      </c>
      <c r="AA38" s="366" t="s">
        <v>16</v>
      </c>
      <c r="AB38" s="366" t="s">
        <v>16</v>
      </c>
      <c r="AC38" s="558"/>
    </row>
    <row r="39" spans="1:29">
      <c r="A39" s="130" t="s">
        <v>46</v>
      </c>
      <c r="B39" s="412">
        <v>37.9</v>
      </c>
      <c r="C39" s="355" t="s">
        <v>69</v>
      </c>
      <c r="D39" s="355" t="s">
        <v>69</v>
      </c>
      <c r="E39" s="355" t="s">
        <v>69</v>
      </c>
      <c r="F39" s="355" t="s">
        <v>69</v>
      </c>
      <c r="G39" s="355" t="s">
        <v>69</v>
      </c>
      <c r="H39" s="355" t="s">
        <v>69</v>
      </c>
      <c r="I39" s="355" t="s">
        <v>69</v>
      </c>
      <c r="J39" s="356" t="s">
        <v>69</v>
      </c>
      <c r="K39" s="356">
        <v>38.024993166746192</v>
      </c>
      <c r="L39" s="356">
        <v>37.5</v>
      </c>
      <c r="M39" s="356" t="s">
        <v>15</v>
      </c>
      <c r="N39" s="356">
        <v>45.143466627973339</v>
      </c>
      <c r="O39" s="232" t="s">
        <v>69</v>
      </c>
      <c r="P39" s="408" t="s">
        <v>68</v>
      </c>
      <c r="Q39" s="453" t="s">
        <v>68</v>
      </c>
      <c r="R39" s="501" t="s">
        <v>68</v>
      </c>
      <c r="S39" s="482" t="s">
        <v>69</v>
      </c>
      <c r="T39" s="502" t="s">
        <v>68</v>
      </c>
      <c r="U39" s="503" t="s">
        <v>16</v>
      </c>
      <c r="V39" s="503" t="s">
        <v>16</v>
      </c>
      <c r="W39" s="504" t="s">
        <v>16</v>
      </c>
      <c r="X39" s="504" t="s">
        <v>16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558"/>
    </row>
    <row r="40" spans="1:29">
      <c r="A40" s="130" t="s">
        <v>47</v>
      </c>
      <c r="B40" s="412" t="s">
        <v>15</v>
      </c>
      <c r="C40" s="355">
        <v>42.1</v>
      </c>
      <c r="D40" s="355" t="s">
        <v>15</v>
      </c>
      <c r="E40" s="355" t="s">
        <v>15</v>
      </c>
      <c r="F40" s="355" t="s">
        <v>15</v>
      </c>
      <c r="G40" s="355" t="s">
        <v>15</v>
      </c>
      <c r="H40" s="355" t="s">
        <v>15</v>
      </c>
      <c r="I40" s="355" t="s">
        <v>15</v>
      </c>
      <c r="J40" s="356" t="s">
        <v>15</v>
      </c>
      <c r="K40" s="356" t="s">
        <v>15</v>
      </c>
      <c r="L40" s="356" t="s">
        <v>15</v>
      </c>
      <c r="M40" s="356" t="s">
        <v>15</v>
      </c>
      <c r="N40" s="356" t="s">
        <v>15</v>
      </c>
      <c r="O40" s="232">
        <v>57.935819289567746</v>
      </c>
      <c r="P40" s="408" t="s">
        <v>125</v>
      </c>
      <c r="Q40" s="453" t="s">
        <v>125</v>
      </c>
      <c r="R40" s="501" t="s">
        <v>125</v>
      </c>
      <c r="S40" s="482" t="s">
        <v>125</v>
      </c>
      <c r="T40" s="502" t="s">
        <v>125</v>
      </c>
      <c r="U40" s="503" t="s">
        <v>15</v>
      </c>
      <c r="V40" s="503" t="s">
        <v>15</v>
      </c>
      <c r="W40" s="504" t="s">
        <v>15</v>
      </c>
      <c r="X40" s="504" t="s">
        <v>15</v>
      </c>
      <c r="Y40" s="366" t="s">
        <v>15</v>
      </c>
      <c r="Z40" s="366" t="s">
        <v>15</v>
      </c>
      <c r="AA40" s="366" t="s">
        <v>15</v>
      </c>
      <c r="AB40" s="366" t="s">
        <v>15</v>
      </c>
      <c r="AC40" s="558"/>
    </row>
    <row r="41" spans="1:29">
      <c r="A41" s="130" t="s">
        <v>48</v>
      </c>
      <c r="B41" s="412">
        <v>35.9</v>
      </c>
      <c r="C41" s="355">
        <v>35.299999999999997</v>
      </c>
      <c r="D41" s="355">
        <v>33.299999999999997</v>
      </c>
      <c r="E41" s="355">
        <v>33.9</v>
      </c>
      <c r="F41" s="355">
        <v>34.799999999999997</v>
      </c>
      <c r="G41" s="355">
        <v>33.4</v>
      </c>
      <c r="H41" s="355">
        <v>34.5</v>
      </c>
      <c r="I41" s="355">
        <v>38.5</v>
      </c>
      <c r="J41" s="356">
        <v>43.8</v>
      </c>
      <c r="K41" s="356">
        <v>37.924927395254748</v>
      </c>
      <c r="L41" s="356">
        <v>37.1</v>
      </c>
      <c r="M41" s="356">
        <v>39.966701392376585</v>
      </c>
      <c r="N41" s="356">
        <v>41.339804251336986</v>
      </c>
      <c r="O41" s="232">
        <v>43.27203530123623</v>
      </c>
      <c r="P41" s="408">
        <v>43.70187477794952</v>
      </c>
      <c r="Q41" s="453">
        <v>47.747734222386093</v>
      </c>
      <c r="R41" s="501">
        <v>49.20319655433628</v>
      </c>
      <c r="S41" s="482">
        <v>53.259845525322739</v>
      </c>
      <c r="T41" s="502">
        <v>55.019968917857817</v>
      </c>
      <c r="U41" s="503">
        <v>54.293258294906536</v>
      </c>
      <c r="V41" s="503">
        <v>47.593012224541148</v>
      </c>
      <c r="W41" s="504">
        <v>51.218408813718327</v>
      </c>
      <c r="X41" s="504">
        <v>53.19727603241153</v>
      </c>
      <c r="Y41" s="366">
        <v>56.557127689981257</v>
      </c>
      <c r="Z41" s="366">
        <v>54.236939285040819</v>
      </c>
      <c r="AA41" s="366">
        <v>43.152948006028424</v>
      </c>
      <c r="AB41" s="366">
        <v>63.083925446944711</v>
      </c>
      <c r="AC41" s="558"/>
    </row>
    <row r="42" spans="1:29">
      <c r="A42" s="130" t="s">
        <v>49</v>
      </c>
      <c r="B42" s="412">
        <v>38</v>
      </c>
      <c r="C42" s="355">
        <v>35.9</v>
      </c>
      <c r="D42" s="355">
        <v>34</v>
      </c>
      <c r="E42" s="355">
        <v>33.6</v>
      </c>
      <c r="F42" s="355">
        <v>40.9</v>
      </c>
      <c r="G42" s="355">
        <v>28.9</v>
      </c>
      <c r="H42" s="355">
        <v>42.4</v>
      </c>
      <c r="I42" s="355">
        <v>40.299999999999997</v>
      </c>
      <c r="J42" s="356" t="s">
        <v>15</v>
      </c>
      <c r="K42" s="356">
        <v>36.624072365866084</v>
      </c>
      <c r="L42" s="356">
        <v>35.799999999999997</v>
      </c>
      <c r="M42" s="356">
        <v>42.164869968957291</v>
      </c>
      <c r="N42" s="356">
        <v>38.937491171356164</v>
      </c>
      <c r="O42" s="232">
        <v>46.348655431654194</v>
      </c>
      <c r="P42" s="408">
        <v>41.031138710990255</v>
      </c>
      <c r="Q42" s="453">
        <v>42.941450277136667</v>
      </c>
      <c r="R42" s="501">
        <v>47.549938818948007</v>
      </c>
      <c r="S42" s="482">
        <v>47.385100973499036</v>
      </c>
      <c r="T42" s="502" t="s">
        <v>125</v>
      </c>
      <c r="U42" s="503" t="s">
        <v>15</v>
      </c>
      <c r="V42" s="503" t="s">
        <v>15</v>
      </c>
      <c r="W42" s="504" t="s">
        <v>15</v>
      </c>
      <c r="X42" s="504">
        <v>50.541580174033939</v>
      </c>
      <c r="Y42" s="366" t="s">
        <v>15</v>
      </c>
      <c r="Z42" s="366" t="s">
        <v>15</v>
      </c>
      <c r="AA42" s="366" t="s">
        <v>15</v>
      </c>
      <c r="AB42" s="366" t="s">
        <v>15</v>
      </c>
      <c r="AC42" s="558"/>
    </row>
    <row r="43" spans="1:29">
      <c r="A43" s="130" t="s">
        <v>50</v>
      </c>
      <c r="B43" s="412">
        <v>41.3</v>
      </c>
      <c r="C43" s="355">
        <v>43.6</v>
      </c>
      <c r="D43" s="355">
        <v>39.299999999999997</v>
      </c>
      <c r="E43" s="355">
        <v>39.700000000000003</v>
      </c>
      <c r="F43" s="355">
        <v>46.5</v>
      </c>
      <c r="G43" s="355">
        <v>36.299999999999997</v>
      </c>
      <c r="H43" s="355">
        <v>40.700000000000003</v>
      </c>
      <c r="I43" s="355">
        <v>42.4</v>
      </c>
      <c r="J43" s="356">
        <v>47.2</v>
      </c>
      <c r="K43" s="356">
        <v>41.527295168946495</v>
      </c>
      <c r="L43" s="356">
        <v>40.200000000000003</v>
      </c>
      <c r="M43" s="356">
        <v>42.464620229400133</v>
      </c>
      <c r="N43" s="356">
        <v>35.334021551384886</v>
      </c>
      <c r="O43" s="232">
        <v>44.136221902875761</v>
      </c>
      <c r="P43" s="408">
        <v>43.02214531231521</v>
      </c>
      <c r="Q43" s="453">
        <v>44.031234064844817</v>
      </c>
      <c r="R43" s="501">
        <v>45.51008158741864</v>
      </c>
      <c r="S43" s="482">
        <v>48.417747925920565</v>
      </c>
      <c r="T43" s="502">
        <v>50.787381546246849</v>
      </c>
      <c r="U43" s="503">
        <v>53.527074109100084</v>
      </c>
      <c r="V43" s="503">
        <v>45.60749143123418</v>
      </c>
      <c r="W43" s="504">
        <v>54.054845717862406</v>
      </c>
      <c r="X43" s="504">
        <v>48.298748803611495</v>
      </c>
      <c r="Y43" s="366">
        <v>56.74161906364553</v>
      </c>
      <c r="Z43" s="366">
        <v>47.90546552608329</v>
      </c>
      <c r="AA43" s="366">
        <v>49.973167811576403</v>
      </c>
      <c r="AB43" s="366">
        <v>58.55528142775163</v>
      </c>
      <c r="AC43" s="558"/>
    </row>
    <row r="44" spans="1:29">
      <c r="A44" s="130" t="s">
        <v>122</v>
      </c>
      <c r="B44" s="412">
        <v>37.9</v>
      </c>
      <c r="C44" s="355">
        <v>35</v>
      </c>
      <c r="D44" s="355">
        <v>40.5</v>
      </c>
      <c r="E44" s="355">
        <v>36.1</v>
      </c>
      <c r="F44" s="355">
        <v>41.1</v>
      </c>
      <c r="G44" s="355" t="s">
        <v>15</v>
      </c>
      <c r="H44" s="355">
        <v>48.4</v>
      </c>
      <c r="I44" s="355">
        <v>40</v>
      </c>
      <c r="J44" s="356">
        <v>50.6</v>
      </c>
      <c r="K44" s="356">
        <v>40.026308596574943</v>
      </c>
      <c r="L44" s="356">
        <v>37.5</v>
      </c>
      <c r="M44" s="356">
        <v>37.668616062314925</v>
      </c>
      <c r="N44" s="356">
        <v>45.143466627973325</v>
      </c>
      <c r="O44" s="232">
        <v>42.820993753416545</v>
      </c>
      <c r="P44" s="408" t="s">
        <v>125</v>
      </c>
      <c r="Q44" s="453" t="s">
        <v>125</v>
      </c>
      <c r="R44" s="501" t="s">
        <v>125</v>
      </c>
      <c r="S44" s="482" t="s">
        <v>125</v>
      </c>
      <c r="T44" s="502" t="s">
        <v>125</v>
      </c>
      <c r="U44" s="503" t="s">
        <v>15</v>
      </c>
      <c r="V44" s="503" t="s">
        <v>15</v>
      </c>
      <c r="W44" s="504" t="s">
        <v>15</v>
      </c>
      <c r="X44" s="504" t="s">
        <v>15</v>
      </c>
      <c r="Y44" s="366" t="s">
        <v>15</v>
      </c>
      <c r="Z44" s="366" t="s">
        <v>15</v>
      </c>
      <c r="AA44" s="366" t="s">
        <v>16</v>
      </c>
      <c r="AB44" s="366" t="s">
        <v>16</v>
      </c>
      <c r="AC44" s="558"/>
    </row>
    <row r="45" spans="1:29">
      <c r="A45" s="130" t="s">
        <v>51</v>
      </c>
      <c r="B45" s="412">
        <v>41.9</v>
      </c>
      <c r="C45" s="355">
        <v>41.7</v>
      </c>
      <c r="D45" s="355">
        <v>45.1</v>
      </c>
      <c r="E45" s="355">
        <v>39</v>
      </c>
      <c r="F45" s="355">
        <v>42.6</v>
      </c>
      <c r="G45" s="355">
        <v>39.299999999999997</v>
      </c>
      <c r="H45" s="355">
        <v>42.3</v>
      </c>
      <c r="I45" s="355">
        <v>44.8</v>
      </c>
      <c r="J45" s="356">
        <v>48.7</v>
      </c>
      <c r="K45" s="356">
        <v>42.227755569386566</v>
      </c>
      <c r="L45" s="356">
        <v>39.299999999999997</v>
      </c>
      <c r="M45" s="356">
        <v>46.161540108194934</v>
      </c>
      <c r="N45" s="356">
        <v>41.139611494671925</v>
      </c>
      <c r="O45" s="232">
        <v>46.435931366782469</v>
      </c>
      <c r="P45" s="408">
        <v>43.055442116927374</v>
      </c>
      <c r="Q45" s="453">
        <v>45.182716432247979</v>
      </c>
      <c r="R45" s="501">
        <v>46.181116577841145</v>
      </c>
      <c r="S45" s="482">
        <v>48.913825213541628</v>
      </c>
      <c r="T45" s="502">
        <v>50.867450442464339</v>
      </c>
      <c r="U45" s="503">
        <v>55.290969084284939</v>
      </c>
      <c r="V45" s="503">
        <v>47.826782227867412</v>
      </c>
      <c r="W45" s="504">
        <v>55.652321330487034</v>
      </c>
      <c r="X45" s="504">
        <v>51.342690364382392</v>
      </c>
      <c r="Y45" s="366" t="s">
        <v>15</v>
      </c>
      <c r="Z45" s="366">
        <v>49.476985755120317</v>
      </c>
      <c r="AA45" s="366">
        <v>48.896404500212192</v>
      </c>
      <c r="AB45" s="366">
        <v>59.617272146752093</v>
      </c>
      <c r="AC45" s="558"/>
    </row>
    <row r="46" spans="1:29">
      <c r="A46" s="130" t="s">
        <v>52</v>
      </c>
      <c r="B46" s="412">
        <v>35.700000000000003</v>
      </c>
      <c r="C46" s="355">
        <v>36.4</v>
      </c>
      <c r="D46" s="355">
        <v>28.4</v>
      </c>
      <c r="E46" s="355">
        <v>28.6</v>
      </c>
      <c r="F46" s="355">
        <v>35.9</v>
      </c>
      <c r="G46" s="355">
        <v>35.4</v>
      </c>
      <c r="H46" s="355">
        <v>38.700000000000003</v>
      </c>
      <c r="I46" s="355">
        <v>34.700000000000003</v>
      </c>
      <c r="J46" s="356">
        <v>42.6</v>
      </c>
      <c r="K46" s="356">
        <v>31.320586476819905</v>
      </c>
      <c r="L46" s="356">
        <v>39.1</v>
      </c>
      <c r="M46" s="356">
        <v>38.168199829719633</v>
      </c>
      <c r="N46" s="356">
        <v>38.93749117135615</v>
      </c>
      <c r="O46" s="232">
        <v>41.087816668578519</v>
      </c>
      <c r="P46" s="408">
        <v>44.452618715401968</v>
      </c>
      <c r="Q46" s="453">
        <v>46.978356517917113</v>
      </c>
      <c r="R46" s="501">
        <v>46.903280287386622</v>
      </c>
      <c r="S46" s="482">
        <v>48.565286730240707</v>
      </c>
      <c r="T46" s="502">
        <v>54.154316735956591</v>
      </c>
      <c r="U46" s="503">
        <v>56.74726012660178</v>
      </c>
      <c r="V46" s="503">
        <v>45.556230400431289</v>
      </c>
      <c r="W46" s="504" t="s">
        <v>15</v>
      </c>
      <c r="X46" s="504" t="s">
        <v>15</v>
      </c>
      <c r="Y46" s="366" t="s">
        <v>15</v>
      </c>
      <c r="Z46" s="366" t="s">
        <v>15</v>
      </c>
      <c r="AA46" s="366">
        <v>51.084426084117567</v>
      </c>
      <c r="AB46" s="366" t="s">
        <v>15</v>
      </c>
      <c r="AC46" s="558"/>
    </row>
    <row r="47" spans="1:29">
      <c r="A47" s="130" t="s">
        <v>53</v>
      </c>
      <c r="B47" s="412">
        <v>39.799999999999997</v>
      </c>
      <c r="C47" s="355">
        <v>38.9</v>
      </c>
      <c r="D47" s="355" t="s">
        <v>15</v>
      </c>
      <c r="E47" s="355" t="s">
        <v>15</v>
      </c>
      <c r="F47" s="355" t="s">
        <v>15</v>
      </c>
      <c r="G47" s="355" t="s">
        <v>15</v>
      </c>
      <c r="H47" s="355" t="s">
        <v>15</v>
      </c>
      <c r="I47" s="355">
        <v>36.799999999999997</v>
      </c>
      <c r="J47" s="356">
        <v>38</v>
      </c>
      <c r="K47" s="356">
        <v>38.62538779569482</v>
      </c>
      <c r="L47" s="356" t="s">
        <v>15</v>
      </c>
      <c r="M47" s="356" t="s">
        <v>15</v>
      </c>
      <c r="N47" s="356" t="s">
        <v>15</v>
      </c>
      <c r="O47" s="232" t="s">
        <v>125</v>
      </c>
      <c r="P47" s="408" t="s">
        <v>125</v>
      </c>
      <c r="Q47" s="453" t="s">
        <v>125</v>
      </c>
      <c r="R47" s="501" t="s">
        <v>125</v>
      </c>
      <c r="S47" s="482" t="s">
        <v>125</v>
      </c>
      <c r="T47" s="502" t="s">
        <v>125</v>
      </c>
      <c r="U47" s="503" t="s">
        <v>15</v>
      </c>
      <c r="V47" s="503" t="s">
        <v>15</v>
      </c>
      <c r="W47" s="504" t="s">
        <v>15</v>
      </c>
      <c r="X47" s="504" t="s">
        <v>15</v>
      </c>
      <c r="Y47" s="366" t="s">
        <v>15</v>
      </c>
      <c r="Z47" s="366" t="s">
        <v>15</v>
      </c>
      <c r="AA47" s="366" t="s">
        <v>15</v>
      </c>
      <c r="AB47" s="366" t="s">
        <v>15</v>
      </c>
      <c r="AC47" s="558"/>
    </row>
    <row r="48" spans="1:29">
      <c r="A48" s="130" t="s">
        <v>54</v>
      </c>
      <c r="B48" s="412">
        <v>41.3</v>
      </c>
      <c r="C48" s="355">
        <v>41.2</v>
      </c>
      <c r="D48" s="355">
        <v>41.5</v>
      </c>
      <c r="E48" s="355">
        <v>43.2</v>
      </c>
      <c r="F48" s="355">
        <v>44.3</v>
      </c>
      <c r="G48" s="355">
        <v>38.9</v>
      </c>
      <c r="H48" s="355">
        <v>45.3</v>
      </c>
      <c r="I48" s="355">
        <v>43.8</v>
      </c>
      <c r="J48" s="356">
        <v>47.4</v>
      </c>
      <c r="K48" s="356">
        <v>49.63262265975294</v>
      </c>
      <c r="L48" s="356">
        <v>44.5</v>
      </c>
      <c r="M48" s="356">
        <v>48.759375698699422</v>
      </c>
      <c r="N48" s="356">
        <v>42.941346304657579</v>
      </c>
      <c r="O48" s="232" t="s">
        <v>125</v>
      </c>
      <c r="P48" s="408">
        <v>46.951370017590307</v>
      </c>
      <c r="Q48" s="453">
        <v>52.471118064183933</v>
      </c>
      <c r="R48" s="501" t="s">
        <v>125</v>
      </c>
      <c r="S48" s="482">
        <v>53.193825237477263</v>
      </c>
      <c r="T48" s="502">
        <v>51.745928176079524</v>
      </c>
      <c r="U48" s="503">
        <v>53.654026222736867</v>
      </c>
      <c r="V48" s="503">
        <v>50.89065269965463</v>
      </c>
      <c r="W48" s="504">
        <v>57.246750579201994</v>
      </c>
      <c r="X48" s="504">
        <v>52.035752822195029</v>
      </c>
      <c r="Y48" s="366" t="s">
        <v>15</v>
      </c>
      <c r="Z48" s="366" t="s">
        <v>15</v>
      </c>
      <c r="AA48" s="366">
        <v>54.301820218323478</v>
      </c>
      <c r="AB48" s="366">
        <v>61.304086694306775</v>
      </c>
      <c r="AC48" s="558"/>
    </row>
    <row r="49" spans="1:29">
      <c r="A49" s="130" t="s">
        <v>55</v>
      </c>
      <c r="B49" s="412" t="s">
        <v>15</v>
      </c>
      <c r="C49" s="355" t="s">
        <v>15</v>
      </c>
      <c r="D49" s="355" t="s">
        <v>15</v>
      </c>
      <c r="E49" s="355" t="s">
        <v>15</v>
      </c>
      <c r="F49" s="355" t="s">
        <v>15</v>
      </c>
      <c r="G49" s="355" t="s">
        <v>15</v>
      </c>
      <c r="H49" s="355" t="s">
        <v>15</v>
      </c>
      <c r="I49" s="355">
        <v>54.1</v>
      </c>
      <c r="J49" s="356" t="s">
        <v>15</v>
      </c>
      <c r="K49" s="356" t="s">
        <v>15</v>
      </c>
      <c r="L49" s="356" t="s">
        <v>15</v>
      </c>
      <c r="M49" s="356" t="s">
        <v>15</v>
      </c>
      <c r="N49" s="356" t="s">
        <v>15</v>
      </c>
      <c r="O49" s="232" t="s">
        <v>125</v>
      </c>
      <c r="P49" s="408" t="s">
        <v>125</v>
      </c>
      <c r="Q49" s="453" t="s">
        <v>125</v>
      </c>
      <c r="R49" s="501" t="s">
        <v>125</v>
      </c>
      <c r="S49" s="482" t="s">
        <v>125</v>
      </c>
      <c r="T49" s="502" t="s">
        <v>125</v>
      </c>
      <c r="U49" s="503">
        <v>61.635352879241943</v>
      </c>
      <c r="V49" s="503" t="s">
        <v>15</v>
      </c>
      <c r="W49" s="504" t="s">
        <v>15</v>
      </c>
      <c r="X49" s="504">
        <v>58.370549648752245</v>
      </c>
      <c r="Y49" s="366" t="s">
        <v>15</v>
      </c>
      <c r="Z49" s="366" t="s">
        <v>15</v>
      </c>
      <c r="AA49" s="366" t="s">
        <v>15</v>
      </c>
      <c r="AB49" s="366" t="s">
        <v>15</v>
      </c>
      <c r="AC49" s="558"/>
    </row>
    <row r="50" spans="1:29">
      <c r="A50" s="130" t="s">
        <v>56</v>
      </c>
      <c r="B50" s="412">
        <v>30</v>
      </c>
      <c r="C50" s="355" t="s">
        <v>15</v>
      </c>
      <c r="D50" s="355" t="s">
        <v>15</v>
      </c>
      <c r="E50" s="355" t="s">
        <v>15</v>
      </c>
      <c r="F50" s="355" t="s">
        <v>15</v>
      </c>
      <c r="G50" s="355" t="s">
        <v>15</v>
      </c>
      <c r="H50" s="355" t="s">
        <v>15</v>
      </c>
      <c r="I50" s="355" t="s">
        <v>125</v>
      </c>
      <c r="J50" s="356" t="s">
        <v>15</v>
      </c>
      <c r="K50" s="356" t="s">
        <v>15</v>
      </c>
      <c r="L50" s="356" t="s">
        <v>15</v>
      </c>
      <c r="M50" s="356" t="s">
        <v>15</v>
      </c>
      <c r="N50" s="356" t="s">
        <v>15</v>
      </c>
      <c r="O50" s="232" t="s">
        <v>15</v>
      </c>
      <c r="P50" s="408" t="s">
        <v>68</v>
      </c>
      <c r="Q50" s="453" t="s">
        <v>68</v>
      </c>
      <c r="R50" s="501" t="s">
        <v>68</v>
      </c>
      <c r="S50" s="482" t="s">
        <v>69</v>
      </c>
      <c r="T50" s="502" t="s">
        <v>68</v>
      </c>
      <c r="U50" s="503" t="s">
        <v>16</v>
      </c>
      <c r="V50" s="503" t="s">
        <v>16</v>
      </c>
      <c r="W50" s="504" t="s">
        <v>16</v>
      </c>
      <c r="X50" s="504" t="s">
        <v>16</v>
      </c>
      <c r="Y50" s="366" t="s">
        <v>16</v>
      </c>
      <c r="Z50" s="366" t="s">
        <v>16</v>
      </c>
      <c r="AA50" s="366" t="s">
        <v>16</v>
      </c>
      <c r="AB50" s="366" t="s">
        <v>16</v>
      </c>
      <c r="AC50" s="558"/>
    </row>
    <row r="51" spans="1:29">
      <c r="A51" s="130" t="s">
        <v>123</v>
      </c>
      <c r="B51" s="412" t="s">
        <v>68</v>
      </c>
      <c r="C51" s="355">
        <v>35</v>
      </c>
      <c r="D51" s="355">
        <v>39</v>
      </c>
      <c r="E51" s="355">
        <v>37.299999999999997</v>
      </c>
      <c r="F51" s="355">
        <v>42.1</v>
      </c>
      <c r="G51" s="355">
        <v>36.700000000000003</v>
      </c>
      <c r="H51" s="355">
        <v>39.6</v>
      </c>
      <c r="I51" s="355">
        <v>40</v>
      </c>
      <c r="J51" s="356">
        <v>46.3</v>
      </c>
      <c r="K51" s="356">
        <v>36.924269680340366</v>
      </c>
      <c r="L51" s="356">
        <v>39.4</v>
      </c>
      <c r="M51" s="356">
        <v>44.363038545538004</v>
      </c>
      <c r="N51" s="356">
        <v>43.84221370965038</v>
      </c>
      <c r="O51" s="232">
        <v>40.729054942005426</v>
      </c>
      <c r="P51" s="408" t="s">
        <v>125</v>
      </c>
      <c r="Q51" s="453" t="s">
        <v>125</v>
      </c>
      <c r="R51" s="501" t="s">
        <v>125</v>
      </c>
      <c r="S51" s="482" t="s">
        <v>125</v>
      </c>
      <c r="T51" s="502">
        <v>53.2918017631008</v>
      </c>
      <c r="U51" s="503" t="s">
        <v>15</v>
      </c>
      <c r="V51" s="503" t="s">
        <v>15</v>
      </c>
      <c r="W51" s="504">
        <v>56.109703487201806</v>
      </c>
      <c r="X51" s="504" t="s">
        <v>15</v>
      </c>
      <c r="Y51" s="366" t="s">
        <v>15</v>
      </c>
      <c r="Z51" s="366" t="s">
        <v>15</v>
      </c>
      <c r="AA51" s="366" t="s">
        <v>16</v>
      </c>
      <c r="AB51" s="366" t="s">
        <v>16</v>
      </c>
      <c r="AC51" s="558"/>
    </row>
    <row r="52" spans="1:29">
      <c r="A52" s="130"/>
      <c r="B52" s="421"/>
      <c r="C52" s="355"/>
      <c r="D52" s="355"/>
      <c r="E52" s="355"/>
      <c r="F52" s="355"/>
      <c r="G52" s="355"/>
      <c r="H52" s="355"/>
      <c r="I52" s="355"/>
      <c r="J52" s="356"/>
      <c r="K52" s="356"/>
      <c r="L52" s="356"/>
      <c r="M52" s="356"/>
      <c r="N52" s="356"/>
      <c r="O52" s="354"/>
      <c r="P52" s="355"/>
      <c r="Q52" s="355"/>
      <c r="R52" s="355"/>
      <c r="S52" s="355"/>
      <c r="T52" s="502"/>
      <c r="U52" s="503"/>
      <c r="V52" s="356"/>
      <c r="W52" s="356"/>
      <c r="X52" s="356"/>
      <c r="Y52" s="362"/>
      <c r="Z52" s="362"/>
      <c r="AA52" s="362"/>
      <c r="AB52" s="362"/>
      <c r="AC52" s="558"/>
    </row>
    <row r="53" spans="1:29">
      <c r="A53" s="163" t="s">
        <v>209</v>
      </c>
      <c r="B53" s="422">
        <v>41.3</v>
      </c>
      <c r="C53" s="532">
        <v>39.1</v>
      </c>
      <c r="D53" s="532">
        <v>41.2</v>
      </c>
      <c r="E53" s="532">
        <v>40.299999999999997</v>
      </c>
      <c r="F53" s="532">
        <v>45.1</v>
      </c>
      <c r="G53" s="532">
        <v>42</v>
      </c>
      <c r="H53" s="532">
        <v>45.3</v>
      </c>
      <c r="I53" s="532">
        <v>44</v>
      </c>
      <c r="J53" s="468">
        <v>53.4</v>
      </c>
      <c r="K53" s="468">
        <v>43.6</v>
      </c>
      <c r="L53" s="468">
        <v>48.5</v>
      </c>
      <c r="M53" s="468">
        <v>41.7</v>
      </c>
      <c r="N53" s="468">
        <v>53.7</v>
      </c>
      <c r="O53" s="386">
        <v>45.581052415390879</v>
      </c>
      <c r="P53" s="459">
        <v>52.688267697296503</v>
      </c>
      <c r="Q53" s="459">
        <v>60.555221119891357</v>
      </c>
      <c r="R53" s="510">
        <v>55.502342880717485</v>
      </c>
      <c r="S53" s="491">
        <v>55.745286449304722</v>
      </c>
      <c r="T53" s="511">
        <v>54.27188928719967</v>
      </c>
      <c r="U53" s="512">
        <v>59.921802179727592</v>
      </c>
      <c r="V53" s="512">
        <v>59.5632099774908</v>
      </c>
      <c r="W53" s="513">
        <v>64.572412784099498</v>
      </c>
      <c r="X53" s="513">
        <v>68.100196881950026</v>
      </c>
      <c r="Y53" s="391">
        <v>62.706615613502372</v>
      </c>
      <c r="Z53" s="391">
        <v>70.265248483855459</v>
      </c>
      <c r="AA53" s="391">
        <v>52.273227901956147</v>
      </c>
      <c r="AB53" s="391">
        <v>69.298528624432166</v>
      </c>
      <c r="AC53" s="558"/>
    </row>
    <row r="54" spans="1:29">
      <c r="A54" s="163" t="s">
        <v>210</v>
      </c>
      <c r="B54" s="422">
        <v>40.700000000000003</v>
      </c>
      <c r="C54" s="532">
        <v>39.5</v>
      </c>
      <c r="D54" s="532">
        <v>40.5</v>
      </c>
      <c r="E54" s="532">
        <v>41.1</v>
      </c>
      <c r="F54" s="532">
        <v>44.3</v>
      </c>
      <c r="G54" s="532">
        <v>41.8</v>
      </c>
      <c r="H54" s="532">
        <v>46.5</v>
      </c>
      <c r="I54" s="532">
        <v>45</v>
      </c>
      <c r="J54" s="468">
        <v>49.9</v>
      </c>
      <c r="K54" s="468">
        <v>46.7</v>
      </c>
      <c r="L54" s="468">
        <v>43.2</v>
      </c>
      <c r="M54" s="468">
        <v>40.4</v>
      </c>
      <c r="N54" s="468">
        <v>45.9</v>
      </c>
      <c r="O54" s="386">
        <v>43.663171612253471</v>
      </c>
      <c r="P54" s="459">
        <v>43.319233136982895</v>
      </c>
      <c r="Q54" s="459">
        <v>47.315424470019842</v>
      </c>
      <c r="R54" s="510">
        <v>51.061698550098178</v>
      </c>
      <c r="S54" s="491">
        <v>57.00933505033786</v>
      </c>
      <c r="T54" s="511">
        <v>55.191184090299039</v>
      </c>
      <c r="U54" s="512">
        <v>61.787406688914515</v>
      </c>
      <c r="V54" s="512">
        <v>56.53081608436257</v>
      </c>
      <c r="W54" s="513">
        <v>59.962522571379637</v>
      </c>
      <c r="X54" s="513">
        <v>55.065980954865225</v>
      </c>
      <c r="Y54" s="391">
        <v>58.717551908180148</v>
      </c>
      <c r="Z54" s="391">
        <v>65.672584085308841</v>
      </c>
      <c r="AA54" s="391">
        <v>53.987764838207674</v>
      </c>
      <c r="AB54" s="391">
        <v>71.916810472157636</v>
      </c>
      <c r="AC54" s="558"/>
    </row>
    <row r="55" spans="1:29">
      <c r="A55" s="163" t="s">
        <v>211</v>
      </c>
      <c r="B55" s="422">
        <v>37.5</v>
      </c>
      <c r="C55" s="532">
        <v>36.200000000000003</v>
      </c>
      <c r="D55" s="532">
        <v>39.1</v>
      </c>
      <c r="E55" s="532">
        <v>36.6</v>
      </c>
      <c r="F55" s="532">
        <v>41.7</v>
      </c>
      <c r="G55" s="532">
        <v>36</v>
      </c>
      <c r="H55" s="532">
        <v>42.3</v>
      </c>
      <c r="I55" s="532">
        <v>40.1</v>
      </c>
      <c r="J55" s="468">
        <v>45.8</v>
      </c>
      <c r="K55" s="468">
        <v>40.1</v>
      </c>
      <c r="L55" s="468">
        <v>43.8</v>
      </c>
      <c r="M55" s="468">
        <v>43.9</v>
      </c>
      <c r="N55" s="468">
        <v>45.2</v>
      </c>
      <c r="O55" s="386">
        <v>41.687295528175873</v>
      </c>
      <c r="P55" s="459">
        <v>38.135787106791554</v>
      </c>
      <c r="Q55" s="459">
        <v>45.36312397538795</v>
      </c>
      <c r="R55" s="510">
        <v>50.271558565223636</v>
      </c>
      <c r="S55" s="491">
        <v>53.288579821748705</v>
      </c>
      <c r="T55" s="511">
        <v>56.058415078817823</v>
      </c>
      <c r="U55" s="512">
        <v>58.646671849403738</v>
      </c>
      <c r="V55" s="512">
        <v>50.813743867869853</v>
      </c>
      <c r="W55" s="513">
        <v>59.631546714887349</v>
      </c>
      <c r="X55" s="513">
        <v>50.072515007755925</v>
      </c>
      <c r="Y55" s="391">
        <v>64.765934580766299</v>
      </c>
      <c r="Z55" s="391">
        <v>49.333700518328669</v>
      </c>
      <c r="AA55" s="391">
        <v>47.292446004425742</v>
      </c>
      <c r="AB55" s="391">
        <v>59.808590941391003</v>
      </c>
      <c r="AC55" s="558"/>
    </row>
    <row r="56" spans="1:29">
      <c r="A56" s="163" t="s">
        <v>212</v>
      </c>
      <c r="B56" s="422">
        <v>39.700000000000003</v>
      </c>
      <c r="C56" s="532">
        <v>40.299999999999997</v>
      </c>
      <c r="D56" s="532">
        <v>38.5</v>
      </c>
      <c r="E56" s="532">
        <v>38</v>
      </c>
      <c r="F56" s="532">
        <v>43</v>
      </c>
      <c r="G56" s="532">
        <v>35.9</v>
      </c>
      <c r="H56" s="532">
        <v>41.1</v>
      </c>
      <c r="I56" s="532">
        <v>41.6</v>
      </c>
      <c r="J56" s="468">
        <v>46</v>
      </c>
      <c r="K56" s="468">
        <v>40.299999999999997</v>
      </c>
      <c r="L56" s="468">
        <v>39.4</v>
      </c>
      <c r="M56" s="468">
        <v>42.802721088435405</v>
      </c>
      <c r="N56" s="468">
        <v>38.96897810218978</v>
      </c>
      <c r="O56" s="386">
        <v>44.235129081669122</v>
      </c>
      <c r="P56" s="459">
        <v>43.24865288948812</v>
      </c>
      <c r="Q56" s="459">
        <v>45.904741967523165</v>
      </c>
      <c r="R56" s="510">
        <v>47.492141395042431</v>
      </c>
      <c r="S56" s="491">
        <v>50.655438107004109</v>
      </c>
      <c r="T56" s="511">
        <v>51.812557422667211</v>
      </c>
      <c r="U56" s="512">
        <v>54.787665734410055</v>
      </c>
      <c r="V56" s="512">
        <v>46.928991264804154</v>
      </c>
      <c r="W56" s="513">
        <v>53.939699404451197</v>
      </c>
      <c r="X56" s="513">
        <v>50.676759157255212</v>
      </c>
      <c r="Y56" s="391">
        <v>57.026425972478393</v>
      </c>
      <c r="Z56" s="391">
        <v>49.661925686348312</v>
      </c>
      <c r="AA56" s="391">
        <v>49.048177588335889</v>
      </c>
      <c r="AB56" s="391">
        <v>60.192181885299767</v>
      </c>
      <c r="AC56" s="558"/>
    </row>
    <row r="57" spans="1:29">
      <c r="A57" s="130"/>
      <c r="B57" s="421"/>
      <c r="C57" s="355"/>
      <c r="D57" s="355"/>
      <c r="E57" s="355"/>
      <c r="F57" s="355"/>
      <c r="G57" s="355"/>
      <c r="H57" s="355"/>
      <c r="I57" s="355"/>
      <c r="J57" s="356"/>
      <c r="K57" s="356"/>
      <c r="L57" s="356"/>
      <c r="M57" s="356"/>
      <c r="N57" s="356"/>
      <c r="O57" s="355"/>
      <c r="P57" s="355"/>
      <c r="Q57" s="355"/>
      <c r="R57" s="355"/>
      <c r="S57" s="355"/>
      <c r="T57" s="355"/>
      <c r="U57" s="355"/>
      <c r="V57" s="356"/>
      <c r="W57" s="356"/>
      <c r="X57" s="356"/>
      <c r="Y57" s="362"/>
      <c r="Z57" s="362"/>
      <c r="AA57" s="362"/>
      <c r="AB57" s="362"/>
      <c r="AC57" s="558"/>
    </row>
    <row r="58" spans="1:29">
      <c r="A58" s="163" t="s">
        <v>59</v>
      </c>
      <c r="B58" s="424">
        <v>39.5</v>
      </c>
      <c r="C58" s="532">
        <v>39.200000000000003</v>
      </c>
      <c r="D58" s="532">
        <v>39.1</v>
      </c>
      <c r="E58" s="532">
        <v>38.299999999999997</v>
      </c>
      <c r="F58" s="532">
        <v>43.1</v>
      </c>
      <c r="G58" s="532">
        <v>37.6</v>
      </c>
      <c r="H58" s="532">
        <v>42.1</v>
      </c>
      <c r="I58" s="532">
        <v>42</v>
      </c>
      <c r="J58" s="468">
        <v>46.9</v>
      </c>
      <c r="K58" s="468">
        <v>41.3</v>
      </c>
      <c r="L58" s="468">
        <v>41.9</v>
      </c>
      <c r="M58" s="468">
        <v>42.714007782101184</v>
      </c>
      <c r="N58" s="468">
        <v>42.101167315175097</v>
      </c>
      <c r="O58" s="532">
        <v>43.9</v>
      </c>
      <c r="P58" s="532">
        <v>43.1</v>
      </c>
      <c r="Q58" s="532">
        <v>47.1</v>
      </c>
      <c r="R58" s="532">
        <v>48.7</v>
      </c>
      <c r="S58" s="532">
        <v>52.2</v>
      </c>
      <c r="T58" s="532">
        <v>53.4</v>
      </c>
      <c r="U58" s="532">
        <v>56.2</v>
      </c>
      <c r="V58" s="468">
        <v>51.9</v>
      </c>
      <c r="W58" s="468">
        <v>57.5</v>
      </c>
      <c r="X58" s="468">
        <v>52.9</v>
      </c>
      <c r="Y58" s="385">
        <v>58.54</v>
      </c>
      <c r="Z58" s="385">
        <v>54.02</v>
      </c>
      <c r="AA58" s="385">
        <v>50.08</v>
      </c>
      <c r="AB58" s="385">
        <v>63.2</v>
      </c>
      <c r="AC58" s="558"/>
    </row>
    <row r="59" spans="1:29">
      <c r="A59" s="169" t="s">
        <v>131</v>
      </c>
      <c r="B59" s="355"/>
      <c r="C59" s="355"/>
      <c r="D59" s="355"/>
      <c r="E59" s="355"/>
      <c r="F59" s="355"/>
      <c r="G59" s="355"/>
      <c r="H59" s="468"/>
      <c r="I59" s="355"/>
      <c r="J59" s="355"/>
      <c r="K59" s="355"/>
      <c r="L59" s="355"/>
      <c r="M59" s="355"/>
      <c r="N59" s="355"/>
      <c r="O59" s="355"/>
      <c r="P59" s="355"/>
      <c r="Q59" s="355"/>
      <c r="R59" s="356"/>
      <c r="S59" s="356"/>
      <c r="T59" s="356"/>
      <c r="U59" s="356"/>
      <c r="V59" s="356"/>
      <c r="W59" s="356"/>
      <c r="X59" s="356"/>
      <c r="Y59" s="356"/>
      <c r="Z59" s="310"/>
      <c r="AA59" s="310"/>
      <c r="AB59" s="310"/>
      <c r="AC59" s="558"/>
    </row>
    <row r="60" spans="1:29">
      <c r="A60" s="130" t="s">
        <v>70</v>
      </c>
      <c r="B60" s="355" t="s">
        <v>69</v>
      </c>
      <c r="C60" s="355" t="s">
        <v>69</v>
      </c>
      <c r="D60" s="355" t="s">
        <v>69</v>
      </c>
      <c r="E60" s="355" t="s">
        <v>69</v>
      </c>
      <c r="F60" s="356" t="s">
        <v>69</v>
      </c>
      <c r="G60" s="356" t="s">
        <v>69</v>
      </c>
      <c r="H60" s="356" t="s">
        <v>69</v>
      </c>
      <c r="I60" s="356" t="s">
        <v>69</v>
      </c>
      <c r="J60" s="356" t="s">
        <v>69</v>
      </c>
      <c r="K60" s="232" t="s">
        <v>69</v>
      </c>
      <c r="L60" s="408" t="s">
        <v>68</v>
      </c>
      <c r="M60" s="453" t="s">
        <v>68</v>
      </c>
      <c r="N60" s="501" t="s">
        <v>68</v>
      </c>
      <c r="O60" s="482" t="s">
        <v>69</v>
      </c>
      <c r="P60" s="502" t="s">
        <v>68</v>
      </c>
      <c r="Q60" s="503" t="s">
        <v>16</v>
      </c>
      <c r="R60" s="503" t="s">
        <v>16</v>
      </c>
      <c r="S60" s="504" t="s">
        <v>16</v>
      </c>
      <c r="T60" s="504" t="s">
        <v>16</v>
      </c>
      <c r="U60" s="366" t="s">
        <v>16</v>
      </c>
      <c r="V60" s="366" t="s">
        <v>16</v>
      </c>
      <c r="W60" s="366" t="s">
        <v>68</v>
      </c>
      <c r="X60" s="366" t="s">
        <v>68</v>
      </c>
      <c r="Y60" s="366" t="s">
        <v>68</v>
      </c>
      <c r="Z60" s="310" t="s">
        <v>68</v>
      </c>
      <c r="AA60" s="310" t="s">
        <v>68</v>
      </c>
      <c r="AB60" s="310" t="s">
        <v>68</v>
      </c>
      <c r="AC60" s="558"/>
    </row>
    <row r="61" spans="1:29">
      <c r="A61" s="120"/>
      <c r="B61" s="179"/>
      <c r="C61" s="179"/>
      <c r="D61" s="179"/>
      <c r="E61" s="179"/>
      <c r="F61" s="179"/>
      <c r="G61" s="179"/>
      <c r="H61" s="179"/>
      <c r="I61" s="179"/>
      <c r="J61" s="179"/>
      <c r="K61" s="179"/>
      <c r="L61" s="179"/>
      <c r="M61" s="179"/>
      <c r="N61" s="179"/>
      <c r="O61" s="179"/>
      <c r="P61" s="179"/>
      <c r="Q61" s="179"/>
      <c r="R61" s="179"/>
      <c r="S61" s="179"/>
      <c r="T61" s="179"/>
      <c r="U61" s="179"/>
      <c r="V61" s="179"/>
      <c r="W61" s="179"/>
      <c r="X61" s="148"/>
      <c r="Y61" s="148"/>
      <c r="Z61" s="148"/>
      <c r="AA61" s="179"/>
      <c r="AB61" s="179"/>
      <c r="AC61" s="161"/>
    </row>
    <row r="62" spans="1:29">
      <c r="A62" s="171"/>
      <c r="B62" s="148"/>
      <c r="C62" s="148"/>
      <c r="D62" s="148"/>
      <c r="E62" s="148"/>
      <c r="F62" s="148"/>
      <c r="G62" s="144"/>
      <c r="H62" s="148"/>
      <c r="I62" s="148"/>
      <c r="J62" s="148"/>
      <c r="K62" s="148"/>
      <c r="L62" s="149"/>
      <c r="M62" s="148"/>
      <c r="N62" s="149"/>
      <c r="O62" s="149"/>
      <c r="P62" s="149"/>
      <c r="Q62" s="149"/>
      <c r="R62" s="149"/>
      <c r="S62" s="149"/>
      <c r="T62" s="149"/>
      <c r="U62" s="148"/>
      <c r="V62" s="148"/>
      <c r="W62" s="148"/>
      <c r="X62" s="148"/>
      <c r="Y62" s="148"/>
      <c r="Z62" s="148"/>
      <c r="AA62" s="148"/>
      <c r="AB62" s="148"/>
      <c r="AC62" s="220"/>
    </row>
    <row r="63" spans="1:29">
      <c r="A63" s="177" t="s">
        <v>206</v>
      </c>
      <c r="B63" s="148"/>
      <c r="C63" s="148"/>
      <c r="D63" s="148"/>
      <c r="E63" s="148"/>
      <c r="F63" s="148"/>
      <c r="G63" s="144"/>
      <c r="H63" s="148"/>
      <c r="I63" s="148"/>
      <c r="J63" s="148"/>
      <c r="K63" s="148"/>
      <c r="L63" s="149"/>
      <c r="M63" s="148"/>
      <c r="N63" s="149"/>
      <c r="O63" s="149"/>
      <c r="P63" s="149"/>
      <c r="Q63" s="149"/>
      <c r="R63" s="149"/>
      <c r="S63" s="149"/>
      <c r="T63" s="149"/>
      <c r="U63" s="148"/>
      <c r="V63" s="148"/>
      <c r="W63" s="148"/>
      <c r="X63" s="148"/>
      <c r="Y63" s="148"/>
      <c r="Z63" s="148"/>
      <c r="AA63" s="148"/>
      <c r="AB63" s="148"/>
      <c r="AC63" s="220"/>
    </row>
    <row r="64" spans="1:29">
      <c r="A64" s="178" t="s">
        <v>132</v>
      </c>
      <c r="B64" s="148"/>
      <c r="C64" s="148"/>
      <c r="D64" s="148"/>
      <c r="E64" s="148"/>
      <c r="F64" s="148"/>
      <c r="G64" s="144"/>
      <c r="H64" s="148"/>
      <c r="I64" s="148"/>
      <c r="J64" s="148"/>
      <c r="K64" s="148"/>
      <c r="L64" s="149"/>
      <c r="M64" s="148"/>
      <c r="N64" s="149"/>
      <c r="O64" s="149"/>
      <c r="P64" s="149"/>
      <c r="Q64" s="149"/>
      <c r="R64" s="149"/>
      <c r="S64" s="149"/>
      <c r="T64" s="149"/>
      <c r="U64" s="148"/>
      <c r="V64" s="148"/>
      <c r="W64" s="148"/>
      <c r="X64" s="148"/>
      <c r="Y64" s="148"/>
      <c r="Z64" s="148"/>
      <c r="AA64" s="148"/>
      <c r="AB64" s="148"/>
      <c r="AC64" s="144"/>
    </row>
    <row r="65" spans="1:29">
      <c r="A65" s="131" t="s">
        <v>204</v>
      </c>
      <c r="B65" s="148"/>
      <c r="C65" s="148"/>
      <c r="D65" s="148"/>
      <c r="E65" s="148"/>
      <c r="F65" s="148"/>
      <c r="G65" s="144"/>
      <c r="H65" s="148"/>
      <c r="I65" s="148"/>
      <c r="J65" s="148"/>
      <c r="K65" s="148"/>
      <c r="L65" s="149"/>
      <c r="M65" s="148"/>
      <c r="N65" s="149"/>
      <c r="O65" s="149"/>
      <c r="P65" s="149"/>
      <c r="Q65" s="149"/>
      <c r="R65" s="149"/>
      <c r="S65" s="149"/>
      <c r="T65" s="149"/>
      <c r="U65" s="148"/>
      <c r="V65" s="148"/>
      <c r="W65" s="148"/>
      <c r="X65" s="148"/>
      <c r="Y65" s="148"/>
      <c r="Z65" s="148"/>
      <c r="AA65" s="148"/>
      <c r="AB65" s="148"/>
      <c r="AC65" s="144"/>
    </row>
    <row r="66" spans="1:29">
      <c r="A66" s="131" t="s">
        <v>130</v>
      </c>
      <c r="B66" s="148"/>
      <c r="C66" s="148"/>
      <c r="D66" s="148"/>
      <c r="E66" s="148"/>
      <c r="F66" s="148"/>
      <c r="G66" s="144"/>
      <c r="H66" s="148"/>
      <c r="I66" s="148"/>
      <c r="J66" s="148"/>
      <c r="K66" s="148"/>
      <c r="L66" s="149"/>
      <c r="M66" s="148"/>
      <c r="N66" s="149"/>
      <c r="O66" s="149"/>
      <c r="P66" s="149"/>
      <c r="Q66" s="149"/>
      <c r="R66" s="149"/>
      <c r="S66" s="149"/>
      <c r="T66" s="149"/>
      <c r="U66" s="148"/>
      <c r="V66" s="148"/>
      <c r="W66" s="148"/>
      <c r="X66" s="148"/>
      <c r="Y66" s="148"/>
      <c r="Z66" s="148"/>
      <c r="AA66" s="148"/>
      <c r="AB66" s="148"/>
      <c r="AC66" s="144"/>
    </row>
    <row r="67" spans="1:29">
      <c r="A67" s="131" t="s">
        <v>223</v>
      </c>
      <c r="B67" s="148"/>
      <c r="C67" s="148"/>
      <c r="D67" s="148"/>
      <c r="E67" s="148"/>
      <c r="F67" s="148"/>
      <c r="G67" s="144"/>
      <c r="H67" s="148"/>
      <c r="I67" s="148"/>
      <c r="J67" s="148"/>
      <c r="K67" s="148"/>
      <c r="L67" s="149"/>
      <c r="M67" s="148"/>
      <c r="N67" s="149"/>
      <c r="O67" s="149"/>
      <c r="P67" s="149"/>
      <c r="Q67" s="149"/>
      <c r="R67" s="149"/>
      <c r="S67" s="149"/>
      <c r="T67" s="149"/>
      <c r="U67" s="148"/>
      <c r="V67" s="148"/>
      <c r="W67" s="148"/>
      <c r="X67" s="148"/>
      <c r="Y67" s="148"/>
      <c r="Z67" s="148"/>
      <c r="AA67" s="148"/>
      <c r="AB67" s="148"/>
    </row>
    <row r="68" spans="1:29">
      <c r="B68" s="148"/>
      <c r="C68" s="148"/>
      <c r="D68" s="148"/>
      <c r="E68" s="148"/>
      <c r="F68" s="148"/>
      <c r="G68" s="144"/>
      <c r="H68" s="148"/>
      <c r="I68" s="148"/>
      <c r="J68" s="148"/>
      <c r="K68" s="148"/>
      <c r="L68" s="149"/>
      <c r="M68" s="148"/>
      <c r="N68" s="149"/>
      <c r="O68" s="149"/>
      <c r="P68" s="149"/>
      <c r="Q68" s="149"/>
      <c r="R68" s="149"/>
      <c r="S68" s="149"/>
      <c r="T68" s="149"/>
      <c r="U68" s="148"/>
      <c r="V68" s="148"/>
      <c r="W68" s="148"/>
      <c r="X68" s="148"/>
      <c r="Y68" s="148"/>
      <c r="Z68" s="148"/>
      <c r="AA68" s="148"/>
      <c r="AB68" s="148"/>
    </row>
    <row r="69" spans="1:29">
      <c r="B69" s="100"/>
      <c r="C69" s="100"/>
      <c r="D69" s="100"/>
      <c r="E69" s="100"/>
      <c r="F69" s="100"/>
      <c r="G69" s="101"/>
      <c r="H69" s="100"/>
      <c r="I69" s="100"/>
      <c r="J69" s="100"/>
      <c r="K69" s="100"/>
      <c r="L69" s="102"/>
      <c r="M69" s="100"/>
      <c r="N69" s="102"/>
      <c r="O69" s="102"/>
      <c r="P69" s="102"/>
      <c r="Q69" s="102"/>
      <c r="R69" s="102"/>
      <c r="S69" s="102"/>
      <c r="T69" s="102"/>
      <c r="U69" s="100"/>
      <c r="V69" s="100"/>
      <c r="W69" s="100"/>
      <c r="X69" s="100"/>
      <c r="Y69" s="100"/>
      <c r="Z69" s="100"/>
      <c r="AA69" s="100"/>
      <c r="AB69" s="100"/>
    </row>
    <row r="70" spans="1:29">
      <c r="B70" s="100"/>
      <c r="C70" s="100"/>
      <c r="D70" s="100"/>
      <c r="E70" s="100"/>
      <c r="F70" s="100"/>
      <c r="G70" s="101"/>
      <c r="H70" s="100"/>
      <c r="I70" s="100"/>
      <c r="J70" s="100"/>
      <c r="K70" s="100"/>
      <c r="L70" s="102"/>
      <c r="M70" s="100"/>
      <c r="N70" s="102"/>
      <c r="O70" s="102"/>
      <c r="P70" s="102"/>
      <c r="Q70" s="102"/>
      <c r="R70" s="102"/>
      <c r="S70" s="102"/>
      <c r="T70" s="102"/>
      <c r="U70" s="100"/>
      <c r="V70" s="100"/>
      <c r="W70" s="100"/>
      <c r="X70" s="100"/>
      <c r="Y70" s="100"/>
      <c r="Z70" s="100"/>
      <c r="AA70" s="100"/>
      <c r="AB70" s="100"/>
    </row>
    <row r="71" spans="1:29">
      <c r="B71" s="231"/>
      <c r="C71" s="231"/>
      <c r="D71" s="231"/>
      <c r="E71" s="231"/>
      <c r="F71" s="231"/>
      <c r="G71" s="231"/>
      <c r="H71" s="231"/>
      <c r="I71" s="231"/>
      <c r="J71" s="231"/>
      <c r="K71" s="231"/>
      <c r="L71" s="231"/>
      <c r="M71" s="231"/>
      <c r="N71" s="231"/>
      <c r="O71" s="231"/>
      <c r="P71" s="231"/>
      <c r="Q71" s="231"/>
      <c r="R71" s="231"/>
      <c r="S71" s="231"/>
      <c r="T71" s="231"/>
      <c r="U71" s="231"/>
      <c r="V71" s="231"/>
      <c r="W71" s="231"/>
      <c r="X71" s="231"/>
      <c r="Y71" s="231"/>
      <c r="Z71" s="231"/>
      <c r="AA71" s="231"/>
      <c r="AB71" s="231"/>
    </row>
  </sheetData>
  <mergeCells count="2">
    <mergeCell ref="AC6:AC60"/>
    <mergeCell ref="A4:A5"/>
  </mergeCells>
  <pageMargins left="0.7" right="0.7" top="0.78740157499999996" bottom="0.78740157499999996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Tabelle7"/>
  <dimension ref="A1:IR69"/>
  <sheetViews>
    <sheetView zoomScaleNormal="100" workbookViewId="0">
      <pane xSplit="1" topLeftCell="B1" activePane="topRight" state="frozen"/>
      <selection pane="topRight"/>
    </sheetView>
  </sheetViews>
  <sheetFormatPr baseColWidth="10" defaultColWidth="8.28515625" defaultRowHeight="11.25"/>
  <cols>
    <col min="1" max="1" width="58.7109375" style="131" bestFit="1" customWidth="1"/>
    <col min="2" max="9" width="8.28515625" style="131" customWidth="1"/>
    <col min="10" max="16" width="8.28515625" style="144" customWidth="1"/>
    <col min="17" max="17" width="8.28515625" style="160" customWidth="1"/>
    <col min="18" max="30" width="8.28515625" style="144" customWidth="1"/>
    <col min="31" max="31" width="9.42578125" style="101" customWidth="1"/>
    <col min="32" max="38" width="8.28515625" style="144" customWidth="1"/>
    <col min="39" max="39" width="8.28515625" style="160" customWidth="1"/>
    <col min="40" max="75" width="8.28515625" style="144" customWidth="1"/>
    <col min="76" max="76" width="8.28515625" style="160" customWidth="1"/>
    <col min="77" max="112" width="8.28515625" style="144" customWidth="1"/>
    <col min="113" max="132" width="8.28515625" style="160" customWidth="1"/>
    <col min="133" max="149" width="8.28515625" style="144" customWidth="1"/>
    <col min="150" max="160" width="8.28515625" style="148" customWidth="1"/>
    <col min="161" max="161" width="8.28515625" style="149" customWidth="1"/>
    <col min="162" max="165" width="8.28515625" style="148" customWidth="1"/>
    <col min="166" max="166" width="8.28515625" style="149" customWidth="1"/>
    <col min="167" max="167" width="8.28515625" style="148" customWidth="1"/>
    <col min="168" max="172" width="8.28515625" style="149" customWidth="1"/>
    <col min="173" max="195" width="8.28515625" style="148" customWidth="1"/>
    <col min="196" max="196" width="8.28515625" style="144" customWidth="1"/>
    <col min="197" max="200" width="8.28515625" style="148" customWidth="1"/>
    <col min="201" max="201" width="8.28515625" style="149" customWidth="1"/>
    <col min="202" max="202" width="8.28515625" style="148" customWidth="1"/>
    <col min="203" max="209" width="8.28515625" style="149" customWidth="1"/>
    <col min="210" max="238" width="8.28515625" style="148" customWidth="1"/>
    <col min="239" max="247" width="8.28515625" style="149" customWidth="1"/>
    <col min="248" max="16384" width="8.28515625" style="148"/>
  </cols>
  <sheetData>
    <row r="1" spans="1:252" ht="14.25">
      <c r="A1" s="345" t="str">
        <f>HYPERLINK("#'Verzeichnis_der_Fruchtarten'!A1", "Gehe zum Verzeichnis_der_Fruchtarten")</f>
        <v>Gehe zum Verzeichnis_der_Fruchtarten</v>
      </c>
    </row>
    <row r="3" spans="1:252" s="127" customFormat="1" ht="12.75" customHeight="1">
      <c r="A3" s="128" t="s">
        <v>81</v>
      </c>
      <c r="B3" s="129" t="s">
        <v>13</v>
      </c>
      <c r="C3" s="129" t="s">
        <v>13</v>
      </c>
      <c r="D3" s="129" t="s">
        <v>13</v>
      </c>
      <c r="E3" s="129" t="s">
        <v>13</v>
      </c>
      <c r="F3" s="129" t="s">
        <v>13</v>
      </c>
      <c r="G3" s="129" t="s">
        <v>13</v>
      </c>
      <c r="H3" s="129" t="s">
        <v>13</v>
      </c>
      <c r="I3" s="129" t="s">
        <v>13</v>
      </c>
      <c r="J3" s="129" t="s">
        <v>13</v>
      </c>
      <c r="K3" s="129" t="s">
        <v>13</v>
      </c>
      <c r="L3" s="129" t="s">
        <v>13</v>
      </c>
      <c r="M3" s="129" t="s">
        <v>13</v>
      </c>
      <c r="N3" s="129" t="s">
        <v>13</v>
      </c>
      <c r="O3" s="129" t="s">
        <v>13</v>
      </c>
      <c r="P3" s="129" t="s">
        <v>13</v>
      </c>
      <c r="Q3" s="129" t="s">
        <v>13</v>
      </c>
      <c r="R3" s="129" t="s">
        <v>13</v>
      </c>
      <c r="S3" s="129" t="s">
        <v>13</v>
      </c>
      <c r="T3" s="129" t="s">
        <v>13</v>
      </c>
      <c r="U3" s="129" t="s">
        <v>13</v>
      </c>
      <c r="V3" s="129" t="s">
        <v>13</v>
      </c>
      <c r="W3" s="129" t="s">
        <v>13</v>
      </c>
      <c r="X3" s="129" t="s">
        <v>13</v>
      </c>
      <c r="Y3" s="129" t="s">
        <v>13</v>
      </c>
      <c r="Z3" s="129" t="s">
        <v>13</v>
      </c>
      <c r="AA3" s="129" t="s">
        <v>13</v>
      </c>
      <c r="AB3" s="129" t="s">
        <v>13</v>
      </c>
      <c r="AC3" s="129" t="s">
        <v>13</v>
      </c>
      <c r="AD3" s="129" t="s">
        <v>13</v>
      </c>
      <c r="AE3" s="129" t="s">
        <v>13</v>
      </c>
      <c r="AF3" s="241"/>
      <c r="AG3" s="241"/>
      <c r="AH3" s="241"/>
      <c r="AI3" s="241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  <c r="AY3" s="128"/>
      <c r="AZ3" s="128"/>
      <c r="BA3" s="128"/>
      <c r="BB3" s="128"/>
      <c r="BC3" s="128"/>
      <c r="BD3" s="128"/>
      <c r="BE3" s="128"/>
      <c r="BF3" s="128"/>
      <c r="BG3" s="128"/>
      <c r="BH3" s="128"/>
      <c r="BI3" s="128"/>
      <c r="BJ3" s="128"/>
      <c r="BK3" s="128"/>
      <c r="BL3" s="128"/>
      <c r="BM3" s="128"/>
      <c r="BN3" s="128"/>
      <c r="BO3" s="128"/>
      <c r="BP3" s="128"/>
      <c r="BQ3" s="128"/>
      <c r="BR3" s="128"/>
      <c r="BS3" s="128"/>
      <c r="BT3" s="128"/>
      <c r="BU3" s="128"/>
      <c r="BV3" s="128"/>
      <c r="BW3" s="128"/>
      <c r="BX3" s="128"/>
      <c r="BY3" s="128"/>
      <c r="BZ3" s="128"/>
      <c r="CA3" s="128"/>
      <c r="CB3" s="128"/>
      <c r="CC3" s="128"/>
      <c r="CD3" s="128"/>
      <c r="CE3" s="128"/>
      <c r="CF3" s="128"/>
      <c r="CG3" s="128"/>
      <c r="CH3" s="128"/>
      <c r="CI3" s="128"/>
      <c r="CJ3" s="128"/>
      <c r="CK3" s="128"/>
      <c r="CL3" s="128"/>
      <c r="CM3" s="128"/>
      <c r="CN3" s="128"/>
      <c r="CO3" s="128"/>
      <c r="CP3" s="128"/>
      <c r="CQ3" s="128"/>
      <c r="CR3" s="128"/>
      <c r="CS3" s="128"/>
      <c r="CT3" s="128"/>
      <c r="CU3" s="128"/>
      <c r="CV3" s="128"/>
      <c r="CW3" s="128"/>
      <c r="CX3" s="128"/>
      <c r="CY3" s="128"/>
      <c r="CZ3" s="128"/>
      <c r="DA3" s="128"/>
      <c r="DB3" s="128"/>
      <c r="DC3" s="128"/>
      <c r="DD3" s="128"/>
      <c r="DE3" s="128"/>
      <c r="DF3" s="128"/>
      <c r="DG3" s="128"/>
      <c r="DH3" s="128"/>
      <c r="DI3" s="128"/>
      <c r="DJ3" s="128"/>
      <c r="DK3" s="128"/>
      <c r="DL3" s="128"/>
      <c r="DM3" s="128"/>
      <c r="DN3" s="128"/>
      <c r="DO3" s="128"/>
      <c r="DP3" s="128"/>
      <c r="DQ3" s="128"/>
      <c r="DR3" s="128"/>
      <c r="DS3" s="128"/>
      <c r="DT3" s="128"/>
      <c r="DU3" s="128"/>
      <c r="DV3" s="128"/>
      <c r="DW3" s="128"/>
      <c r="DX3" s="128"/>
      <c r="DY3" s="128"/>
      <c r="DZ3" s="128"/>
      <c r="EA3" s="128"/>
      <c r="EB3" s="128"/>
      <c r="EC3" s="128"/>
      <c r="ED3" s="128"/>
      <c r="EE3" s="128"/>
      <c r="EF3" s="128"/>
      <c r="EG3" s="128"/>
      <c r="EH3" s="128"/>
      <c r="EI3" s="128"/>
      <c r="EJ3" s="128"/>
      <c r="EK3" s="128"/>
      <c r="EL3" s="128"/>
      <c r="EM3" s="128"/>
      <c r="EN3" s="128"/>
      <c r="EO3" s="128"/>
      <c r="EP3" s="128"/>
      <c r="EQ3" s="128"/>
      <c r="ER3" s="128"/>
      <c r="ES3" s="128"/>
      <c r="ET3" s="128"/>
      <c r="EU3" s="128"/>
      <c r="EV3" s="128"/>
      <c r="EW3" s="128"/>
      <c r="EX3" s="128"/>
      <c r="EY3" s="128"/>
      <c r="EZ3" s="128"/>
      <c r="FA3" s="128"/>
      <c r="FB3" s="128"/>
      <c r="FC3" s="128"/>
      <c r="FD3" s="128"/>
      <c r="FE3" s="128"/>
      <c r="FF3" s="128"/>
      <c r="FG3" s="128"/>
      <c r="FH3" s="128"/>
      <c r="FI3" s="128"/>
      <c r="FJ3" s="128"/>
      <c r="FK3" s="128"/>
      <c r="FL3" s="128"/>
      <c r="FM3" s="128"/>
      <c r="FN3" s="128"/>
      <c r="FO3" s="128"/>
      <c r="FP3" s="128"/>
      <c r="FQ3" s="128"/>
      <c r="FR3" s="128"/>
      <c r="FS3" s="128"/>
      <c r="FT3" s="128"/>
      <c r="FU3" s="128"/>
      <c r="FV3" s="128"/>
      <c r="FW3" s="128"/>
      <c r="FX3" s="128"/>
      <c r="FY3" s="128"/>
      <c r="FZ3" s="128"/>
      <c r="GA3" s="128"/>
      <c r="GB3" s="128"/>
      <c r="GC3" s="128"/>
      <c r="GD3" s="128"/>
      <c r="GE3" s="128"/>
      <c r="GF3" s="128"/>
      <c r="GG3" s="128"/>
      <c r="GH3" s="128"/>
      <c r="GI3" s="128"/>
      <c r="GJ3" s="128"/>
      <c r="GK3" s="128"/>
      <c r="GL3" s="128"/>
      <c r="GM3" s="128"/>
      <c r="GN3" s="128"/>
      <c r="GO3" s="128"/>
      <c r="GP3" s="128"/>
      <c r="GQ3" s="128"/>
      <c r="GR3" s="128"/>
      <c r="GS3" s="128"/>
      <c r="GT3" s="128"/>
      <c r="GU3" s="128"/>
      <c r="GV3" s="128"/>
      <c r="GW3" s="128"/>
      <c r="GX3" s="128"/>
      <c r="GY3" s="128"/>
      <c r="GZ3" s="128"/>
      <c r="HA3" s="128"/>
      <c r="HB3" s="128"/>
      <c r="HC3" s="128"/>
      <c r="HD3" s="128"/>
      <c r="HE3" s="128"/>
      <c r="HF3" s="128"/>
      <c r="HG3" s="128"/>
      <c r="HH3" s="128"/>
      <c r="HI3" s="128"/>
      <c r="HJ3" s="128"/>
      <c r="HK3" s="128"/>
      <c r="HL3" s="128"/>
      <c r="HM3" s="128"/>
      <c r="HN3" s="128"/>
      <c r="HO3" s="128"/>
      <c r="HP3" s="128"/>
      <c r="HQ3" s="128"/>
      <c r="HR3" s="128"/>
      <c r="HS3" s="128"/>
      <c r="HT3" s="128"/>
      <c r="HU3" s="128"/>
      <c r="HV3" s="128"/>
      <c r="HW3" s="128"/>
      <c r="HX3" s="128"/>
      <c r="HY3" s="128"/>
      <c r="HZ3" s="128"/>
      <c r="IA3" s="128"/>
      <c r="IB3" s="128"/>
      <c r="IC3" s="128"/>
      <c r="ID3" s="128"/>
      <c r="IE3" s="128"/>
      <c r="IF3" s="128"/>
      <c r="IG3" s="128"/>
      <c r="IH3" s="128"/>
      <c r="II3" s="128"/>
      <c r="IJ3" s="128"/>
      <c r="IK3" s="128"/>
      <c r="IL3" s="128"/>
      <c r="IM3" s="128"/>
      <c r="IN3" s="128"/>
      <c r="IO3" s="128"/>
      <c r="IP3" s="128"/>
      <c r="IQ3" s="128"/>
      <c r="IR3" s="128"/>
    </row>
    <row r="4" spans="1:252" s="127" customFormat="1">
      <c r="A4" s="564" t="s">
        <v>205</v>
      </c>
      <c r="B4" s="182">
        <v>1978</v>
      </c>
      <c r="C4" s="182">
        <v>1979</v>
      </c>
      <c r="D4" s="182">
        <v>1980</v>
      </c>
      <c r="E4" s="182">
        <v>1981</v>
      </c>
      <c r="F4" s="182">
        <v>1982</v>
      </c>
      <c r="G4" s="182">
        <v>1983</v>
      </c>
      <c r="H4" s="182">
        <v>1984</v>
      </c>
      <c r="I4" s="182">
        <v>1985</v>
      </c>
      <c r="J4" s="182">
        <v>1986</v>
      </c>
      <c r="K4" s="182">
        <v>1987</v>
      </c>
      <c r="L4" s="182">
        <v>1988</v>
      </c>
      <c r="M4" s="182">
        <v>1989</v>
      </c>
      <c r="N4" s="182">
        <v>1990</v>
      </c>
      <c r="O4" s="182">
        <v>1991</v>
      </c>
      <c r="P4" s="182">
        <v>1992</v>
      </c>
      <c r="Q4" s="182">
        <v>1993</v>
      </c>
      <c r="R4" s="182">
        <v>1994</v>
      </c>
      <c r="S4" s="182">
        <v>1995</v>
      </c>
      <c r="T4" s="182">
        <v>1996</v>
      </c>
      <c r="U4" s="182">
        <v>1997</v>
      </c>
      <c r="V4" s="182">
        <v>1998</v>
      </c>
      <c r="W4" s="182">
        <v>1999</v>
      </c>
      <c r="X4" s="182">
        <v>2000</v>
      </c>
      <c r="Y4" s="182">
        <v>2001</v>
      </c>
      <c r="Z4" s="182">
        <v>2002</v>
      </c>
      <c r="AA4" s="182">
        <v>2003</v>
      </c>
      <c r="AB4" s="182">
        <v>2004</v>
      </c>
      <c r="AC4" s="182">
        <v>2005</v>
      </c>
      <c r="AD4" s="182">
        <v>2006</v>
      </c>
      <c r="AE4" s="209">
        <v>2007</v>
      </c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8"/>
      <c r="AR4" s="128"/>
      <c r="AS4" s="128"/>
      <c r="AT4" s="128"/>
      <c r="AU4" s="128"/>
      <c r="AV4" s="128"/>
      <c r="AW4" s="128"/>
      <c r="AX4" s="128"/>
      <c r="AY4" s="128"/>
      <c r="AZ4" s="128"/>
      <c r="BA4" s="128"/>
      <c r="BB4" s="128"/>
      <c r="BC4" s="128"/>
      <c r="BD4" s="128"/>
      <c r="BE4" s="128"/>
      <c r="BF4" s="128"/>
      <c r="BG4" s="128"/>
      <c r="BH4" s="128"/>
      <c r="BI4" s="128"/>
      <c r="BJ4" s="128"/>
      <c r="BK4" s="128"/>
      <c r="BL4" s="128"/>
      <c r="BM4" s="128"/>
      <c r="BN4" s="128"/>
      <c r="BO4" s="128"/>
      <c r="BP4" s="128"/>
      <c r="BQ4" s="128"/>
      <c r="BR4" s="128"/>
      <c r="BS4" s="128"/>
      <c r="BT4" s="128"/>
      <c r="BU4" s="128"/>
      <c r="BV4" s="128"/>
      <c r="BW4" s="128"/>
      <c r="BX4" s="128"/>
      <c r="BY4" s="128"/>
      <c r="BZ4" s="128"/>
      <c r="CA4" s="128"/>
      <c r="CB4" s="128"/>
      <c r="CC4" s="128"/>
      <c r="CD4" s="128"/>
      <c r="CE4" s="128"/>
      <c r="CF4" s="128"/>
      <c r="CG4" s="128"/>
      <c r="CH4" s="128"/>
      <c r="CI4" s="128"/>
      <c r="CJ4" s="128"/>
      <c r="CK4" s="128"/>
      <c r="CL4" s="128"/>
      <c r="CM4" s="128"/>
      <c r="CN4" s="128"/>
      <c r="CO4" s="128"/>
      <c r="CP4" s="128"/>
      <c r="CQ4" s="128"/>
      <c r="CR4" s="128"/>
      <c r="CS4" s="128"/>
      <c r="CT4" s="128"/>
      <c r="CU4" s="128"/>
      <c r="CV4" s="128"/>
      <c r="CW4" s="128"/>
      <c r="CX4" s="128"/>
      <c r="CY4" s="128"/>
      <c r="CZ4" s="128"/>
      <c r="DA4" s="128"/>
      <c r="DB4" s="128"/>
      <c r="DC4" s="128"/>
      <c r="DD4" s="128"/>
      <c r="DE4" s="128"/>
      <c r="DF4" s="128"/>
      <c r="DG4" s="128"/>
      <c r="DH4" s="128"/>
      <c r="DI4" s="128"/>
      <c r="DJ4" s="128"/>
      <c r="DK4" s="128"/>
      <c r="DL4" s="128"/>
      <c r="DM4" s="128"/>
      <c r="DN4" s="128"/>
      <c r="DO4" s="128"/>
      <c r="DP4" s="128"/>
      <c r="DQ4" s="128"/>
      <c r="DR4" s="128"/>
      <c r="DS4" s="128"/>
      <c r="DT4" s="128"/>
      <c r="DU4" s="128"/>
      <c r="DV4" s="128"/>
      <c r="DW4" s="128"/>
      <c r="DX4" s="128"/>
      <c r="DY4" s="128"/>
      <c r="DZ4" s="128"/>
      <c r="EA4" s="128"/>
      <c r="EB4" s="128"/>
      <c r="EC4" s="128"/>
      <c r="ED4" s="128"/>
      <c r="EE4" s="128"/>
      <c r="EF4" s="128"/>
      <c r="EG4" s="128"/>
      <c r="EH4" s="128"/>
      <c r="EI4" s="128"/>
      <c r="EJ4" s="128"/>
      <c r="EK4" s="128"/>
      <c r="EL4" s="128"/>
      <c r="EM4" s="128"/>
      <c r="EN4" s="128"/>
      <c r="EO4" s="128"/>
      <c r="EP4" s="128"/>
      <c r="EQ4" s="128"/>
      <c r="ER4" s="128"/>
      <c r="ES4" s="128"/>
      <c r="ET4" s="128"/>
      <c r="EU4" s="128"/>
      <c r="EV4" s="128"/>
      <c r="EW4" s="128"/>
      <c r="EX4" s="128"/>
      <c r="EY4" s="128"/>
      <c r="EZ4" s="128"/>
      <c r="FA4" s="128"/>
      <c r="FB4" s="128"/>
      <c r="FC4" s="128"/>
      <c r="FD4" s="128"/>
      <c r="FE4" s="128"/>
      <c r="FF4" s="128"/>
      <c r="FG4" s="128"/>
      <c r="FH4" s="128"/>
      <c r="FI4" s="128"/>
      <c r="FJ4" s="128"/>
      <c r="FK4" s="128"/>
      <c r="FL4" s="128"/>
      <c r="FM4" s="128"/>
      <c r="FN4" s="128"/>
      <c r="FO4" s="128"/>
      <c r="FP4" s="128"/>
      <c r="FQ4" s="128"/>
      <c r="FR4" s="128"/>
      <c r="FS4" s="128"/>
      <c r="FT4" s="128"/>
      <c r="FU4" s="128"/>
      <c r="FV4" s="128"/>
      <c r="FW4" s="128"/>
      <c r="FX4" s="128"/>
      <c r="FY4" s="128"/>
      <c r="FZ4" s="128"/>
      <c r="GA4" s="128"/>
      <c r="GB4" s="128"/>
      <c r="GC4" s="128"/>
      <c r="GD4" s="128"/>
      <c r="GE4" s="128"/>
      <c r="GF4" s="128"/>
      <c r="GG4" s="128"/>
      <c r="GH4" s="128"/>
      <c r="GI4" s="128"/>
      <c r="GJ4" s="128"/>
      <c r="GK4" s="128"/>
      <c r="GL4" s="128"/>
      <c r="GM4" s="128"/>
      <c r="GN4" s="128"/>
      <c r="GO4" s="128"/>
      <c r="GP4" s="128"/>
      <c r="GQ4" s="128"/>
      <c r="GR4" s="128"/>
      <c r="GS4" s="128"/>
      <c r="GT4" s="128"/>
      <c r="GU4" s="128"/>
      <c r="GV4" s="128"/>
      <c r="GW4" s="128"/>
      <c r="GX4" s="128"/>
      <c r="GY4" s="128"/>
      <c r="GZ4" s="128"/>
      <c r="HA4" s="128"/>
      <c r="HB4" s="128"/>
      <c r="HC4" s="128"/>
      <c r="HD4" s="128"/>
      <c r="HE4" s="128"/>
      <c r="HF4" s="128"/>
      <c r="HG4" s="128"/>
      <c r="HH4" s="128"/>
      <c r="HI4" s="128"/>
      <c r="HJ4" s="128"/>
      <c r="HK4" s="128"/>
      <c r="HL4" s="128"/>
      <c r="HM4" s="128"/>
      <c r="HN4" s="128"/>
      <c r="HO4" s="128"/>
      <c r="HP4" s="128"/>
      <c r="HQ4" s="128"/>
      <c r="HR4" s="128"/>
      <c r="HS4" s="128"/>
      <c r="HT4" s="128"/>
      <c r="HU4" s="128"/>
      <c r="HV4" s="128"/>
      <c r="HW4" s="128"/>
      <c r="HX4" s="128"/>
      <c r="HY4" s="128"/>
      <c r="HZ4" s="128"/>
      <c r="IA4" s="128"/>
      <c r="IB4" s="128"/>
      <c r="IC4" s="128"/>
      <c r="ID4" s="128"/>
      <c r="IE4" s="128"/>
      <c r="IF4" s="128"/>
      <c r="IG4" s="128"/>
      <c r="IH4" s="128"/>
      <c r="II4" s="128"/>
      <c r="IJ4" s="128"/>
      <c r="IK4" s="128"/>
      <c r="IL4" s="128"/>
      <c r="IM4" s="128"/>
      <c r="IN4" s="128"/>
      <c r="IO4" s="128"/>
      <c r="IP4" s="128"/>
      <c r="IQ4" s="128"/>
      <c r="IR4" s="128"/>
    </row>
    <row r="5" spans="1:252" s="127" customFormat="1" ht="12" thickBot="1">
      <c r="A5" s="565"/>
      <c r="B5" s="202" t="s">
        <v>77</v>
      </c>
      <c r="C5" s="202" t="s">
        <v>77</v>
      </c>
      <c r="D5" s="202" t="s">
        <v>77</v>
      </c>
      <c r="E5" s="202" t="s">
        <v>77</v>
      </c>
      <c r="F5" s="202" t="s">
        <v>77</v>
      </c>
      <c r="G5" s="202" t="s">
        <v>77</v>
      </c>
      <c r="H5" s="202" t="s">
        <v>77</v>
      </c>
      <c r="I5" s="202" t="s">
        <v>77</v>
      </c>
      <c r="J5" s="202" t="s">
        <v>77</v>
      </c>
      <c r="K5" s="202" t="s">
        <v>77</v>
      </c>
      <c r="L5" s="202" t="s">
        <v>77</v>
      </c>
      <c r="M5" s="202" t="s">
        <v>77</v>
      </c>
      <c r="N5" s="202" t="s">
        <v>77</v>
      </c>
      <c r="O5" s="202" t="s">
        <v>77</v>
      </c>
      <c r="P5" s="202" t="s">
        <v>77</v>
      </c>
      <c r="Q5" s="202" t="s">
        <v>77</v>
      </c>
      <c r="R5" s="202" t="s">
        <v>77</v>
      </c>
      <c r="S5" s="202" t="s">
        <v>77</v>
      </c>
      <c r="T5" s="202" t="s">
        <v>77</v>
      </c>
      <c r="U5" s="202" t="s">
        <v>77</v>
      </c>
      <c r="V5" s="202" t="s">
        <v>77</v>
      </c>
      <c r="W5" s="202" t="s">
        <v>77</v>
      </c>
      <c r="X5" s="202" t="s">
        <v>77</v>
      </c>
      <c r="Y5" s="202" t="s">
        <v>77</v>
      </c>
      <c r="Z5" s="202" t="s">
        <v>77</v>
      </c>
      <c r="AA5" s="202" t="s">
        <v>77</v>
      </c>
      <c r="AB5" s="202" t="s">
        <v>77</v>
      </c>
      <c r="AC5" s="202" t="s">
        <v>77</v>
      </c>
      <c r="AD5" s="202" t="s">
        <v>77</v>
      </c>
      <c r="AE5" s="210" t="s">
        <v>77</v>
      </c>
      <c r="AF5" s="128"/>
      <c r="AG5" s="128"/>
      <c r="AH5" s="128"/>
      <c r="AI5" s="128"/>
      <c r="AJ5" s="128"/>
      <c r="AK5" s="128"/>
      <c r="AL5" s="128"/>
      <c r="AM5" s="128"/>
      <c r="AN5" s="128"/>
      <c r="AO5" s="128"/>
      <c r="AP5" s="128"/>
      <c r="AQ5" s="128"/>
      <c r="AR5" s="128"/>
      <c r="AS5" s="128"/>
      <c r="AT5" s="128"/>
      <c r="AU5" s="128"/>
      <c r="AV5" s="128"/>
      <c r="AW5" s="128"/>
      <c r="AX5" s="128"/>
      <c r="AY5" s="128"/>
      <c r="AZ5" s="128"/>
      <c r="BA5" s="128"/>
      <c r="BB5" s="128"/>
      <c r="BC5" s="128"/>
      <c r="BD5" s="128"/>
      <c r="BE5" s="128"/>
      <c r="BF5" s="128"/>
      <c r="BG5" s="128"/>
      <c r="BH5" s="128"/>
      <c r="BI5" s="128"/>
      <c r="BJ5" s="128"/>
      <c r="BK5" s="128"/>
      <c r="BL5" s="128"/>
      <c r="BM5" s="128"/>
      <c r="BN5" s="128"/>
      <c r="BO5" s="128"/>
      <c r="BP5" s="128"/>
      <c r="BQ5" s="128"/>
      <c r="BR5" s="128"/>
      <c r="BS5" s="128"/>
      <c r="BT5" s="128"/>
      <c r="BU5" s="128"/>
      <c r="BV5" s="128"/>
      <c r="BW5" s="128"/>
      <c r="BX5" s="128"/>
      <c r="BY5" s="128"/>
      <c r="BZ5" s="128"/>
      <c r="CA5" s="128"/>
      <c r="CB5" s="128"/>
      <c r="CC5" s="128"/>
      <c r="CD5" s="128"/>
      <c r="CE5" s="128"/>
      <c r="CF5" s="128"/>
      <c r="CG5" s="128"/>
      <c r="CH5" s="128"/>
      <c r="CI5" s="128"/>
      <c r="CJ5" s="128"/>
      <c r="CK5" s="128"/>
      <c r="CL5" s="128"/>
      <c r="CM5" s="128"/>
      <c r="CN5" s="128"/>
      <c r="CO5" s="128"/>
      <c r="CP5" s="128"/>
      <c r="CQ5" s="128"/>
      <c r="CR5" s="128"/>
      <c r="CS5" s="128"/>
      <c r="CT5" s="128"/>
      <c r="CU5" s="128"/>
      <c r="CV5" s="128"/>
      <c r="CW5" s="128"/>
      <c r="CX5" s="128"/>
      <c r="CY5" s="128"/>
      <c r="CZ5" s="128"/>
      <c r="DA5" s="128"/>
      <c r="DB5" s="128"/>
      <c r="DC5" s="128"/>
      <c r="DD5" s="128"/>
      <c r="DE5" s="128"/>
      <c r="DF5" s="128"/>
      <c r="DG5" s="128"/>
      <c r="DH5" s="128"/>
      <c r="DI5" s="128"/>
      <c r="DJ5" s="128"/>
      <c r="DK5" s="128"/>
      <c r="DL5" s="128"/>
      <c r="DM5" s="128"/>
      <c r="DN5" s="128"/>
      <c r="DO5" s="128"/>
      <c r="DP5" s="128"/>
      <c r="DQ5" s="128"/>
      <c r="DR5" s="128"/>
      <c r="DS5" s="128"/>
      <c r="DT5" s="128"/>
      <c r="DU5" s="128"/>
      <c r="DV5" s="128"/>
      <c r="DW5" s="128"/>
      <c r="DX5" s="128"/>
      <c r="DY5" s="128"/>
      <c r="DZ5" s="128"/>
      <c r="EA5" s="128"/>
      <c r="EB5" s="128"/>
      <c r="EC5" s="128"/>
      <c r="ED5" s="128"/>
      <c r="EE5" s="128"/>
      <c r="EF5" s="128"/>
      <c r="EG5" s="128"/>
      <c r="EH5" s="128"/>
      <c r="EI5" s="128"/>
      <c r="EJ5" s="128"/>
      <c r="EK5" s="128"/>
      <c r="EL5" s="128"/>
      <c r="EM5" s="128"/>
      <c r="EN5" s="128"/>
      <c r="EO5" s="128"/>
      <c r="EP5" s="128"/>
      <c r="EQ5" s="128"/>
      <c r="ER5" s="128"/>
      <c r="ES5" s="128"/>
      <c r="ET5" s="128"/>
      <c r="EU5" s="128"/>
      <c r="EV5" s="128"/>
      <c r="EW5" s="128"/>
      <c r="EX5" s="128"/>
      <c r="EY5" s="128"/>
      <c r="EZ5" s="128"/>
      <c r="FA5" s="128"/>
      <c r="FB5" s="128"/>
      <c r="FC5" s="128"/>
      <c r="FD5" s="128"/>
      <c r="FE5" s="128"/>
      <c r="FF5" s="128"/>
      <c r="FG5" s="128"/>
      <c r="FH5" s="128"/>
      <c r="FI5" s="128"/>
      <c r="FJ5" s="128"/>
      <c r="FK5" s="128"/>
      <c r="FL5" s="128"/>
      <c r="FM5" s="128"/>
      <c r="FN5" s="128"/>
      <c r="FO5" s="128"/>
      <c r="FP5" s="128"/>
      <c r="FQ5" s="128"/>
      <c r="FR5" s="128"/>
      <c r="FS5" s="128"/>
      <c r="FT5" s="128"/>
      <c r="FU5" s="128"/>
      <c r="FV5" s="128"/>
      <c r="FW5" s="128"/>
      <c r="FX5" s="128"/>
      <c r="FY5" s="128"/>
      <c r="FZ5" s="128"/>
      <c r="GA5" s="128"/>
      <c r="GB5" s="128"/>
      <c r="GC5" s="128"/>
      <c r="GD5" s="128"/>
      <c r="GE5" s="128"/>
      <c r="GF5" s="128"/>
      <c r="GG5" s="128"/>
      <c r="GH5" s="128"/>
      <c r="GI5" s="128"/>
      <c r="GJ5" s="128"/>
      <c r="GK5" s="128"/>
      <c r="GL5" s="128"/>
      <c r="GM5" s="128"/>
      <c r="GN5" s="128"/>
      <c r="GO5" s="128"/>
      <c r="GP5" s="128"/>
      <c r="GQ5" s="128"/>
      <c r="GR5" s="128"/>
      <c r="GS5" s="128"/>
      <c r="GT5" s="128"/>
      <c r="GU5" s="128"/>
      <c r="GV5" s="128"/>
      <c r="GW5" s="128"/>
      <c r="GX5" s="128"/>
      <c r="GY5" s="128"/>
      <c r="GZ5" s="128"/>
      <c r="HA5" s="128"/>
      <c r="HB5" s="128"/>
      <c r="HC5" s="128"/>
      <c r="HD5" s="128"/>
      <c r="HE5" s="128"/>
      <c r="HF5" s="128"/>
      <c r="HG5" s="128"/>
      <c r="HH5" s="128"/>
      <c r="HI5" s="128"/>
      <c r="HJ5" s="128"/>
      <c r="HK5" s="128"/>
      <c r="HL5" s="128"/>
      <c r="HM5" s="128"/>
      <c r="HN5" s="128"/>
      <c r="HO5" s="128"/>
      <c r="HP5" s="128"/>
      <c r="HQ5" s="128"/>
      <c r="HR5" s="128"/>
      <c r="HS5" s="128"/>
      <c r="HT5" s="128"/>
      <c r="HU5" s="128"/>
      <c r="HV5" s="128"/>
      <c r="HW5" s="128"/>
      <c r="HX5" s="128"/>
      <c r="HY5" s="128"/>
      <c r="HZ5" s="128"/>
      <c r="IA5" s="128"/>
      <c r="IB5" s="128"/>
      <c r="IC5" s="128"/>
      <c r="ID5" s="128"/>
      <c r="IE5" s="128"/>
      <c r="IF5" s="128"/>
      <c r="IG5" s="128"/>
      <c r="IH5" s="128"/>
      <c r="II5" s="128"/>
      <c r="IJ5" s="128"/>
      <c r="IK5" s="128"/>
      <c r="IL5" s="128"/>
      <c r="IM5" s="128"/>
      <c r="IN5" s="128"/>
      <c r="IO5" s="128"/>
      <c r="IP5" s="128"/>
      <c r="IQ5" s="128"/>
      <c r="IR5" s="128"/>
    </row>
    <row r="6" spans="1:252" ht="9.75" thickTop="1">
      <c r="A6" s="130" t="s">
        <v>14</v>
      </c>
      <c r="B6" s="362">
        <v>935.2</v>
      </c>
      <c r="C6" s="362">
        <v>822.4</v>
      </c>
      <c r="D6" s="362">
        <v>685.2</v>
      </c>
      <c r="E6" s="362">
        <v>660.3</v>
      </c>
      <c r="F6" s="362">
        <v>793</v>
      </c>
      <c r="G6" s="362">
        <v>411.4</v>
      </c>
      <c r="H6" s="362">
        <v>918</v>
      </c>
      <c r="I6" s="362">
        <v>864.9</v>
      </c>
      <c r="J6" s="362" t="s">
        <v>15</v>
      </c>
      <c r="K6" s="362">
        <v>995</v>
      </c>
      <c r="L6" s="362">
        <v>542.4</v>
      </c>
      <c r="M6" s="362">
        <v>655.20000000000005</v>
      </c>
      <c r="N6" s="362">
        <v>679.2</v>
      </c>
      <c r="O6" s="232">
        <v>577.93799776676406</v>
      </c>
      <c r="P6" s="232">
        <v>613.17868537288018</v>
      </c>
      <c r="Q6" s="232">
        <v>770.81216789053565</v>
      </c>
      <c r="R6" s="445">
        <v>682.8983786252569</v>
      </c>
      <c r="S6" s="413">
        <v>612.61112213731622</v>
      </c>
      <c r="T6" s="446">
        <v>772.35843868700056</v>
      </c>
      <c r="U6" s="447" t="s">
        <v>15</v>
      </c>
      <c r="V6" s="447" t="s">
        <v>15</v>
      </c>
      <c r="W6" s="409" t="s">
        <v>16</v>
      </c>
      <c r="X6" s="409" t="s">
        <v>16</v>
      </c>
      <c r="Y6" s="366" t="s">
        <v>16</v>
      </c>
      <c r="Z6" s="366" t="s">
        <v>16</v>
      </c>
      <c r="AA6" s="366" t="s">
        <v>16</v>
      </c>
      <c r="AB6" s="366" t="s">
        <v>16</v>
      </c>
      <c r="AC6" s="366" t="s">
        <v>16</v>
      </c>
      <c r="AD6" s="353" t="s">
        <v>16</v>
      </c>
      <c r="AE6" s="557" t="s">
        <v>256</v>
      </c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  <c r="BF6" s="217"/>
      <c r="BG6" s="217"/>
      <c r="BH6" s="217"/>
      <c r="BI6" s="217"/>
      <c r="BJ6" s="217"/>
      <c r="BK6" s="217"/>
      <c r="BL6" s="217"/>
      <c r="BM6" s="217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217"/>
      <c r="BY6" s="217"/>
      <c r="BZ6" s="217"/>
      <c r="CA6" s="217"/>
      <c r="CB6" s="217"/>
      <c r="CC6" s="217"/>
      <c r="CD6" s="217"/>
      <c r="CE6" s="217"/>
      <c r="CF6" s="217"/>
      <c r="CG6" s="217"/>
      <c r="CH6" s="217"/>
      <c r="CI6" s="217"/>
      <c r="CJ6" s="217"/>
      <c r="CK6" s="217"/>
      <c r="CL6" s="217"/>
      <c r="CM6" s="217"/>
      <c r="CN6" s="217"/>
      <c r="CO6" s="217"/>
      <c r="CP6" s="217"/>
      <c r="CQ6" s="217"/>
      <c r="CR6" s="217"/>
      <c r="CS6" s="217"/>
      <c r="CT6" s="217"/>
      <c r="CU6" s="217"/>
      <c r="CV6" s="217"/>
      <c r="CW6" s="217"/>
      <c r="CX6" s="217"/>
      <c r="CY6" s="217"/>
      <c r="CZ6" s="217"/>
      <c r="DA6" s="217"/>
      <c r="DB6" s="217"/>
      <c r="DC6" s="217"/>
      <c r="DD6" s="217"/>
      <c r="DE6" s="217"/>
      <c r="DF6" s="217"/>
      <c r="DG6" s="217"/>
      <c r="DH6" s="217"/>
      <c r="DI6" s="217"/>
      <c r="DJ6" s="217"/>
      <c r="DK6" s="217"/>
      <c r="DL6" s="217"/>
      <c r="DM6" s="217"/>
      <c r="DN6" s="217"/>
      <c r="DO6" s="217"/>
      <c r="DP6" s="217"/>
      <c r="DQ6" s="217"/>
      <c r="DR6" s="217"/>
      <c r="DS6" s="217"/>
      <c r="DT6" s="217"/>
      <c r="DU6" s="217"/>
      <c r="DV6" s="217"/>
      <c r="DW6" s="217"/>
      <c r="DX6" s="217"/>
      <c r="DY6" s="217"/>
      <c r="DZ6" s="217"/>
      <c r="EA6" s="217"/>
      <c r="EB6" s="217"/>
      <c r="EC6" s="217"/>
      <c r="ED6" s="217"/>
      <c r="EE6" s="217"/>
      <c r="EF6" s="217"/>
      <c r="EG6" s="217"/>
      <c r="EH6" s="217"/>
      <c r="EI6" s="217"/>
      <c r="EJ6" s="217"/>
      <c r="EK6" s="217"/>
      <c r="EL6" s="217"/>
      <c r="EM6" s="217"/>
      <c r="EN6" s="217"/>
      <c r="EO6" s="217"/>
      <c r="EP6" s="217"/>
      <c r="EQ6" s="217"/>
      <c r="ER6" s="217"/>
      <c r="ES6" s="217"/>
      <c r="ET6" s="217"/>
      <c r="EU6" s="217"/>
      <c r="EV6" s="217"/>
      <c r="EW6" s="217"/>
      <c r="EX6" s="217"/>
      <c r="EY6" s="217"/>
      <c r="EZ6" s="217"/>
      <c r="FA6" s="217"/>
      <c r="FB6" s="217"/>
      <c r="FC6" s="217"/>
      <c r="FD6" s="217"/>
      <c r="FE6" s="217"/>
      <c r="FF6" s="217"/>
      <c r="FG6" s="217"/>
      <c r="FH6" s="217"/>
      <c r="FI6" s="217"/>
      <c r="FJ6" s="217"/>
      <c r="FK6" s="217"/>
      <c r="FL6" s="217"/>
      <c r="FM6" s="217"/>
      <c r="FN6" s="217"/>
      <c r="FO6" s="217"/>
      <c r="FP6" s="217"/>
      <c r="FQ6" s="217"/>
      <c r="FR6" s="217"/>
      <c r="FS6" s="217"/>
      <c r="FT6" s="217"/>
      <c r="FU6" s="217"/>
      <c r="FV6" s="217"/>
      <c r="FW6" s="217"/>
      <c r="FX6" s="217"/>
      <c r="FY6" s="217"/>
      <c r="FZ6" s="217"/>
      <c r="GA6" s="217"/>
      <c r="GB6" s="217"/>
      <c r="GC6" s="217"/>
      <c r="GD6" s="217"/>
      <c r="GE6" s="217"/>
      <c r="GF6" s="217"/>
      <c r="GG6" s="217"/>
      <c r="GH6" s="217"/>
      <c r="GI6" s="217"/>
      <c r="GJ6" s="217"/>
      <c r="GK6" s="217"/>
      <c r="GL6" s="217"/>
      <c r="GM6" s="217"/>
      <c r="GN6" s="217"/>
      <c r="GO6" s="217"/>
      <c r="GP6" s="217"/>
      <c r="GQ6" s="217"/>
      <c r="GR6" s="217"/>
      <c r="GS6" s="217"/>
      <c r="GT6" s="217"/>
      <c r="GU6" s="217"/>
      <c r="GV6" s="217"/>
      <c r="GW6" s="217"/>
      <c r="GX6" s="217"/>
      <c r="GY6" s="217"/>
      <c r="GZ6" s="217"/>
      <c r="HA6" s="217"/>
      <c r="HB6" s="217"/>
      <c r="HC6" s="217"/>
      <c r="HD6" s="217"/>
      <c r="HE6" s="217"/>
      <c r="HF6" s="217"/>
      <c r="HG6" s="217"/>
      <c r="HH6" s="217"/>
      <c r="HI6" s="217"/>
      <c r="HJ6" s="217"/>
      <c r="HK6" s="217"/>
      <c r="HL6" s="217"/>
      <c r="HM6" s="217"/>
      <c r="HN6" s="217"/>
      <c r="HO6" s="217"/>
      <c r="HP6" s="217"/>
      <c r="HQ6" s="217"/>
      <c r="HR6" s="217"/>
      <c r="HS6" s="217"/>
      <c r="HT6" s="217"/>
      <c r="HU6" s="217"/>
      <c r="HV6" s="217"/>
      <c r="HW6" s="217"/>
      <c r="HX6" s="217"/>
      <c r="HY6" s="217"/>
      <c r="HZ6" s="217"/>
      <c r="IA6" s="217"/>
      <c r="IB6" s="217"/>
      <c r="IC6" s="217"/>
      <c r="ID6" s="217"/>
      <c r="IE6" s="217"/>
      <c r="IF6" s="217"/>
      <c r="IG6" s="217"/>
      <c r="IH6" s="217"/>
      <c r="II6" s="217"/>
      <c r="IJ6" s="217"/>
      <c r="IK6" s="217"/>
      <c r="IL6" s="217"/>
      <c r="IM6" s="217"/>
      <c r="IN6" s="217"/>
      <c r="IO6" s="217"/>
      <c r="IP6" s="217"/>
      <c r="IQ6" s="217"/>
      <c r="IR6" s="217"/>
    </row>
    <row r="7" spans="1:252" ht="9">
      <c r="A7" s="130" t="s">
        <v>17</v>
      </c>
      <c r="B7" s="362">
        <v>753.5</v>
      </c>
      <c r="C7" s="362">
        <v>687.5</v>
      </c>
      <c r="D7" s="362">
        <v>731.3</v>
      </c>
      <c r="E7" s="362">
        <v>777</v>
      </c>
      <c r="F7" s="362">
        <v>816.5</v>
      </c>
      <c r="G7" s="362" t="s">
        <v>15</v>
      </c>
      <c r="H7" s="362">
        <v>761.8</v>
      </c>
      <c r="I7" s="362">
        <v>861.8</v>
      </c>
      <c r="J7" s="362" t="s">
        <v>15</v>
      </c>
      <c r="K7" s="362" t="s">
        <v>15</v>
      </c>
      <c r="L7" s="362" t="s">
        <v>15</v>
      </c>
      <c r="M7" s="362">
        <v>720</v>
      </c>
      <c r="N7" s="362">
        <v>828</v>
      </c>
      <c r="O7" s="232">
        <v>784.38377852969779</v>
      </c>
      <c r="P7" s="232" t="s">
        <v>160</v>
      </c>
      <c r="Q7" s="232" t="s">
        <v>160</v>
      </c>
      <c r="R7" s="232" t="s">
        <v>160</v>
      </c>
      <c r="S7" s="413" t="s">
        <v>160</v>
      </c>
      <c r="T7" s="446" t="s">
        <v>160</v>
      </c>
      <c r="U7" s="447" t="s">
        <v>15</v>
      </c>
      <c r="V7" s="447" t="s">
        <v>15</v>
      </c>
      <c r="W7" s="409" t="s">
        <v>16</v>
      </c>
      <c r="X7" s="409" t="s">
        <v>16</v>
      </c>
      <c r="Y7" s="366" t="s">
        <v>16</v>
      </c>
      <c r="Z7" s="366" t="s">
        <v>16</v>
      </c>
      <c r="AA7" s="366" t="s">
        <v>16</v>
      </c>
      <c r="AB7" s="366" t="s">
        <v>16</v>
      </c>
      <c r="AC7" s="366" t="s">
        <v>16</v>
      </c>
      <c r="AD7" s="353" t="s">
        <v>16</v>
      </c>
      <c r="AE7" s="558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</row>
    <row r="8" spans="1:252" ht="9">
      <c r="A8" s="130" t="s">
        <v>18</v>
      </c>
      <c r="B8" s="362">
        <v>700.1</v>
      </c>
      <c r="C8" s="362">
        <v>456.7</v>
      </c>
      <c r="D8" s="362">
        <v>578.1</v>
      </c>
      <c r="E8" s="362">
        <v>528.9</v>
      </c>
      <c r="F8" s="362">
        <v>510.3</v>
      </c>
      <c r="G8" s="362">
        <v>445.5</v>
      </c>
      <c r="H8" s="362">
        <v>771.2</v>
      </c>
      <c r="I8" s="362">
        <v>770.7</v>
      </c>
      <c r="J8" s="362">
        <v>649.79999999999995</v>
      </c>
      <c r="K8" s="362">
        <v>652.6</v>
      </c>
      <c r="L8" s="362">
        <v>576</v>
      </c>
      <c r="M8" s="362">
        <v>610.9</v>
      </c>
      <c r="N8" s="362">
        <v>732</v>
      </c>
      <c r="O8" s="232">
        <v>786.80876180222435</v>
      </c>
      <c r="P8" s="232">
        <v>623.13921807502618</v>
      </c>
      <c r="Q8" s="232">
        <v>785.55724256069709</v>
      </c>
      <c r="R8" s="445">
        <v>704.92543122512177</v>
      </c>
      <c r="S8" s="413">
        <v>654.1632531615578</v>
      </c>
      <c r="T8" s="446">
        <v>718.85781671159043</v>
      </c>
      <c r="U8" s="447">
        <v>687.4864596180247</v>
      </c>
      <c r="V8" s="447">
        <v>734.8101488339388</v>
      </c>
      <c r="W8" s="409">
        <v>721.88095717296937</v>
      </c>
      <c r="X8" s="409">
        <v>840</v>
      </c>
      <c r="Y8" s="366">
        <v>720.14504488893283</v>
      </c>
      <c r="Z8" s="366" t="s">
        <v>15</v>
      </c>
      <c r="AA8" s="366" t="s">
        <v>15</v>
      </c>
      <c r="AB8" s="366" t="s">
        <v>15</v>
      </c>
      <c r="AC8" s="366" t="s">
        <v>15</v>
      </c>
      <c r="AD8" s="353" t="s">
        <v>15</v>
      </c>
      <c r="AE8" s="558"/>
      <c r="AF8" s="217"/>
      <c r="AG8" s="217"/>
      <c r="AH8" s="217"/>
      <c r="AI8" s="217"/>
      <c r="AJ8" s="217"/>
      <c r="AK8" s="217"/>
      <c r="AL8" s="217"/>
      <c r="AM8" s="217"/>
      <c r="AN8" s="217"/>
      <c r="AO8" s="217"/>
      <c r="AP8" s="217"/>
      <c r="AQ8" s="217"/>
      <c r="AR8" s="217"/>
      <c r="AS8" s="217"/>
      <c r="AT8" s="217"/>
      <c r="AU8" s="217"/>
      <c r="AV8" s="217"/>
      <c r="AW8" s="217"/>
      <c r="AX8" s="217"/>
      <c r="AY8" s="217"/>
      <c r="AZ8" s="217"/>
      <c r="BA8" s="217"/>
      <c r="BB8" s="217"/>
      <c r="BC8" s="217"/>
      <c r="BD8" s="217"/>
      <c r="BE8" s="217"/>
      <c r="BF8" s="217"/>
      <c r="BG8" s="217"/>
      <c r="BH8" s="217"/>
      <c r="BI8" s="217"/>
      <c r="BJ8" s="217"/>
      <c r="BK8" s="217"/>
      <c r="BL8" s="217"/>
      <c r="BM8" s="217"/>
      <c r="BN8" s="217"/>
      <c r="BO8" s="217"/>
      <c r="BP8" s="217"/>
      <c r="BQ8" s="217"/>
      <c r="BR8" s="217"/>
      <c r="BS8" s="217"/>
      <c r="BT8" s="217"/>
      <c r="BU8" s="217"/>
      <c r="BV8" s="217"/>
      <c r="BW8" s="217"/>
      <c r="BX8" s="217"/>
      <c r="BY8" s="217"/>
      <c r="BZ8" s="217"/>
      <c r="CA8" s="217"/>
      <c r="CB8" s="217"/>
      <c r="CC8" s="217"/>
      <c r="CD8" s="217"/>
      <c r="CE8" s="217"/>
      <c r="CF8" s="217"/>
      <c r="CG8" s="217"/>
      <c r="CH8" s="217"/>
      <c r="CI8" s="217"/>
      <c r="CJ8" s="217"/>
      <c r="CK8" s="217"/>
      <c r="CL8" s="217"/>
      <c r="CM8" s="217"/>
      <c r="CN8" s="217"/>
      <c r="CO8" s="217"/>
      <c r="CP8" s="217"/>
      <c r="CQ8" s="217"/>
      <c r="CR8" s="217"/>
      <c r="CS8" s="217"/>
      <c r="CT8" s="217"/>
      <c r="CU8" s="217"/>
      <c r="CV8" s="217"/>
      <c r="CW8" s="217"/>
      <c r="CX8" s="217"/>
      <c r="CY8" s="217"/>
      <c r="CZ8" s="217"/>
      <c r="DA8" s="217"/>
      <c r="DB8" s="217"/>
      <c r="DC8" s="217"/>
      <c r="DD8" s="217"/>
      <c r="DE8" s="217"/>
      <c r="DF8" s="217"/>
      <c r="DG8" s="217"/>
      <c r="DH8" s="217"/>
      <c r="DI8" s="217"/>
      <c r="DJ8" s="217"/>
      <c r="DK8" s="217"/>
      <c r="DL8" s="217"/>
      <c r="DM8" s="217"/>
      <c r="DN8" s="217"/>
      <c r="DO8" s="217"/>
      <c r="DP8" s="217"/>
      <c r="DQ8" s="217"/>
      <c r="DR8" s="217"/>
      <c r="DS8" s="217"/>
      <c r="DT8" s="217"/>
      <c r="DU8" s="217"/>
      <c r="DV8" s="217"/>
      <c r="DW8" s="217"/>
      <c r="DX8" s="217"/>
      <c r="DY8" s="217"/>
      <c r="DZ8" s="217"/>
      <c r="EA8" s="217"/>
      <c r="EB8" s="217"/>
      <c r="EC8" s="217"/>
      <c r="ED8" s="217"/>
      <c r="EE8" s="217"/>
      <c r="EF8" s="217"/>
      <c r="EG8" s="217"/>
      <c r="EH8" s="217"/>
      <c r="EI8" s="217"/>
      <c r="EJ8" s="217"/>
      <c r="EK8" s="217"/>
      <c r="EL8" s="217"/>
      <c r="EM8" s="217"/>
      <c r="EN8" s="217"/>
      <c r="EO8" s="217"/>
      <c r="EP8" s="217"/>
      <c r="EQ8" s="217"/>
      <c r="ER8" s="217"/>
      <c r="ES8" s="217"/>
      <c r="ET8" s="217"/>
      <c r="EU8" s="217"/>
      <c r="EV8" s="217"/>
      <c r="EW8" s="217"/>
      <c r="EX8" s="217"/>
      <c r="EY8" s="217"/>
      <c r="EZ8" s="217"/>
      <c r="FA8" s="217"/>
      <c r="FB8" s="217"/>
      <c r="FC8" s="217"/>
      <c r="FD8" s="217"/>
      <c r="FE8" s="217"/>
      <c r="FF8" s="217"/>
      <c r="FG8" s="217"/>
      <c r="FH8" s="217"/>
      <c r="FI8" s="217"/>
      <c r="FJ8" s="217"/>
      <c r="FK8" s="217"/>
      <c r="FL8" s="217"/>
      <c r="FM8" s="217"/>
      <c r="FN8" s="217"/>
      <c r="FO8" s="217"/>
      <c r="FP8" s="217"/>
      <c r="FQ8" s="217"/>
      <c r="FR8" s="217"/>
      <c r="FS8" s="217"/>
      <c r="FT8" s="217"/>
      <c r="FU8" s="217"/>
      <c r="FV8" s="217"/>
      <c r="FW8" s="217"/>
      <c r="FX8" s="217"/>
      <c r="FY8" s="217"/>
      <c r="FZ8" s="217"/>
      <c r="GA8" s="217"/>
      <c r="GB8" s="217"/>
      <c r="GC8" s="217"/>
      <c r="GD8" s="217"/>
      <c r="GE8" s="217"/>
      <c r="GF8" s="217"/>
      <c r="GG8" s="217"/>
      <c r="GH8" s="217"/>
      <c r="GI8" s="217"/>
      <c r="GJ8" s="217"/>
      <c r="GK8" s="217"/>
      <c r="GL8" s="217"/>
      <c r="GM8" s="217"/>
      <c r="GN8" s="217"/>
      <c r="GO8" s="217"/>
      <c r="GP8" s="217"/>
      <c r="GQ8" s="217"/>
      <c r="GR8" s="217"/>
      <c r="GS8" s="217"/>
      <c r="GT8" s="217"/>
      <c r="GU8" s="217"/>
      <c r="GV8" s="217"/>
      <c r="GW8" s="217"/>
      <c r="GX8" s="217"/>
      <c r="GY8" s="217"/>
      <c r="GZ8" s="217"/>
      <c r="HA8" s="217"/>
      <c r="HB8" s="217"/>
      <c r="HC8" s="217"/>
      <c r="HD8" s="217"/>
      <c r="HE8" s="217"/>
      <c r="HF8" s="217"/>
      <c r="HG8" s="217"/>
      <c r="HH8" s="217"/>
      <c r="HI8" s="217"/>
      <c r="HJ8" s="217"/>
      <c r="HK8" s="217"/>
      <c r="HL8" s="217"/>
      <c r="HM8" s="217"/>
      <c r="HN8" s="217"/>
      <c r="HO8" s="217"/>
      <c r="HP8" s="217"/>
      <c r="HQ8" s="217"/>
      <c r="HR8" s="217"/>
      <c r="HS8" s="217"/>
      <c r="HT8" s="217"/>
      <c r="HU8" s="217"/>
      <c r="HV8" s="217"/>
      <c r="HW8" s="217"/>
      <c r="HX8" s="217"/>
      <c r="HY8" s="217"/>
      <c r="HZ8" s="217"/>
      <c r="IA8" s="217"/>
      <c r="IB8" s="217"/>
      <c r="IC8" s="217"/>
      <c r="ID8" s="217"/>
      <c r="IE8" s="217"/>
      <c r="IF8" s="217"/>
      <c r="IG8" s="217"/>
      <c r="IH8" s="217"/>
      <c r="II8" s="217"/>
      <c r="IJ8" s="217"/>
      <c r="IK8" s="217"/>
      <c r="IL8" s="217"/>
      <c r="IM8" s="217"/>
      <c r="IN8" s="217"/>
      <c r="IO8" s="217"/>
      <c r="IP8" s="217"/>
      <c r="IQ8" s="217"/>
      <c r="IR8" s="217"/>
    </row>
    <row r="9" spans="1:252" ht="9">
      <c r="A9" s="130" t="s">
        <v>19</v>
      </c>
      <c r="B9" s="362">
        <v>700.1</v>
      </c>
      <c r="C9" s="362">
        <v>712.1</v>
      </c>
      <c r="D9" s="362">
        <v>619.6</v>
      </c>
      <c r="E9" s="362">
        <v>717.3</v>
      </c>
      <c r="F9" s="362">
        <v>708.5</v>
      </c>
      <c r="G9" s="362">
        <v>527.6</v>
      </c>
      <c r="H9" s="362">
        <v>651.4</v>
      </c>
      <c r="I9" s="362">
        <v>789.3</v>
      </c>
      <c r="J9" s="362">
        <v>745.5</v>
      </c>
      <c r="K9" s="362">
        <v>744.7</v>
      </c>
      <c r="L9" s="362">
        <v>696.5</v>
      </c>
      <c r="M9" s="362">
        <v>733.3</v>
      </c>
      <c r="N9" s="362">
        <v>758.7</v>
      </c>
      <c r="O9" s="232">
        <v>702.94837880226748</v>
      </c>
      <c r="P9" s="232">
        <v>644.34418359826861</v>
      </c>
      <c r="Q9" s="232">
        <v>752.01567019142885</v>
      </c>
      <c r="R9" s="445">
        <v>731.48929440168013</v>
      </c>
      <c r="S9" s="413">
        <v>747.96263975257671</v>
      </c>
      <c r="T9" s="446">
        <v>727.00501825310982</v>
      </c>
      <c r="U9" s="447">
        <v>751.87945026561727</v>
      </c>
      <c r="V9" s="447">
        <v>795.58680367766374</v>
      </c>
      <c r="W9" s="409">
        <v>780.03127476385907</v>
      </c>
      <c r="X9" s="409">
        <v>818.24338422391872</v>
      </c>
      <c r="Y9" s="366">
        <v>737.59121140460479</v>
      </c>
      <c r="Z9" s="366">
        <v>737.99540167211933</v>
      </c>
      <c r="AA9" s="366">
        <v>785.98155416619079</v>
      </c>
      <c r="AB9" s="366">
        <v>734</v>
      </c>
      <c r="AC9" s="366">
        <v>763.30706755012977</v>
      </c>
      <c r="AD9" s="353">
        <v>779.3673057517658</v>
      </c>
      <c r="AE9" s="558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  <c r="BL9" s="217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7"/>
      <c r="BY9" s="217"/>
      <c r="BZ9" s="217"/>
      <c r="CA9" s="217"/>
      <c r="CB9" s="217"/>
      <c r="CC9" s="217"/>
      <c r="CD9" s="217"/>
      <c r="CE9" s="217"/>
      <c r="CF9" s="217"/>
      <c r="CG9" s="217"/>
      <c r="CH9" s="217"/>
      <c r="CI9" s="217"/>
      <c r="CJ9" s="217"/>
      <c r="CK9" s="217"/>
      <c r="CL9" s="217"/>
      <c r="CM9" s="217"/>
      <c r="CN9" s="217"/>
      <c r="CO9" s="217"/>
      <c r="CP9" s="217"/>
      <c r="CQ9" s="217"/>
      <c r="CR9" s="217"/>
      <c r="CS9" s="217"/>
      <c r="CT9" s="217"/>
      <c r="CU9" s="217"/>
      <c r="CV9" s="217"/>
      <c r="CW9" s="217"/>
      <c r="CX9" s="217"/>
      <c r="CY9" s="217"/>
      <c r="CZ9" s="217"/>
      <c r="DA9" s="217"/>
      <c r="DB9" s="217"/>
      <c r="DC9" s="217"/>
      <c r="DD9" s="217"/>
      <c r="DE9" s="217"/>
      <c r="DF9" s="217"/>
      <c r="DG9" s="217"/>
      <c r="DH9" s="217"/>
      <c r="DI9" s="217"/>
      <c r="DJ9" s="217"/>
      <c r="DK9" s="217"/>
      <c r="DL9" s="217"/>
      <c r="DM9" s="217"/>
      <c r="DN9" s="217"/>
      <c r="DO9" s="217"/>
      <c r="DP9" s="217"/>
      <c r="DQ9" s="217"/>
      <c r="DR9" s="217"/>
      <c r="DS9" s="217"/>
      <c r="DT9" s="217"/>
      <c r="DU9" s="217"/>
      <c r="DV9" s="217"/>
      <c r="DW9" s="217"/>
      <c r="DX9" s="217"/>
      <c r="DY9" s="217"/>
      <c r="DZ9" s="217"/>
      <c r="EA9" s="217"/>
      <c r="EB9" s="217"/>
      <c r="EC9" s="217"/>
      <c r="ED9" s="217"/>
      <c r="EE9" s="217"/>
      <c r="EF9" s="217"/>
      <c r="EG9" s="217"/>
      <c r="EH9" s="217"/>
      <c r="EI9" s="217"/>
      <c r="EJ9" s="217"/>
      <c r="EK9" s="217"/>
      <c r="EL9" s="217"/>
      <c r="EM9" s="217"/>
      <c r="EN9" s="217"/>
      <c r="EO9" s="217"/>
      <c r="EP9" s="217"/>
      <c r="EQ9" s="217"/>
      <c r="ER9" s="217"/>
      <c r="ES9" s="217"/>
      <c r="ET9" s="217"/>
      <c r="EU9" s="217"/>
      <c r="EV9" s="217"/>
      <c r="EW9" s="217"/>
      <c r="EX9" s="217"/>
      <c r="EY9" s="217"/>
      <c r="EZ9" s="217"/>
      <c r="FA9" s="217"/>
      <c r="FB9" s="217"/>
      <c r="FC9" s="217"/>
      <c r="FD9" s="217"/>
      <c r="FE9" s="217"/>
      <c r="FF9" s="217"/>
      <c r="FG9" s="217"/>
      <c r="FH9" s="217"/>
      <c r="FI9" s="217"/>
      <c r="FJ9" s="217"/>
      <c r="FK9" s="217"/>
      <c r="FL9" s="217"/>
      <c r="FM9" s="217"/>
      <c r="FN9" s="217"/>
      <c r="FO9" s="217"/>
      <c r="FP9" s="217"/>
      <c r="FQ9" s="217"/>
      <c r="FR9" s="217"/>
      <c r="FS9" s="217"/>
      <c r="FT9" s="217"/>
      <c r="FU9" s="217"/>
      <c r="FV9" s="217"/>
      <c r="FW9" s="217"/>
      <c r="FX9" s="217"/>
      <c r="FY9" s="217"/>
      <c r="FZ9" s="217"/>
      <c r="GA9" s="217"/>
      <c r="GB9" s="217"/>
      <c r="GC9" s="217"/>
      <c r="GD9" s="217"/>
      <c r="GE9" s="217"/>
      <c r="GF9" s="217"/>
      <c r="GG9" s="217"/>
      <c r="GH9" s="217"/>
      <c r="GI9" s="217"/>
      <c r="GJ9" s="217"/>
      <c r="GK9" s="217"/>
      <c r="GL9" s="217"/>
      <c r="GM9" s="217"/>
      <c r="GN9" s="217"/>
      <c r="GO9" s="217"/>
      <c r="GP9" s="217"/>
      <c r="GQ9" s="217"/>
      <c r="GR9" s="217"/>
      <c r="GS9" s="217"/>
      <c r="GT9" s="217"/>
      <c r="GU9" s="217"/>
      <c r="GV9" s="217"/>
      <c r="GW9" s="217"/>
      <c r="GX9" s="217"/>
      <c r="GY9" s="217"/>
      <c r="GZ9" s="217"/>
      <c r="HA9" s="217"/>
      <c r="HB9" s="217"/>
      <c r="HC9" s="217"/>
      <c r="HD9" s="217"/>
      <c r="HE9" s="217"/>
      <c r="HF9" s="217"/>
      <c r="HG9" s="217"/>
      <c r="HH9" s="217"/>
      <c r="HI9" s="217"/>
      <c r="HJ9" s="217"/>
      <c r="HK9" s="217"/>
      <c r="HL9" s="217"/>
      <c r="HM9" s="217"/>
      <c r="HN9" s="217"/>
      <c r="HO9" s="217"/>
      <c r="HP9" s="217"/>
      <c r="HQ9" s="217"/>
      <c r="HR9" s="217"/>
      <c r="HS9" s="217"/>
      <c r="HT9" s="217"/>
      <c r="HU9" s="217"/>
      <c r="HV9" s="217"/>
      <c r="HW9" s="217"/>
      <c r="HX9" s="217"/>
      <c r="HY9" s="217"/>
      <c r="HZ9" s="217"/>
      <c r="IA9" s="217"/>
      <c r="IB9" s="217"/>
      <c r="IC9" s="217"/>
      <c r="ID9" s="217"/>
      <c r="IE9" s="217"/>
      <c r="IF9" s="217"/>
      <c r="IG9" s="217"/>
      <c r="IH9" s="217"/>
      <c r="II9" s="217"/>
      <c r="IJ9" s="217"/>
      <c r="IK9" s="217"/>
      <c r="IL9" s="217"/>
      <c r="IM9" s="217"/>
      <c r="IN9" s="217"/>
      <c r="IO9" s="217"/>
      <c r="IP9" s="217"/>
      <c r="IQ9" s="217"/>
      <c r="IR9" s="217"/>
    </row>
    <row r="10" spans="1:252" ht="9">
      <c r="A10" s="130" t="s">
        <v>20</v>
      </c>
      <c r="B10" s="362">
        <v>832.5</v>
      </c>
      <c r="C10" s="362">
        <v>706.9</v>
      </c>
      <c r="D10" s="362">
        <v>732.2</v>
      </c>
      <c r="E10" s="362">
        <v>772.9</v>
      </c>
      <c r="F10" s="362">
        <v>721.7</v>
      </c>
      <c r="G10" s="362">
        <v>551.29999999999995</v>
      </c>
      <c r="H10" s="362">
        <v>777.3</v>
      </c>
      <c r="I10" s="362">
        <v>875.2</v>
      </c>
      <c r="J10" s="362">
        <v>839.3</v>
      </c>
      <c r="K10" s="362">
        <v>783</v>
      </c>
      <c r="L10" s="362">
        <v>708.8</v>
      </c>
      <c r="M10" s="362">
        <v>735.1</v>
      </c>
      <c r="N10" s="362">
        <v>783</v>
      </c>
      <c r="O10" s="232">
        <v>706.95691551422203</v>
      </c>
      <c r="P10" s="232">
        <v>802.15806359131648</v>
      </c>
      <c r="Q10" s="232">
        <v>858.08081215326388</v>
      </c>
      <c r="R10" s="445">
        <v>781.02990786127441</v>
      </c>
      <c r="S10" s="413">
        <v>795.06791123568905</v>
      </c>
      <c r="T10" s="446">
        <v>813.32222075874802</v>
      </c>
      <c r="U10" s="447">
        <v>826.87700043263533</v>
      </c>
      <c r="V10" s="447">
        <v>848.33273671918164</v>
      </c>
      <c r="W10" s="409">
        <v>879.56934262696075</v>
      </c>
      <c r="X10" s="409">
        <v>872.3040301389384</v>
      </c>
      <c r="Y10" s="366">
        <v>828.68658908925011</v>
      </c>
      <c r="Z10" s="366">
        <v>803.06429123607165</v>
      </c>
      <c r="AA10" s="366">
        <v>806.06144436917702</v>
      </c>
      <c r="AB10" s="366">
        <v>833.8</v>
      </c>
      <c r="AC10" s="366">
        <v>786.15697281609766</v>
      </c>
      <c r="AD10" s="353">
        <v>789.28721660748408</v>
      </c>
      <c r="AE10" s="558"/>
      <c r="AF10" s="217"/>
      <c r="AG10" s="217"/>
      <c r="AH10" s="217"/>
      <c r="AI10" s="217"/>
      <c r="AJ10" s="217"/>
      <c r="AK10" s="217"/>
      <c r="AL10" s="217"/>
      <c r="AM10" s="217"/>
      <c r="AN10" s="217"/>
      <c r="AO10" s="217"/>
      <c r="AP10" s="217"/>
      <c r="AQ10" s="217"/>
      <c r="AR10" s="217"/>
      <c r="AS10" s="217"/>
      <c r="AT10" s="217"/>
      <c r="AU10" s="217"/>
      <c r="AV10" s="217"/>
      <c r="AW10" s="217"/>
      <c r="AX10" s="217"/>
      <c r="AY10" s="217"/>
      <c r="AZ10" s="217"/>
      <c r="BA10" s="217"/>
      <c r="BB10" s="217"/>
      <c r="BC10" s="217"/>
      <c r="BD10" s="217"/>
      <c r="BE10" s="217"/>
      <c r="BF10" s="217"/>
      <c r="BG10" s="217"/>
      <c r="BH10" s="217"/>
      <c r="BI10" s="217"/>
      <c r="BJ10" s="217"/>
      <c r="BK10" s="217"/>
      <c r="BL10" s="217"/>
      <c r="BM10" s="217"/>
      <c r="BN10" s="217"/>
      <c r="BO10" s="217"/>
      <c r="BP10" s="217"/>
      <c r="BQ10" s="217"/>
      <c r="BR10" s="217"/>
      <c r="BS10" s="217"/>
      <c r="BT10" s="217"/>
      <c r="BU10" s="217"/>
      <c r="BV10" s="217"/>
      <c r="BW10" s="217"/>
      <c r="BX10" s="217"/>
      <c r="BY10" s="217"/>
      <c r="BZ10" s="217"/>
      <c r="CA10" s="217"/>
      <c r="CB10" s="217"/>
      <c r="CC10" s="217"/>
      <c r="CD10" s="217"/>
      <c r="CE10" s="217"/>
      <c r="CF10" s="217"/>
      <c r="CG10" s="217"/>
      <c r="CH10" s="217"/>
      <c r="CI10" s="217"/>
      <c r="CJ10" s="217"/>
      <c r="CK10" s="217"/>
      <c r="CL10" s="217"/>
      <c r="CM10" s="217"/>
      <c r="CN10" s="217"/>
      <c r="CO10" s="217"/>
      <c r="CP10" s="217"/>
      <c r="CQ10" s="217"/>
      <c r="CR10" s="217"/>
      <c r="CS10" s="217"/>
      <c r="CT10" s="217"/>
      <c r="CU10" s="217"/>
      <c r="CV10" s="217"/>
      <c r="CW10" s="217"/>
      <c r="CX10" s="217"/>
      <c r="CY10" s="217"/>
      <c r="CZ10" s="217"/>
      <c r="DA10" s="217"/>
      <c r="DB10" s="217"/>
      <c r="DC10" s="217"/>
      <c r="DD10" s="217"/>
      <c r="DE10" s="217"/>
      <c r="DF10" s="217"/>
      <c r="DG10" s="217"/>
      <c r="DH10" s="217"/>
      <c r="DI10" s="217"/>
      <c r="DJ10" s="217"/>
      <c r="DK10" s="217"/>
      <c r="DL10" s="217"/>
      <c r="DM10" s="217"/>
      <c r="DN10" s="217"/>
      <c r="DO10" s="217"/>
      <c r="DP10" s="217"/>
      <c r="DQ10" s="217"/>
      <c r="DR10" s="217"/>
      <c r="DS10" s="217"/>
      <c r="DT10" s="217"/>
      <c r="DU10" s="217"/>
      <c r="DV10" s="217"/>
      <c r="DW10" s="217"/>
      <c r="DX10" s="217"/>
      <c r="DY10" s="217"/>
      <c r="DZ10" s="217"/>
      <c r="EA10" s="217"/>
      <c r="EB10" s="217"/>
      <c r="EC10" s="217"/>
      <c r="ED10" s="217"/>
      <c r="EE10" s="217"/>
      <c r="EF10" s="217"/>
      <c r="EG10" s="217"/>
      <c r="EH10" s="217"/>
      <c r="EI10" s="217"/>
      <c r="EJ10" s="217"/>
      <c r="EK10" s="217"/>
      <c r="EL10" s="217"/>
      <c r="EM10" s="217"/>
      <c r="EN10" s="217"/>
      <c r="EO10" s="217"/>
      <c r="EP10" s="217"/>
      <c r="EQ10" s="217"/>
      <c r="ER10" s="217"/>
      <c r="ES10" s="217"/>
      <c r="ET10" s="217"/>
      <c r="EU10" s="217"/>
      <c r="EV10" s="217"/>
      <c r="EW10" s="217"/>
      <c r="EX10" s="217"/>
      <c r="EY10" s="217"/>
      <c r="EZ10" s="217"/>
      <c r="FA10" s="217"/>
      <c r="FB10" s="217"/>
      <c r="FC10" s="217"/>
      <c r="FD10" s="217"/>
      <c r="FE10" s="217"/>
      <c r="FF10" s="217"/>
      <c r="FG10" s="217"/>
      <c r="FH10" s="217"/>
      <c r="FI10" s="217"/>
      <c r="FJ10" s="217"/>
      <c r="FK10" s="217"/>
      <c r="FL10" s="217"/>
      <c r="FM10" s="217"/>
      <c r="FN10" s="217"/>
      <c r="FO10" s="217"/>
      <c r="FP10" s="217"/>
      <c r="FQ10" s="217"/>
      <c r="FR10" s="217"/>
      <c r="FS10" s="217"/>
      <c r="FT10" s="217"/>
      <c r="FU10" s="217"/>
      <c r="FV10" s="217"/>
      <c r="FW10" s="217"/>
      <c r="FX10" s="217"/>
      <c r="FY10" s="217"/>
      <c r="FZ10" s="217"/>
      <c r="GA10" s="217"/>
      <c r="GB10" s="217"/>
      <c r="GC10" s="217"/>
      <c r="GD10" s="217"/>
      <c r="GE10" s="217"/>
      <c r="GF10" s="217"/>
      <c r="GG10" s="217"/>
      <c r="GH10" s="217"/>
      <c r="GI10" s="217"/>
      <c r="GJ10" s="217"/>
      <c r="GK10" s="217"/>
      <c r="GL10" s="217"/>
      <c r="GM10" s="217"/>
      <c r="GN10" s="217"/>
      <c r="GO10" s="217"/>
      <c r="GP10" s="217"/>
      <c r="GQ10" s="217"/>
      <c r="GR10" s="217"/>
      <c r="GS10" s="217"/>
      <c r="GT10" s="217"/>
      <c r="GU10" s="217"/>
      <c r="GV10" s="217"/>
      <c r="GW10" s="217"/>
      <c r="GX10" s="217"/>
      <c r="GY10" s="217"/>
      <c r="GZ10" s="217"/>
      <c r="HA10" s="217"/>
      <c r="HB10" s="217"/>
      <c r="HC10" s="217"/>
      <c r="HD10" s="217"/>
      <c r="HE10" s="217"/>
      <c r="HF10" s="217"/>
      <c r="HG10" s="217"/>
      <c r="HH10" s="217"/>
      <c r="HI10" s="217"/>
      <c r="HJ10" s="217"/>
      <c r="HK10" s="217"/>
      <c r="HL10" s="217"/>
      <c r="HM10" s="217"/>
      <c r="HN10" s="217"/>
      <c r="HO10" s="217"/>
      <c r="HP10" s="217"/>
      <c r="HQ10" s="217"/>
      <c r="HR10" s="217"/>
      <c r="HS10" s="217"/>
      <c r="HT10" s="217"/>
      <c r="HU10" s="217"/>
      <c r="HV10" s="217"/>
      <c r="HW10" s="217"/>
      <c r="HX10" s="217"/>
      <c r="HY10" s="217"/>
      <c r="HZ10" s="217"/>
      <c r="IA10" s="217"/>
      <c r="IB10" s="217"/>
      <c r="IC10" s="217"/>
      <c r="ID10" s="217"/>
      <c r="IE10" s="217"/>
      <c r="IF10" s="217"/>
      <c r="IG10" s="217"/>
      <c r="IH10" s="217"/>
      <c r="II10" s="217"/>
      <c r="IJ10" s="217"/>
      <c r="IK10" s="217"/>
      <c r="IL10" s="217"/>
      <c r="IM10" s="217"/>
      <c r="IN10" s="217"/>
      <c r="IO10" s="217"/>
      <c r="IP10" s="217"/>
      <c r="IQ10" s="217"/>
      <c r="IR10" s="217"/>
    </row>
    <row r="11" spans="1:252" ht="9">
      <c r="A11" s="130" t="s">
        <v>21</v>
      </c>
      <c r="B11" s="362">
        <v>755.5</v>
      </c>
      <c r="C11" s="362">
        <v>628.5</v>
      </c>
      <c r="D11" s="362">
        <v>871.7</v>
      </c>
      <c r="E11" s="362">
        <v>829.1</v>
      </c>
      <c r="F11" s="362">
        <v>888.4</v>
      </c>
      <c r="G11" s="362">
        <v>429.9</v>
      </c>
      <c r="H11" s="362">
        <v>810.4</v>
      </c>
      <c r="I11" s="362">
        <v>882.9</v>
      </c>
      <c r="J11" s="362">
        <v>784</v>
      </c>
      <c r="K11" s="362">
        <v>726.8</v>
      </c>
      <c r="L11" s="362">
        <v>741.2</v>
      </c>
      <c r="M11" s="362">
        <v>644.9</v>
      </c>
      <c r="N11" s="362">
        <v>755.2</v>
      </c>
      <c r="O11" s="232">
        <v>667.68474905321671</v>
      </c>
      <c r="P11" s="232">
        <v>712.28010405965119</v>
      </c>
      <c r="Q11" s="232">
        <v>825.09257632545894</v>
      </c>
      <c r="R11" s="445">
        <v>704.50859267354019</v>
      </c>
      <c r="S11" s="413">
        <v>736.35865133671803</v>
      </c>
      <c r="T11" s="446">
        <v>803.25645050030039</v>
      </c>
      <c r="U11" s="447">
        <v>785.13417710758711</v>
      </c>
      <c r="V11" s="447">
        <v>783.83026052822174</v>
      </c>
      <c r="W11" s="409">
        <v>855.04875865537542</v>
      </c>
      <c r="X11" s="409">
        <v>871.71810751565238</v>
      </c>
      <c r="Y11" s="366">
        <v>848.43600207704901</v>
      </c>
      <c r="Z11" s="366">
        <v>795.81795340841484</v>
      </c>
      <c r="AA11" s="366">
        <v>774.85010989465923</v>
      </c>
      <c r="AB11" s="366">
        <v>837.1</v>
      </c>
      <c r="AC11" s="366">
        <v>809.35816890083277</v>
      </c>
      <c r="AD11" s="353">
        <v>723.74893009985738</v>
      </c>
      <c r="AE11" s="558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  <c r="CV11" s="217"/>
      <c r="CW11" s="217"/>
      <c r="CX11" s="217"/>
      <c r="CY11" s="217"/>
      <c r="CZ11" s="217"/>
      <c r="DA11" s="217"/>
      <c r="DB11" s="217"/>
      <c r="DC11" s="217"/>
      <c r="DD11" s="217"/>
      <c r="DE11" s="217"/>
      <c r="DF11" s="217"/>
      <c r="DG11" s="217"/>
      <c r="DH11" s="217"/>
      <c r="DI11" s="217"/>
      <c r="DJ11" s="217"/>
      <c r="DK11" s="217"/>
      <c r="DL11" s="217"/>
      <c r="DM11" s="217"/>
      <c r="DN11" s="217"/>
      <c r="DO11" s="217"/>
      <c r="DP11" s="217"/>
      <c r="DQ11" s="217"/>
      <c r="DR11" s="217"/>
      <c r="DS11" s="217"/>
      <c r="DT11" s="217"/>
      <c r="DU11" s="217"/>
      <c r="DV11" s="217"/>
      <c r="DW11" s="217"/>
      <c r="DX11" s="217"/>
      <c r="DY11" s="217"/>
      <c r="DZ11" s="217"/>
      <c r="EA11" s="217"/>
      <c r="EB11" s="217"/>
      <c r="EC11" s="217"/>
      <c r="ED11" s="217"/>
      <c r="EE11" s="217"/>
      <c r="EF11" s="217"/>
      <c r="EG11" s="217"/>
      <c r="EH11" s="217"/>
      <c r="EI11" s="217"/>
      <c r="EJ11" s="217"/>
      <c r="EK11" s="217"/>
      <c r="EL11" s="217"/>
      <c r="EM11" s="217"/>
      <c r="EN11" s="217"/>
      <c r="EO11" s="217"/>
      <c r="EP11" s="217"/>
      <c r="EQ11" s="217"/>
      <c r="ER11" s="217"/>
      <c r="ES11" s="217"/>
      <c r="ET11" s="217"/>
      <c r="EU11" s="217"/>
      <c r="EV11" s="217"/>
      <c r="EW11" s="217"/>
      <c r="EX11" s="217"/>
      <c r="EY11" s="217"/>
      <c r="EZ11" s="217"/>
      <c r="FA11" s="217"/>
      <c r="FB11" s="217"/>
      <c r="FC11" s="217"/>
      <c r="FD11" s="217"/>
      <c r="FE11" s="217"/>
      <c r="FF11" s="217"/>
      <c r="FG11" s="217"/>
      <c r="FH11" s="217"/>
      <c r="FI11" s="217"/>
      <c r="FJ11" s="217"/>
      <c r="FK11" s="217"/>
      <c r="FL11" s="217"/>
      <c r="FM11" s="217"/>
      <c r="FN11" s="217"/>
      <c r="FO11" s="217"/>
      <c r="FP11" s="217"/>
      <c r="FQ11" s="217"/>
      <c r="FR11" s="217"/>
      <c r="FS11" s="217"/>
      <c r="FT11" s="217"/>
      <c r="FU11" s="217"/>
      <c r="FV11" s="217"/>
      <c r="FW11" s="217"/>
      <c r="FX11" s="217"/>
      <c r="FY11" s="217"/>
      <c r="FZ11" s="217"/>
      <c r="GA11" s="217"/>
      <c r="GB11" s="217"/>
      <c r="GC11" s="217"/>
      <c r="GD11" s="217"/>
      <c r="GE11" s="217"/>
      <c r="GF11" s="217"/>
      <c r="GG11" s="217"/>
      <c r="GH11" s="217"/>
      <c r="GI11" s="217"/>
      <c r="GJ11" s="217"/>
      <c r="GK11" s="217"/>
      <c r="GL11" s="217"/>
      <c r="GM11" s="217"/>
      <c r="GN11" s="217"/>
      <c r="GO11" s="217"/>
      <c r="GP11" s="217"/>
      <c r="GQ11" s="217"/>
      <c r="GR11" s="217"/>
      <c r="GS11" s="217"/>
      <c r="GT11" s="217"/>
      <c r="GU11" s="217"/>
      <c r="GV11" s="217"/>
      <c r="GW11" s="217"/>
      <c r="GX11" s="217"/>
      <c r="GY11" s="217"/>
      <c r="GZ11" s="217"/>
      <c r="HA11" s="217"/>
      <c r="HB11" s="217"/>
      <c r="HC11" s="217"/>
      <c r="HD11" s="217"/>
      <c r="HE11" s="217"/>
      <c r="HF11" s="217"/>
      <c r="HG11" s="217"/>
      <c r="HH11" s="217"/>
      <c r="HI11" s="217"/>
      <c r="HJ11" s="217"/>
      <c r="HK11" s="217"/>
      <c r="HL11" s="217"/>
      <c r="HM11" s="217"/>
      <c r="HN11" s="217"/>
      <c r="HO11" s="217"/>
      <c r="HP11" s="217"/>
      <c r="HQ11" s="217"/>
      <c r="HR11" s="217"/>
      <c r="HS11" s="217"/>
      <c r="HT11" s="217"/>
      <c r="HU11" s="217"/>
      <c r="HV11" s="217"/>
      <c r="HW11" s="217"/>
      <c r="HX11" s="217"/>
      <c r="HY11" s="217"/>
      <c r="HZ11" s="217"/>
      <c r="IA11" s="217"/>
      <c r="IB11" s="217"/>
      <c r="IC11" s="217"/>
      <c r="ID11" s="217"/>
      <c r="IE11" s="217"/>
      <c r="IF11" s="217"/>
      <c r="IG11" s="217"/>
      <c r="IH11" s="217"/>
      <c r="II11" s="217"/>
      <c r="IJ11" s="217"/>
      <c r="IK11" s="217"/>
      <c r="IL11" s="217"/>
      <c r="IM11" s="217"/>
      <c r="IN11" s="217"/>
      <c r="IO11" s="217"/>
      <c r="IP11" s="217"/>
      <c r="IQ11" s="217"/>
      <c r="IR11" s="217"/>
    </row>
    <row r="12" spans="1:252" ht="9">
      <c r="A12" s="130" t="s">
        <v>22</v>
      </c>
      <c r="B12" s="362">
        <v>663.5</v>
      </c>
      <c r="C12" s="362">
        <v>559.70000000000005</v>
      </c>
      <c r="D12" s="362">
        <v>644.6</v>
      </c>
      <c r="E12" s="362">
        <v>613.79999999999995</v>
      </c>
      <c r="F12" s="362">
        <v>682.7</v>
      </c>
      <c r="G12" s="362">
        <v>424.1</v>
      </c>
      <c r="H12" s="362">
        <v>600.70000000000005</v>
      </c>
      <c r="I12" s="362">
        <v>669.8</v>
      </c>
      <c r="J12" s="362">
        <v>644.20000000000005</v>
      </c>
      <c r="K12" s="362">
        <v>643.1</v>
      </c>
      <c r="L12" s="362">
        <v>434.5</v>
      </c>
      <c r="M12" s="362">
        <v>612.29999999999995</v>
      </c>
      <c r="N12" s="362">
        <v>733.3</v>
      </c>
      <c r="O12" s="232">
        <v>669.75242404396226</v>
      </c>
      <c r="P12" s="232">
        <v>650.21425951499634</v>
      </c>
      <c r="Q12" s="232">
        <v>805.39672407579872</v>
      </c>
      <c r="R12" s="445">
        <v>708.3949612805452</v>
      </c>
      <c r="S12" s="413">
        <v>665.19649645799075</v>
      </c>
      <c r="T12" s="446">
        <v>803.67992970630689</v>
      </c>
      <c r="U12" s="447">
        <v>817.64643164368022</v>
      </c>
      <c r="V12" s="447">
        <v>824.01706830523904</v>
      </c>
      <c r="W12" s="409">
        <v>729.71545076246173</v>
      </c>
      <c r="X12" s="409">
        <v>742.08386830348763</v>
      </c>
      <c r="Y12" s="366">
        <v>711.96697021189073</v>
      </c>
      <c r="Z12" s="366">
        <v>732.71644704734013</v>
      </c>
      <c r="AA12" s="366" t="s">
        <v>15</v>
      </c>
      <c r="AB12" s="366" t="s">
        <v>15</v>
      </c>
      <c r="AC12" s="366" t="s">
        <v>15</v>
      </c>
      <c r="AD12" s="353" t="s">
        <v>15</v>
      </c>
      <c r="AE12" s="558"/>
      <c r="AF12" s="217"/>
      <c r="AG12" s="217"/>
      <c r="AH12" s="217"/>
      <c r="AI12" s="217"/>
      <c r="AJ12" s="217"/>
      <c r="AK12" s="217"/>
      <c r="AL12" s="217"/>
      <c r="AM12" s="217"/>
      <c r="AN12" s="217"/>
      <c r="AO12" s="217"/>
      <c r="AP12" s="217"/>
      <c r="AQ12" s="217"/>
      <c r="AR12" s="217"/>
      <c r="AS12" s="217"/>
      <c r="AT12" s="217"/>
      <c r="AU12" s="217"/>
      <c r="AV12" s="217"/>
      <c r="AW12" s="217"/>
      <c r="AX12" s="217"/>
      <c r="AY12" s="217"/>
      <c r="AZ12" s="217"/>
      <c r="BA12" s="217"/>
      <c r="BB12" s="217"/>
      <c r="BC12" s="217"/>
      <c r="BD12" s="217"/>
      <c r="BE12" s="217"/>
      <c r="BF12" s="217"/>
      <c r="BG12" s="217"/>
      <c r="BH12" s="217"/>
      <c r="BI12" s="217"/>
      <c r="BJ12" s="217"/>
      <c r="BK12" s="217"/>
      <c r="BL12" s="217"/>
      <c r="BM12" s="217"/>
      <c r="BN12" s="217"/>
      <c r="BO12" s="217"/>
      <c r="BP12" s="217"/>
      <c r="BQ12" s="217"/>
      <c r="BR12" s="217"/>
      <c r="BS12" s="217"/>
      <c r="BT12" s="217"/>
      <c r="BU12" s="217"/>
      <c r="BV12" s="217"/>
      <c r="BW12" s="217"/>
      <c r="BX12" s="217"/>
      <c r="BY12" s="217"/>
      <c r="BZ12" s="217"/>
      <c r="CA12" s="217"/>
      <c r="CB12" s="217"/>
      <c r="CC12" s="217"/>
      <c r="CD12" s="217"/>
      <c r="CE12" s="217"/>
      <c r="CF12" s="217"/>
      <c r="CG12" s="217"/>
      <c r="CH12" s="217"/>
      <c r="CI12" s="217"/>
      <c r="CJ12" s="217"/>
      <c r="CK12" s="217"/>
      <c r="CL12" s="217"/>
      <c r="CM12" s="217"/>
      <c r="CN12" s="217"/>
      <c r="CO12" s="217"/>
      <c r="CP12" s="217"/>
      <c r="CQ12" s="217"/>
      <c r="CR12" s="217"/>
      <c r="CS12" s="217"/>
      <c r="CT12" s="217"/>
      <c r="CU12" s="217"/>
      <c r="CV12" s="217"/>
      <c r="CW12" s="217"/>
      <c r="CX12" s="217"/>
      <c r="CY12" s="217"/>
      <c r="CZ12" s="217"/>
      <c r="DA12" s="217"/>
      <c r="DB12" s="217"/>
      <c r="DC12" s="217"/>
      <c r="DD12" s="217"/>
      <c r="DE12" s="217"/>
      <c r="DF12" s="217"/>
      <c r="DG12" s="217"/>
      <c r="DH12" s="217"/>
      <c r="DI12" s="217"/>
      <c r="DJ12" s="217"/>
      <c r="DK12" s="217"/>
      <c r="DL12" s="217"/>
      <c r="DM12" s="217"/>
      <c r="DN12" s="217"/>
      <c r="DO12" s="217"/>
      <c r="DP12" s="217"/>
      <c r="DQ12" s="217"/>
      <c r="DR12" s="217"/>
      <c r="DS12" s="217"/>
      <c r="DT12" s="217"/>
      <c r="DU12" s="217"/>
      <c r="DV12" s="217"/>
      <c r="DW12" s="217"/>
      <c r="DX12" s="217"/>
      <c r="DY12" s="217"/>
      <c r="DZ12" s="217"/>
      <c r="EA12" s="217"/>
      <c r="EB12" s="217"/>
      <c r="EC12" s="217"/>
      <c r="ED12" s="217"/>
      <c r="EE12" s="217"/>
      <c r="EF12" s="217"/>
      <c r="EG12" s="217"/>
      <c r="EH12" s="217"/>
      <c r="EI12" s="217"/>
      <c r="EJ12" s="217"/>
      <c r="EK12" s="217"/>
      <c r="EL12" s="217"/>
      <c r="EM12" s="217"/>
      <c r="EN12" s="217"/>
      <c r="EO12" s="217"/>
      <c r="EP12" s="217"/>
      <c r="EQ12" s="217"/>
      <c r="ER12" s="217"/>
      <c r="ES12" s="217"/>
      <c r="ET12" s="217"/>
      <c r="EU12" s="217"/>
      <c r="EV12" s="217"/>
      <c r="EW12" s="217"/>
      <c r="EX12" s="217"/>
      <c r="EY12" s="217"/>
      <c r="EZ12" s="217"/>
      <c r="FA12" s="217"/>
      <c r="FB12" s="217"/>
      <c r="FC12" s="217"/>
      <c r="FD12" s="217"/>
      <c r="FE12" s="217"/>
      <c r="FF12" s="217"/>
      <c r="FG12" s="217"/>
      <c r="FH12" s="217"/>
      <c r="FI12" s="217"/>
      <c r="FJ12" s="217"/>
      <c r="FK12" s="217"/>
      <c r="FL12" s="217"/>
      <c r="FM12" s="217"/>
      <c r="FN12" s="217"/>
      <c r="FO12" s="217"/>
      <c r="FP12" s="217"/>
      <c r="FQ12" s="217"/>
      <c r="FR12" s="217"/>
      <c r="FS12" s="217"/>
      <c r="FT12" s="217"/>
      <c r="FU12" s="217"/>
      <c r="FV12" s="217"/>
      <c r="FW12" s="217"/>
      <c r="FX12" s="217"/>
      <c r="FY12" s="217"/>
      <c r="FZ12" s="217"/>
      <c r="GA12" s="217"/>
      <c r="GB12" s="217"/>
      <c r="GC12" s="217"/>
      <c r="GD12" s="217"/>
      <c r="GE12" s="217"/>
      <c r="GF12" s="217"/>
      <c r="GG12" s="217"/>
      <c r="GH12" s="217"/>
      <c r="GI12" s="217"/>
      <c r="GJ12" s="217"/>
      <c r="GK12" s="217"/>
      <c r="GL12" s="217"/>
      <c r="GM12" s="217"/>
      <c r="GN12" s="217"/>
      <c r="GO12" s="217"/>
      <c r="GP12" s="217"/>
      <c r="GQ12" s="217"/>
      <c r="GR12" s="217"/>
      <c r="GS12" s="217"/>
      <c r="GT12" s="217"/>
      <c r="GU12" s="217"/>
      <c r="GV12" s="217"/>
      <c r="GW12" s="217"/>
      <c r="GX12" s="217"/>
      <c r="GY12" s="217"/>
      <c r="GZ12" s="217"/>
      <c r="HA12" s="217"/>
      <c r="HB12" s="217"/>
      <c r="HC12" s="217"/>
      <c r="HD12" s="217"/>
      <c r="HE12" s="217"/>
      <c r="HF12" s="217"/>
      <c r="HG12" s="217"/>
      <c r="HH12" s="217"/>
      <c r="HI12" s="217"/>
      <c r="HJ12" s="217"/>
      <c r="HK12" s="217"/>
      <c r="HL12" s="217"/>
      <c r="HM12" s="217"/>
      <c r="HN12" s="217"/>
      <c r="HO12" s="217"/>
      <c r="HP12" s="217"/>
      <c r="HQ12" s="217"/>
      <c r="HR12" s="217"/>
      <c r="HS12" s="217"/>
      <c r="HT12" s="217"/>
      <c r="HU12" s="217"/>
      <c r="HV12" s="217"/>
      <c r="HW12" s="217"/>
      <c r="HX12" s="217"/>
      <c r="HY12" s="217"/>
      <c r="HZ12" s="217"/>
      <c r="IA12" s="217"/>
      <c r="IB12" s="217"/>
      <c r="IC12" s="217"/>
      <c r="ID12" s="217"/>
      <c r="IE12" s="217"/>
      <c r="IF12" s="217"/>
      <c r="IG12" s="217"/>
      <c r="IH12" s="217"/>
      <c r="II12" s="217"/>
      <c r="IJ12" s="217"/>
      <c r="IK12" s="217"/>
      <c r="IL12" s="217"/>
      <c r="IM12" s="217"/>
      <c r="IN12" s="217"/>
      <c r="IO12" s="217"/>
      <c r="IP12" s="217"/>
      <c r="IQ12" s="217"/>
      <c r="IR12" s="217"/>
    </row>
    <row r="13" spans="1:252" ht="9">
      <c r="A13" s="130" t="s">
        <v>23</v>
      </c>
      <c r="B13" s="362">
        <v>843.3</v>
      </c>
      <c r="C13" s="362">
        <v>784.6</v>
      </c>
      <c r="D13" s="362">
        <v>764</v>
      </c>
      <c r="E13" s="362">
        <v>787.6</v>
      </c>
      <c r="F13" s="362">
        <v>774.7</v>
      </c>
      <c r="G13" s="362">
        <v>465.6</v>
      </c>
      <c r="H13" s="362">
        <v>858.4</v>
      </c>
      <c r="I13" s="362">
        <v>891.5</v>
      </c>
      <c r="J13" s="362">
        <v>827.9</v>
      </c>
      <c r="K13" s="362">
        <v>809.5</v>
      </c>
      <c r="L13" s="362">
        <v>784.2</v>
      </c>
      <c r="M13" s="362">
        <v>781.5</v>
      </c>
      <c r="N13" s="362">
        <v>888.2</v>
      </c>
      <c r="O13" s="232">
        <v>773.47729384131287</v>
      </c>
      <c r="P13" s="232">
        <v>797.10908355381423</v>
      </c>
      <c r="Q13" s="232">
        <v>870.29721799235676</v>
      </c>
      <c r="R13" s="445">
        <v>785.85311473606771</v>
      </c>
      <c r="S13" s="413">
        <v>851.90472964398919</v>
      </c>
      <c r="T13" s="446">
        <v>812.77889030834456</v>
      </c>
      <c r="U13" s="447">
        <v>866.65375744234075</v>
      </c>
      <c r="V13" s="447">
        <v>865.03351030033377</v>
      </c>
      <c r="W13" s="409">
        <v>928.1888084543981</v>
      </c>
      <c r="X13" s="409">
        <v>898.02256951651532</v>
      </c>
      <c r="Y13" s="366">
        <v>871.05786989504065</v>
      </c>
      <c r="Z13" s="366">
        <v>814.72427220731902</v>
      </c>
      <c r="AA13" s="366">
        <v>818.47556168550352</v>
      </c>
      <c r="AB13" s="366">
        <v>869</v>
      </c>
      <c r="AC13" s="366">
        <v>816.87439328943469</v>
      </c>
      <c r="AD13" s="353">
        <v>804.15735442611935</v>
      </c>
      <c r="AE13" s="558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  <c r="BL13" s="217"/>
      <c r="BM13" s="217"/>
      <c r="BN13" s="217"/>
      <c r="BO13" s="217"/>
      <c r="BP13" s="217"/>
      <c r="BQ13" s="217"/>
      <c r="BR13" s="217"/>
      <c r="BS13" s="217"/>
      <c r="BT13" s="217"/>
      <c r="BU13" s="217"/>
      <c r="BV13" s="217"/>
      <c r="BW13" s="217"/>
      <c r="BX13" s="217"/>
      <c r="BY13" s="217"/>
      <c r="BZ13" s="217"/>
      <c r="CA13" s="217"/>
      <c r="CB13" s="217"/>
      <c r="CC13" s="217"/>
      <c r="CD13" s="217"/>
      <c r="CE13" s="217"/>
      <c r="CF13" s="217"/>
      <c r="CG13" s="217"/>
      <c r="CH13" s="217"/>
      <c r="CI13" s="217"/>
      <c r="CJ13" s="217"/>
      <c r="CK13" s="217"/>
      <c r="CL13" s="217"/>
      <c r="CM13" s="217"/>
      <c r="CN13" s="217"/>
      <c r="CO13" s="217"/>
      <c r="CP13" s="217"/>
      <c r="CQ13" s="217"/>
      <c r="CR13" s="217"/>
      <c r="CS13" s="217"/>
      <c r="CT13" s="217"/>
      <c r="CU13" s="217"/>
      <c r="CV13" s="217"/>
      <c r="CW13" s="217"/>
      <c r="CX13" s="217"/>
      <c r="CY13" s="217"/>
      <c r="CZ13" s="217"/>
      <c r="DA13" s="217"/>
      <c r="DB13" s="217"/>
      <c r="DC13" s="217"/>
      <c r="DD13" s="217"/>
      <c r="DE13" s="217"/>
      <c r="DF13" s="217"/>
      <c r="DG13" s="217"/>
      <c r="DH13" s="217"/>
      <c r="DI13" s="217"/>
      <c r="DJ13" s="217"/>
      <c r="DK13" s="217"/>
      <c r="DL13" s="217"/>
      <c r="DM13" s="217"/>
      <c r="DN13" s="217"/>
      <c r="DO13" s="217"/>
      <c r="DP13" s="217"/>
      <c r="DQ13" s="217"/>
      <c r="DR13" s="217"/>
      <c r="DS13" s="217"/>
      <c r="DT13" s="217"/>
      <c r="DU13" s="217"/>
      <c r="DV13" s="217"/>
      <c r="DW13" s="217"/>
      <c r="DX13" s="217"/>
      <c r="DY13" s="217"/>
      <c r="DZ13" s="217"/>
      <c r="EA13" s="217"/>
      <c r="EB13" s="217"/>
      <c r="EC13" s="217"/>
      <c r="ED13" s="217"/>
      <c r="EE13" s="217"/>
      <c r="EF13" s="217"/>
      <c r="EG13" s="217"/>
      <c r="EH13" s="217"/>
      <c r="EI13" s="217"/>
      <c r="EJ13" s="217"/>
      <c r="EK13" s="217"/>
      <c r="EL13" s="217"/>
      <c r="EM13" s="217"/>
      <c r="EN13" s="217"/>
      <c r="EO13" s="217"/>
      <c r="EP13" s="217"/>
      <c r="EQ13" s="217"/>
      <c r="ER13" s="217"/>
      <c r="ES13" s="217"/>
      <c r="ET13" s="217"/>
      <c r="EU13" s="217"/>
      <c r="EV13" s="217"/>
      <c r="EW13" s="217"/>
      <c r="EX13" s="217"/>
      <c r="EY13" s="217"/>
      <c r="EZ13" s="217"/>
      <c r="FA13" s="217"/>
      <c r="FB13" s="217"/>
      <c r="FC13" s="217"/>
      <c r="FD13" s="217"/>
      <c r="FE13" s="217"/>
      <c r="FF13" s="217"/>
      <c r="FG13" s="217"/>
      <c r="FH13" s="217"/>
      <c r="FI13" s="217"/>
      <c r="FJ13" s="217"/>
      <c r="FK13" s="217"/>
      <c r="FL13" s="217"/>
      <c r="FM13" s="217"/>
      <c r="FN13" s="217"/>
      <c r="FO13" s="217"/>
      <c r="FP13" s="217"/>
      <c r="FQ13" s="217"/>
      <c r="FR13" s="217"/>
      <c r="FS13" s="217"/>
      <c r="FT13" s="217"/>
      <c r="FU13" s="217"/>
      <c r="FV13" s="217"/>
      <c r="FW13" s="217"/>
      <c r="FX13" s="217"/>
      <c r="FY13" s="217"/>
      <c r="FZ13" s="217"/>
      <c r="GA13" s="217"/>
      <c r="GB13" s="217"/>
      <c r="GC13" s="217"/>
      <c r="GD13" s="217"/>
      <c r="GE13" s="217"/>
      <c r="GF13" s="217"/>
      <c r="GG13" s="217"/>
      <c r="GH13" s="217"/>
      <c r="GI13" s="217"/>
      <c r="GJ13" s="217"/>
      <c r="GK13" s="217"/>
      <c r="GL13" s="217"/>
      <c r="GM13" s="217"/>
      <c r="GN13" s="217"/>
      <c r="GO13" s="217"/>
      <c r="GP13" s="217"/>
      <c r="GQ13" s="217"/>
      <c r="GR13" s="217"/>
      <c r="GS13" s="217"/>
      <c r="GT13" s="217"/>
      <c r="GU13" s="217"/>
      <c r="GV13" s="217"/>
      <c r="GW13" s="217"/>
      <c r="GX13" s="217"/>
      <c r="GY13" s="217"/>
      <c r="GZ13" s="217"/>
      <c r="HA13" s="217"/>
      <c r="HB13" s="217"/>
      <c r="HC13" s="217"/>
      <c r="HD13" s="217"/>
      <c r="HE13" s="217"/>
      <c r="HF13" s="217"/>
      <c r="HG13" s="217"/>
      <c r="HH13" s="217"/>
      <c r="HI13" s="217"/>
      <c r="HJ13" s="217"/>
      <c r="HK13" s="217"/>
      <c r="HL13" s="217"/>
      <c r="HM13" s="217"/>
      <c r="HN13" s="217"/>
      <c r="HO13" s="217"/>
      <c r="HP13" s="217"/>
      <c r="HQ13" s="217"/>
      <c r="HR13" s="217"/>
      <c r="HS13" s="217"/>
      <c r="HT13" s="217"/>
      <c r="HU13" s="217"/>
      <c r="HV13" s="217"/>
      <c r="HW13" s="217"/>
      <c r="HX13" s="217"/>
      <c r="HY13" s="217"/>
      <c r="HZ13" s="217"/>
      <c r="IA13" s="217"/>
      <c r="IB13" s="217"/>
      <c r="IC13" s="217"/>
      <c r="ID13" s="217"/>
      <c r="IE13" s="217"/>
      <c r="IF13" s="217"/>
      <c r="IG13" s="217"/>
      <c r="IH13" s="217"/>
      <c r="II13" s="217"/>
      <c r="IJ13" s="217"/>
      <c r="IK13" s="217"/>
      <c r="IL13" s="217"/>
      <c r="IM13" s="217"/>
      <c r="IN13" s="217"/>
      <c r="IO13" s="217"/>
      <c r="IP13" s="217"/>
      <c r="IQ13" s="217"/>
      <c r="IR13" s="217"/>
    </row>
    <row r="14" spans="1:252" ht="9">
      <c r="A14" s="130" t="s">
        <v>24</v>
      </c>
      <c r="B14" s="362">
        <v>851.1</v>
      </c>
      <c r="C14" s="362">
        <v>570</v>
      </c>
      <c r="D14" s="362">
        <v>602.79999999999995</v>
      </c>
      <c r="E14" s="362">
        <v>777.5</v>
      </c>
      <c r="F14" s="362">
        <v>760.6</v>
      </c>
      <c r="G14" s="362">
        <v>387.4</v>
      </c>
      <c r="H14" s="362">
        <v>772.5</v>
      </c>
      <c r="I14" s="362">
        <v>746.6</v>
      </c>
      <c r="J14" s="362">
        <v>792.3</v>
      </c>
      <c r="K14" s="362">
        <v>708</v>
      </c>
      <c r="L14" s="362">
        <v>724.1</v>
      </c>
      <c r="M14" s="362">
        <v>695.1</v>
      </c>
      <c r="N14" s="362">
        <v>781.2</v>
      </c>
      <c r="O14" s="232">
        <v>752.75087058060899</v>
      </c>
      <c r="P14" s="232">
        <v>731.35290754848143</v>
      </c>
      <c r="Q14" s="232">
        <v>858.91322449341931</v>
      </c>
      <c r="R14" s="445">
        <v>754.1370216335855</v>
      </c>
      <c r="S14" s="413">
        <v>761.72195222102312</v>
      </c>
      <c r="T14" s="446">
        <v>788.8863311874228</v>
      </c>
      <c r="U14" s="447">
        <v>802.61671289517392</v>
      </c>
      <c r="V14" s="447">
        <v>827.85176696213477</v>
      </c>
      <c r="W14" s="409">
        <v>846.62323668197041</v>
      </c>
      <c r="X14" s="409">
        <v>889.2499185686338</v>
      </c>
      <c r="Y14" s="366">
        <v>821.48911553718688</v>
      </c>
      <c r="Z14" s="366">
        <v>796.7111994729114</v>
      </c>
      <c r="AA14" s="366">
        <v>848.2678378201532</v>
      </c>
      <c r="AB14" s="366">
        <v>851.1</v>
      </c>
      <c r="AC14" s="366" t="s">
        <v>15</v>
      </c>
      <c r="AD14" s="353" t="s">
        <v>15</v>
      </c>
      <c r="AE14" s="558"/>
      <c r="AF14" s="217"/>
      <c r="AG14" s="217"/>
      <c r="AH14" s="217"/>
      <c r="AI14" s="217"/>
      <c r="AJ14" s="217"/>
      <c r="AK14" s="217"/>
      <c r="AL14" s="217"/>
      <c r="AM14" s="217"/>
      <c r="AN14" s="217"/>
      <c r="AO14" s="217"/>
      <c r="AP14" s="217"/>
      <c r="AQ14" s="217"/>
      <c r="AR14" s="217"/>
      <c r="AS14" s="217"/>
      <c r="AT14" s="217"/>
      <c r="AU14" s="217"/>
      <c r="AV14" s="217"/>
      <c r="AW14" s="217"/>
      <c r="AX14" s="217"/>
      <c r="AY14" s="217"/>
      <c r="AZ14" s="217"/>
      <c r="BA14" s="217"/>
      <c r="BB14" s="217"/>
      <c r="BC14" s="217"/>
      <c r="BD14" s="217"/>
      <c r="BE14" s="217"/>
      <c r="BF14" s="217"/>
      <c r="BG14" s="217"/>
      <c r="BH14" s="217"/>
      <c r="BI14" s="217"/>
      <c r="BJ14" s="217"/>
      <c r="BK14" s="217"/>
      <c r="BL14" s="217"/>
      <c r="BM14" s="217"/>
      <c r="BN14" s="217"/>
      <c r="BO14" s="217"/>
      <c r="BP14" s="217"/>
      <c r="BQ14" s="217"/>
      <c r="BR14" s="217"/>
      <c r="BS14" s="217"/>
      <c r="BT14" s="217"/>
      <c r="BU14" s="217"/>
      <c r="BV14" s="217"/>
      <c r="BW14" s="217"/>
      <c r="BX14" s="217"/>
      <c r="BY14" s="217"/>
      <c r="BZ14" s="217"/>
      <c r="CA14" s="217"/>
      <c r="CB14" s="217"/>
      <c r="CC14" s="217"/>
      <c r="CD14" s="217"/>
      <c r="CE14" s="217"/>
      <c r="CF14" s="217"/>
      <c r="CG14" s="217"/>
      <c r="CH14" s="217"/>
      <c r="CI14" s="217"/>
      <c r="CJ14" s="217"/>
      <c r="CK14" s="217"/>
      <c r="CL14" s="217"/>
      <c r="CM14" s="217"/>
      <c r="CN14" s="217"/>
      <c r="CO14" s="217"/>
      <c r="CP14" s="217"/>
      <c r="CQ14" s="217"/>
      <c r="CR14" s="217"/>
      <c r="CS14" s="217"/>
      <c r="CT14" s="217"/>
      <c r="CU14" s="217"/>
      <c r="CV14" s="217"/>
      <c r="CW14" s="217"/>
      <c r="CX14" s="217"/>
      <c r="CY14" s="217"/>
      <c r="CZ14" s="217"/>
      <c r="DA14" s="217"/>
      <c r="DB14" s="217"/>
      <c r="DC14" s="217"/>
      <c r="DD14" s="217"/>
      <c r="DE14" s="217"/>
      <c r="DF14" s="217"/>
      <c r="DG14" s="217"/>
      <c r="DH14" s="217"/>
      <c r="DI14" s="217"/>
      <c r="DJ14" s="217"/>
      <c r="DK14" s="217"/>
      <c r="DL14" s="217"/>
      <c r="DM14" s="217"/>
      <c r="DN14" s="217"/>
      <c r="DO14" s="217"/>
      <c r="DP14" s="217"/>
      <c r="DQ14" s="217"/>
      <c r="DR14" s="217"/>
      <c r="DS14" s="217"/>
      <c r="DT14" s="217"/>
      <c r="DU14" s="217"/>
      <c r="DV14" s="217"/>
      <c r="DW14" s="217"/>
      <c r="DX14" s="217"/>
      <c r="DY14" s="217"/>
      <c r="DZ14" s="217"/>
      <c r="EA14" s="217"/>
      <c r="EB14" s="217"/>
      <c r="EC14" s="217"/>
      <c r="ED14" s="217"/>
      <c r="EE14" s="217"/>
      <c r="EF14" s="217"/>
      <c r="EG14" s="217"/>
      <c r="EH14" s="217"/>
      <c r="EI14" s="217"/>
      <c r="EJ14" s="217"/>
      <c r="EK14" s="217"/>
      <c r="EL14" s="217"/>
      <c r="EM14" s="217"/>
      <c r="EN14" s="217"/>
      <c r="EO14" s="217"/>
      <c r="EP14" s="217"/>
      <c r="EQ14" s="217"/>
      <c r="ER14" s="217"/>
      <c r="ES14" s="217"/>
      <c r="ET14" s="217"/>
      <c r="EU14" s="217"/>
      <c r="EV14" s="217"/>
      <c r="EW14" s="217"/>
      <c r="EX14" s="217"/>
      <c r="EY14" s="217"/>
      <c r="EZ14" s="217"/>
      <c r="FA14" s="217"/>
      <c r="FB14" s="217"/>
      <c r="FC14" s="217"/>
      <c r="FD14" s="217"/>
      <c r="FE14" s="217"/>
      <c r="FF14" s="217"/>
      <c r="FG14" s="217"/>
      <c r="FH14" s="217"/>
      <c r="FI14" s="217"/>
      <c r="FJ14" s="217"/>
      <c r="FK14" s="217"/>
      <c r="FL14" s="217"/>
      <c r="FM14" s="217"/>
      <c r="FN14" s="217"/>
      <c r="FO14" s="217"/>
      <c r="FP14" s="217"/>
      <c r="FQ14" s="217"/>
      <c r="FR14" s="217"/>
      <c r="FS14" s="217"/>
      <c r="FT14" s="217"/>
      <c r="FU14" s="217"/>
      <c r="FV14" s="217"/>
      <c r="FW14" s="217"/>
      <c r="FX14" s="217"/>
      <c r="FY14" s="217"/>
      <c r="FZ14" s="217"/>
      <c r="GA14" s="217"/>
      <c r="GB14" s="217"/>
      <c r="GC14" s="217"/>
      <c r="GD14" s="217"/>
      <c r="GE14" s="217"/>
      <c r="GF14" s="217"/>
      <c r="GG14" s="217"/>
      <c r="GH14" s="217"/>
      <c r="GI14" s="217"/>
      <c r="GJ14" s="217"/>
      <c r="GK14" s="217"/>
      <c r="GL14" s="217"/>
      <c r="GM14" s="217"/>
      <c r="GN14" s="217"/>
      <c r="GO14" s="217"/>
      <c r="GP14" s="217"/>
      <c r="GQ14" s="217"/>
      <c r="GR14" s="217"/>
      <c r="GS14" s="217"/>
      <c r="GT14" s="217"/>
      <c r="GU14" s="217"/>
      <c r="GV14" s="217"/>
      <c r="GW14" s="217"/>
      <c r="GX14" s="217"/>
      <c r="GY14" s="217"/>
      <c r="GZ14" s="217"/>
      <c r="HA14" s="217"/>
      <c r="HB14" s="217"/>
      <c r="HC14" s="217"/>
      <c r="HD14" s="217"/>
      <c r="HE14" s="217"/>
      <c r="HF14" s="217"/>
      <c r="HG14" s="217"/>
      <c r="HH14" s="217"/>
      <c r="HI14" s="217"/>
      <c r="HJ14" s="217"/>
      <c r="HK14" s="217"/>
      <c r="HL14" s="217"/>
      <c r="HM14" s="217"/>
      <c r="HN14" s="217"/>
      <c r="HO14" s="217"/>
      <c r="HP14" s="217"/>
      <c r="HQ14" s="217"/>
      <c r="HR14" s="217"/>
      <c r="HS14" s="217"/>
      <c r="HT14" s="217"/>
      <c r="HU14" s="217"/>
      <c r="HV14" s="217"/>
      <c r="HW14" s="217"/>
      <c r="HX14" s="217"/>
      <c r="HY14" s="217"/>
      <c r="HZ14" s="217"/>
      <c r="IA14" s="217"/>
      <c r="IB14" s="217"/>
      <c r="IC14" s="217"/>
      <c r="ID14" s="217"/>
      <c r="IE14" s="217"/>
      <c r="IF14" s="217"/>
      <c r="IG14" s="217"/>
      <c r="IH14" s="217"/>
      <c r="II14" s="217"/>
      <c r="IJ14" s="217"/>
      <c r="IK14" s="217"/>
      <c r="IL14" s="217"/>
      <c r="IM14" s="217"/>
      <c r="IN14" s="217"/>
      <c r="IO14" s="217"/>
      <c r="IP14" s="217"/>
      <c r="IQ14" s="217"/>
      <c r="IR14" s="217"/>
    </row>
    <row r="15" spans="1:252" ht="9">
      <c r="A15" s="130" t="s">
        <v>25</v>
      </c>
      <c r="B15" s="362">
        <v>856.1</v>
      </c>
      <c r="C15" s="362">
        <v>753.4</v>
      </c>
      <c r="D15" s="362">
        <v>792</v>
      </c>
      <c r="E15" s="362">
        <v>766.8</v>
      </c>
      <c r="F15" s="362">
        <v>817.9</v>
      </c>
      <c r="G15" s="362">
        <v>593.1</v>
      </c>
      <c r="H15" s="362">
        <v>797.3</v>
      </c>
      <c r="I15" s="362">
        <v>770.2</v>
      </c>
      <c r="J15" s="362">
        <v>783.5</v>
      </c>
      <c r="K15" s="362">
        <v>716.7</v>
      </c>
      <c r="L15" s="362">
        <v>720.3</v>
      </c>
      <c r="M15" s="362">
        <v>754.2</v>
      </c>
      <c r="N15" s="362">
        <v>774.4</v>
      </c>
      <c r="O15" s="232">
        <v>767.62445522849919</v>
      </c>
      <c r="P15" s="232">
        <v>775.54197057999147</v>
      </c>
      <c r="Q15" s="232">
        <v>776.04897759354469</v>
      </c>
      <c r="R15" s="445">
        <v>752.71444944179223</v>
      </c>
      <c r="S15" s="413">
        <v>767.45862408585174</v>
      </c>
      <c r="T15" s="446">
        <v>741.95857030015793</v>
      </c>
      <c r="U15" s="447">
        <v>765.97206537567979</v>
      </c>
      <c r="V15" s="447">
        <v>807.39738920761624</v>
      </c>
      <c r="W15" s="409">
        <v>869.95090067837782</v>
      </c>
      <c r="X15" s="409">
        <v>876.08975960581006</v>
      </c>
      <c r="Y15" s="366">
        <v>805.71384247526953</v>
      </c>
      <c r="Z15" s="366">
        <v>791.39417617126594</v>
      </c>
      <c r="AA15" s="366">
        <v>816.09686686723626</v>
      </c>
      <c r="AB15" s="366">
        <v>750.9</v>
      </c>
      <c r="AC15" s="366">
        <v>772.85582364728612</v>
      </c>
      <c r="AD15" s="353">
        <v>744.14113110539847</v>
      </c>
      <c r="AE15" s="558"/>
      <c r="AF15" s="217"/>
      <c r="AG15" s="217"/>
      <c r="AH15" s="217"/>
      <c r="AI15" s="217"/>
      <c r="AJ15" s="217"/>
      <c r="AK15" s="217"/>
      <c r="AL15" s="217"/>
      <c r="AM15" s="217"/>
      <c r="AN15" s="217"/>
      <c r="AO15" s="217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  <c r="BL15" s="217"/>
      <c r="BM15" s="217"/>
      <c r="BN15" s="217"/>
      <c r="BO15" s="217"/>
      <c r="BP15" s="217"/>
      <c r="BQ15" s="217"/>
      <c r="BR15" s="217"/>
      <c r="BS15" s="217"/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7"/>
      <c r="CE15" s="217"/>
      <c r="CF15" s="217"/>
      <c r="CG15" s="217"/>
      <c r="CH15" s="217"/>
      <c r="CI15" s="217"/>
      <c r="CJ15" s="217"/>
      <c r="CK15" s="217"/>
      <c r="CL15" s="217"/>
      <c r="CM15" s="217"/>
      <c r="CN15" s="217"/>
      <c r="CO15" s="217"/>
      <c r="CP15" s="217"/>
      <c r="CQ15" s="217"/>
      <c r="CR15" s="217"/>
      <c r="CS15" s="217"/>
      <c r="CT15" s="217"/>
      <c r="CU15" s="217"/>
      <c r="CV15" s="217"/>
      <c r="CW15" s="217"/>
      <c r="CX15" s="217"/>
      <c r="CY15" s="217"/>
      <c r="CZ15" s="217"/>
      <c r="DA15" s="217"/>
      <c r="DB15" s="217"/>
      <c r="DC15" s="217"/>
      <c r="DD15" s="217"/>
      <c r="DE15" s="217"/>
      <c r="DF15" s="217"/>
      <c r="DG15" s="217"/>
      <c r="DH15" s="217"/>
      <c r="DI15" s="217"/>
      <c r="DJ15" s="217"/>
      <c r="DK15" s="217"/>
      <c r="DL15" s="217"/>
      <c r="DM15" s="217"/>
      <c r="DN15" s="217"/>
      <c r="DO15" s="217"/>
      <c r="DP15" s="217"/>
      <c r="DQ15" s="217"/>
      <c r="DR15" s="217"/>
      <c r="DS15" s="217"/>
      <c r="DT15" s="217"/>
      <c r="DU15" s="217"/>
      <c r="DV15" s="217"/>
      <c r="DW15" s="217"/>
      <c r="DX15" s="217"/>
      <c r="DY15" s="217"/>
      <c r="DZ15" s="217"/>
      <c r="EA15" s="217"/>
      <c r="EB15" s="217"/>
      <c r="EC15" s="217"/>
      <c r="ED15" s="217"/>
      <c r="EE15" s="217"/>
      <c r="EF15" s="217"/>
      <c r="EG15" s="217"/>
      <c r="EH15" s="217"/>
      <c r="EI15" s="217"/>
      <c r="EJ15" s="217"/>
      <c r="EK15" s="217"/>
      <c r="EL15" s="217"/>
      <c r="EM15" s="217"/>
      <c r="EN15" s="217"/>
      <c r="EO15" s="217"/>
      <c r="EP15" s="217"/>
      <c r="EQ15" s="217"/>
      <c r="ER15" s="217"/>
      <c r="ES15" s="217"/>
      <c r="ET15" s="217"/>
      <c r="EU15" s="217"/>
      <c r="EV15" s="217"/>
      <c r="EW15" s="217"/>
      <c r="EX15" s="217"/>
      <c r="EY15" s="217"/>
      <c r="EZ15" s="217"/>
      <c r="FA15" s="217"/>
      <c r="FB15" s="217"/>
      <c r="FC15" s="217"/>
      <c r="FD15" s="217"/>
      <c r="FE15" s="217"/>
      <c r="FF15" s="217"/>
      <c r="FG15" s="217"/>
      <c r="FH15" s="217"/>
      <c r="FI15" s="217"/>
      <c r="FJ15" s="217"/>
      <c r="FK15" s="217"/>
      <c r="FL15" s="217"/>
      <c r="FM15" s="217"/>
      <c r="FN15" s="217"/>
      <c r="FO15" s="217"/>
      <c r="FP15" s="217"/>
      <c r="FQ15" s="217"/>
      <c r="FR15" s="217"/>
      <c r="FS15" s="217"/>
      <c r="FT15" s="217"/>
      <c r="FU15" s="217"/>
      <c r="FV15" s="217"/>
      <c r="FW15" s="217"/>
      <c r="FX15" s="217"/>
      <c r="FY15" s="217"/>
      <c r="FZ15" s="217"/>
      <c r="GA15" s="217"/>
      <c r="GB15" s="217"/>
      <c r="GC15" s="217"/>
      <c r="GD15" s="217"/>
      <c r="GE15" s="217"/>
      <c r="GF15" s="217"/>
      <c r="GG15" s="217"/>
      <c r="GH15" s="217"/>
      <c r="GI15" s="217"/>
      <c r="GJ15" s="217"/>
      <c r="GK15" s="217"/>
      <c r="GL15" s="217"/>
      <c r="GM15" s="217"/>
      <c r="GN15" s="217"/>
      <c r="GO15" s="217"/>
      <c r="GP15" s="217"/>
      <c r="GQ15" s="217"/>
      <c r="GR15" s="217"/>
      <c r="GS15" s="217"/>
      <c r="GT15" s="217"/>
      <c r="GU15" s="217"/>
      <c r="GV15" s="217"/>
      <c r="GW15" s="217"/>
      <c r="GX15" s="217"/>
      <c r="GY15" s="217"/>
      <c r="GZ15" s="217"/>
      <c r="HA15" s="217"/>
      <c r="HB15" s="217"/>
      <c r="HC15" s="217"/>
      <c r="HD15" s="217"/>
      <c r="HE15" s="217"/>
      <c r="HF15" s="217"/>
      <c r="HG15" s="217"/>
      <c r="HH15" s="217"/>
      <c r="HI15" s="217"/>
      <c r="HJ15" s="217"/>
      <c r="HK15" s="217"/>
      <c r="HL15" s="217"/>
      <c r="HM15" s="217"/>
      <c r="HN15" s="217"/>
      <c r="HO15" s="217"/>
      <c r="HP15" s="217"/>
      <c r="HQ15" s="217"/>
      <c r="HR15" s="217"/>
      <c r="HS15" s="217"/>
      <c r="HT15" s="217"/>
      <c r="HU15" s="217"/>
      <c r="HV15" s="217"/>
      <c r="HW15" s="217"/>
      <c r="HX15" s="217"/>
      <c r="HY15" s="217"/>
      <c r="HZ15" s="217"/>
      <c r="IA15" s="217"/>
      <c r="IB15" s="217"/>
      <c r="IC15" s="217"/>
      <c r="ID15" s="217"/>
      <c r="IE15" s="217"/>
      <c r="IF15" s="217"/>
      <c r="IG15" s="217"/>
      <c r="IH15" s="217"/>
      <c r="II15" s="217"/>
      <c r="IJ15" s="217"/>
      <c r="IK15" s="217"/>
      <c r="IL15" s="217"/>
      <c r="IM15" s="217"/>
      <c r="IN15" s="217"/>
      <c r="IO15" s="217"/>
      <c r="IP15" s="217"/>
      <c r="IQ15" s="217"/>
      <c r="IR15" s="217"/>
    </row>
    <row r="16" spans="1:252" ht="9">
      <c r="A16" s="130" t="s">
        <v>26</v>
      </c>
      <c r="B16" s="362">
        <v>741.7</v>
      </c>
      <c r="C16" s="362">
        <v>698</v>
      </c>
      <c r="D16" s="362">
        <v>803.5</v>
      </c>
      <c r="E16" s="362">
        <v>755.5</v>
      </c>
      <c r="F16" s="362">
        <v>730.3</v>
      </c>
      <c r="G16" s="362">
        <v>452.2</v>
      </c>
      <c r="H16" s="362">
        <v>794.2</v>
      </c>
      <c r="I16" s="362">
        <v>818.8</v>
      </c>
      <c r="J16" s="362">
        <v>727.1</v>
      </c>
      <c r="K16" s="362">
        <v>702.2</v>
      </c>
      <c r="L16" s="362">
        <v>586.5</v>
      </c>
      <c r="M16" s="362">
        <v>615.9</v>
      </c>
      <c r="N16" s="362">
        <v>736.5</v>
      </c>
      <c r="O16" s="232">
        <v>815.35056662207148</v>
      </c>
      <c r="P16" s="232">
        <v>800.36950111634451</v>
      </c>
      <c r="Q16" s="232">
        <v>819.59205520905084</v>
      </c>
      <c r="R16" s="445">
        <v>754.66650441395336</v>
      </c>
      <c r="S16" s="413">
        <v>774.39582229831046</v>
      </c>
      <c r="T16" s="446">
        <v>778.76456302074098</v>
      </c>
      <c r="U16" s="447">
        <v>844.53118178353668</v>
      </c>
      <c r="V16" s="447">
        <v>840.47935534094324</v>
      </c>
      <c r="W16" s="409">
        <v>851.57044293591241</v>
      </c>
      <c r="X16" s="409">
        <v>869.58333333333326</v>
      </c>
      <c r="Y16" s="366">
        <v>772.02770443107283</v>
      </c>
      <c r="Z16" s="366">
        <v>814.60680042613615</v>
      </c>
      <c r="AA16" s="366">
        <v>843.69514664670567</v>
      </c>
      <c r="AB16" s="366">
        <v>797.2</v>
      </c>
      <c r="AC16" s="366">
        <v>812.49904583036448</v>
      </c>
      <c r="AD16" s="353" t="s">
        <v>15</v>
      </c>
      <c r="AE16" s="558"/>
      <c r="AF16" s="217"/>
      <c r="AG16" s="217"/>
      <c r="AH16" s="217"/>
      <c r="AI16" s="217"/>
      <c r="AJ16" s="217"/>
      <c r="AK16" s="217"/>
      <c r="AL16" s="217"/>
      <c r="AM16" s="217"/>
      <c r="AN16" s="217"/>
      <c r="AO16" s="217"/>
      <c r="AP16" s="217"/>
      <c r="AQ16" s="217"/>
      <c r="AR16" s="217"/>
      <c r="AS16" s="217"/>
      <c r="AT16" s="217"/>
      <c r="AU16" s="217"/>
      <c r="AV16" s="217"/>
      <c r="AW16" s="217"/>
      <c r="AX16" s="217"/>
      <c r="AY16" s="217"/>
      <c r="AZ16" s="217"/>
      <c r="BA16" s="217"/>
      <c r="BB16" s="217"/>
      <c r="BC16" s="217"/>
      <c r="BD16" s="217"/>
      <c r="BE16" s="217"/>
      <c r="BF16" s="217"/>
      <c r="BG16" s="217"/>
      <c r="BH16" s="217"/>
      <c r="BI16" s="217"/>
      <c r="BJ16" s="217"/>
      <c r="BK16" s="217"/>
      <c r="BL16" s="217"/>
      <c r="BM16" s="217"/>
      <c r="BN16" s="217"/>
      <c r="BO16" s="217"/>
      <c r="BP16" s="217"/>
      <c r="BQ16" s="217"/>
      <c r="BR16" s="217"/>
      <c r="BS16" s="217"/>
      <c r="BT16" s="217"/>
      <c r="BU16" s="217"/>
      <c r="BV16" s="217"/>
      <c r="BW16" s="217"/>
      <c r="BX16" s="217"/>
      <c r="BY16" s="217"/>
      <c r="BZ16" s="217"/>
      <c r="CA16" s="217"/>
      <c r="CB16" s="217"/>
      <c r="CC16" s="217"/>
      <c r="CD16" s="217"/>
      <c r="CE16" s="217"/>
      <c r="CF16" s="217"/>
      <c r="CG16" s="217"/>
      <c r="CH16" s="217"/>
      <c r="CI16" s="217"/>
      <c r="CJ16" s="217"/>
      <c r="CK16" s="217"/>
      <c r="CL16" s="217"/>
      <c r="CM16" s="217"/>
      <c r="CN16" s="217"/>
      <c r="CO16" s="217"/>
      <c r="CP16" s="217"/>
      <c r="CQ16" s="217"/>
      <c r="CR16" s="217"/>
      <c r="CS16" s="217"/>
      <c r="CT16" s="217"/>
      <c r="CU16" s="217"/>
      <c r="CV16" s="217"/>
      <c r="CW16" s="217"/>
      <c r="CX16" s="217"/>
      <c r="CY16" s="217"/>
      <c r="CZ16" s="217"/>
      <c r="DA16" s="217"/>
      <c r="DB16" s="217"/>
      <c r="DC16" s="217"/>
      <c r="DD16" s="217"/>
      <c r="DE16" s="217"/>
      <c r="DF16" s="217"/>
      <c r="DG16" s="217"/>
      <c r="DH16" s="217"/>
      <c r="DI16" s="217"/>
      <c r="DJ16" s="217"/>
      <c r="DK16" s="217"/>
      <c r="DL16" s="217"/>
      <c r="DM16" s="217"/>
      <c r="DN16" s="217"/>
      <c r="DO16" s="217"/>
      <c r="DP16" s="217"/>
      <c r="DQ16" s="217"/>
      <c r="DR16" s="217"/>
      <c r="DS16" s="217"/>
      <c r="DT16" s="217"/>
      <c r="DU16" s="217"/>
      <c r="DV16" s="217"/>
      <c r="DW16" s="217"/>
      <c r="DX16" s="217"/>
      <c r="DY16" s="217"/>
      <c r="DZ16" s="217"/>
      <c r="EA16" s="217"/>
      <c r="EB16" s="217"/>
      <c r="EC16" s="217"/>
      <c r="ED16" s="217"/>
      <c r="EE16" s="217"/>
      <c r="EF16" s="217"/>
      <c r="EG16" s="217"/>
      <c r="EH16" s="217"/>
      <c r="EI16" s="217"/>
      <c r="EJ16" s="217"/>
      <c r="EK16" s="217"/>
      <c r="EL16" s="217"/>
      <c r="EM16" s="217"/>
      <c r="EN16" s="217"/>
      <c r="EO16" s="217"/>
      <c r="EP16" s="217"/>
      <c r="EQ16" s="217"/>
      <c r="ER16" s="217"/>
      <c r="ES16" s="217"/>
      <c r="ET16" s="217"/>
      <c r="EU16" s="217"/>
      <c r="EV16" s="217"/>
      <c r="EW16" s="217"/>
      <c r="EX16" s="217"/>
      <c r="EY16" s="217"/>
      <c r="EZ16" s="217"/>
      <c r="FA16" s="217"/>
      <c r="FB16" s="217"/>
      <c r="FC16" s="217"/>
      <c r="FD16" s="217"/>
      <c r="FE16" s="217"/>
      <c r="FF16" s="217"/>
      <c r="FG16" s="217"/>
      <c r="FH16" s="217"/>
      <c r="FI16" s="217"/>
      <c r="FJ16" s="217"/>
      <c r="FK16" s="217"/>
      <c r="FL16" s="217"/>
      <c r="FM16" s="217"/>
      <c r="FN16" s="217"/>
      <c r="FO16" s="217"/>
      <c r="FP16" s="217"/>
      <c r="FQ16" s="217"/>
      <c r="FR16" s="217"/>
      <c r="FS16" s="217"/>
      <c r="FT16" s="217"/>
      <c r="FU16" s="217"/>
      <c r="FV16" s="217"/>
      <c r="FW16" s="217"/>
      <c r="FX16" s="217"/>
      <c r="FY16" s="217"/>
      <c r="FZ16" s="217"/>
      <c r="GA16" s="217"/>
      <c r="GB16" s="217"/>
      <c r="GC16" s="217"/>
      <c r="GD16" s="217"/>
      <c r="GE16" s="217"/>
      <c r="GF16" s="217"/>
      <c r="GG16" s="217"/>
      <c r="GH16" s="217"/>
      <c r="GI16" s="217"/>
      <c r="GJ16" s="217"/>
      <c r="GK16" s="217"/>
      <c r="GL16" s="217"/>
      <c r="GM16" s="217"/>
      <c r="GN16" s="217"/>
      <c r="GO16" s="217"/>
      <c r="GP16" s="217"/>
      <c r="GQ16" s="217"/>
      <c r="GR16" s="217"/>
      <c r="GS16" s="217"/>
      <c r="GT16" s="217"/>
      <c r="GU16" s="217"/>
      <c r="GV16" s="217"/>
      <c r="GW16" s="217"/>
      <c r="GX16" s="217"/>
      <c r="GY16" s="217"/>
      <c r="GZ16" s="217"/>
      <c r="HA16" s="217"/>
      <c r="HB16" s="217"/>
      <c r="HC16" s="217"/>
      <c r="HD16" s="217"/>
      <c r="HE16" s="217"/>
      <c r="HF16" s="217"/>
      <c r="HG16" s="217"/>
      <c r="HH16" s="217"/>
      <c r="HI16" s="217"/>
      <c r="HJ16" s="217"/>
      <c r="HK16" s="217"/>
      <c r="HL16" s="217"/>
      <c r="HM16" s="217"/>
      <c r="HN16" s="217"/>
      <c r="HO16" s="217"/>
      <c r="HP16" s="217"/>
      <c r="HQ16" s="217"/>
      <c r="HR16" s="217"/>
      <c r="HS16" s="217"/>
      <c r="HT16" s="217"/>
      <c r="HU16" s="217"/>
      <c r="HV16" s="217"/>
      <c r="HW16" s="217"/>
      <c r="HX16" s="217"/>
      <c r="HY16" s="217"/>
      <c r="HZ16" s="217"/>
      <c r="IA16" s="217"/>
      <c r="IB16" s="217"/>
      <c r="IC16" s="217"/>
      <c r="ID16" s="217"/>
      <c r="IE16" s="217"/>
      <c r="IF16" s="217"/>
      <c r="IG16" s="217"/>
      <c r="IH16" s="217"/>
      <c r="II16" s="217"/>
      <c r="IJ16" s="217"/>
      <c r="IK16" s="217"/>
      <c r="IL16" s="217"/>
      <c r="IM16" s="217"/>
      <c r="IN16" s="217"/>
      <c r="IO16" s="217"/>
      <c r="IP16" s="217"/>
      <c r="IQ16" s="217"/>
      <c r="IR16" s="217"/>
    </row>
    <row r="17" spans="1:252" ht="9">
      <c r="A17" s="130" t="s">
        <v>207</v>
      </c>
      <c r="B17" s="362">
        <v>810.5</v>
      </c>
      <c r="C17" s="362">
        <v>783.4</v>
      </c>
      <c r="D17" s="362">
        <v>845.5</v>
      </c>
      <c r="E17" s="362">
        <v>794.4</v>
      </c>
      <c r="F17" s="362">
        <v>811.9</v>
      </c>
      <c r="G17" s="362">
        <v>583.79999999999995</v>
      </c>
      <c r="H17" s="362">
        <v>719</v>
      </c>
      <c r="I17" s="362">
        <v>817.3</v>
      </c>
      <c r="J17" s="362">
        <v>703.8</v>
      </c>
      <c r="K17" s="362">
        <v>680.2</v>
      </c>
      <c r="L17" s="362">
        <v>630.70000000000005</v>
      </c>
      <c r="M17" s="362">
        <v>628.20000000000005</v>
      </c>
      <c r="N17" s="362">
        <v>704.5</v>
      </c>
      <c r="O17" s="232">
        <v>665.62823806842209</v>
      </c>
      <c r="P17" s="232">
        <v>705.23576240252419</v>
      </c>
      <c r="Q17" s="232">
        <v>815.70668034433754</v>
      </c>
      <c r="R17" s="445">
        <v>733.95020817692739</v>
      </c>
      <c r="S17" s="413">
        <v>684.41916192786164</v>
      </c>
      <c r="T17" s="446">
        <v>709.80267259493235</v>
      </c>
      <c r="U17" s="447">
        <v>723.40560884917318</v>
      </c>
      <c r="V17" s="447">
        <v>705.49475737723753</v>
      </c>
      <c r="W17" s="409">
        <v>771.84719570575419</v>
      </c>
      <c r="X17" s="409">
        <v>792.44878821436976</v>
      </c>
      <c r="Y17" s="366">
        <v>760.5700105551856</v>
      </c>
      <c r="Z17" s="366">
        <v>749.92529137529175</v>
      </c>
      <c r="AA17" s="366">
        <v>694.382812138742</v>
      </c>
      <c r="AB17" s="366">
        <v>835</v>
      </c>
      <c r="AC17" s="366">
        <v>843.50531834978676</v>
      </c>
      <c r="AD17" s="353">
        <v>772.4469884209102</v>
      </c>
      <c r="AE17" s="558"/>
      <c r="AF17" s="217"/>
      <c r="AG17" s="217"/>
      <c r="AH17" s="217"/>
      <c r="AI17" s="217"/>
      <c r="AJ17" s="217"/>
      <c r="AK17" s="217"/>
      <c r="AL17" s="217"/>
      <c r="AM17" s="217"/>
      <c r="AN17" s="217"/>
      <c r="AO17" s="217"/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  <c r="BL17" s="217"/>
      <c r="BM17" s="217"/>
      <c r="BN17" s="217"/>
      <c r="BO17" s="217"/>
      <c r="BP17" s="217"/>
      <c r="BQ17" s="217"/>
      <c r="BR17" s="217"/>
      <c r="BS17" s="217"/>
      <c r="BT17" s="217"/>
      <c r="BU17" s="217"/>
      <c r="BV17" s="217"/>
      <c r="BW17" s="217"/>
      <c r="BX17" s="217"/>
      <c r="BY17" s="217"/>
      <c r="BZ17" s="217"/>
      <c r="CA17" s="217"/>
      <c r="CB17" s="217"/>
      <c r="CC17" s="217"/>
      <c r="CD17" s="217"/>
      <c r="CE17" s="217"/>
      <c r="CF17" s="217"/>
      <c r="CG17" s="217"/>
      <c r="CH17" s="217"/>
      <c r="CI17" s="217"/>
      <c r="CJ17" s="217"/>
      <c r="CK17" s="217"/>
      <c r="CL17" s="217"/>
      <c r="CM17" s="217"/>
      <c r="CN17" s="217"/>
      <c r="CO17" s="217"/>
      <c r="CP17" s="217"/>
      <c r="CQ17" s="217"/>
      <c r="CR17" s="217"/>
      <c r="CS17" s="217"/>
      <c r="CT17" s="217"/>
      <c r="CU17" s="217"/>
      <c r="CV17" s="217"/>
      <c r="CW17" s="217"/>
      <c r="CX17" s="217"/>
      <c r="CY17" s="217"/>
      <c r="CZ17" s="217"/>
      <c r="DA17" s="217"/>
      <c r="DB17" s="217"/>
      <c r="DC17" s="217"/>
      <c r="DD17" s="217"/>
      <c r="DE17" s="217"/>
      <c r="DF17" s="217"/>
      <c r="DG17" s="217"/>
      <c r="DH17" s="217"/>
      <c r="DI17" s="217"/>
      <c r="DJ17" s="217"/>
      <c r="DK17" s="217"/>
      <c r="DL17" s="217"/>
      <c r="DM17" s="217"/>
      <c r="DN17" s="217"/>
      <c r="DO17" s="217"/>
      <c r="DP17" s="217"/>
      <c r="DQ17" s="217"/>
      <c r="DR17" s="217"/>
      <c r="DS17" s="217"/>
      <c r="DT17" s="217"/>
      <c r="DU17" s="217"/>
      <c r="DV17" s="217"/>
      <c r="DW17" s="217"/>
      <c r="DX17" s="217"/>
      <c r="DY17" s="217"/>
      <c r="DZ17" s="217"/>
      <c r="EA17" s="217"/>
      <c r="EB17" s="217"/>
      <c r="EC17" s="217"/>
      <c r="ED17" s="217"/>
      <c r="EE17" s="217"/>
      <c r="EF17" s="217"/>
      <c r="EG17" s="217"/>
      <c r="EH17" s="217"/>
      <c r="EI17" s="217"/>
      <c r="EJ17" s="217"/>
      <c r="EK17" s="217"/>
      <c r="EL17" s="217"/>
      <c r="EM17" s="217"/>
      <c r="EN17" s="217"/>
      <c r="EO17" s="217"/>
      <c r="EP17" s="217"/>
      <c r="EQ17" s="217"/>
      <c r="ER17" s="217"/>
      <c r="ES17" s="217"/>
      <c r="ET17" s="217"/>
      <c r="EU17" s="217"/>
      <c r="EV17" s="217"/>
      <c r="EW17" s="217"/>
      <c r="EX17" s="217"/>
      <c r="EY17" s="217"/>
      <c r="EZ17" s="217"/>
      <c r="FA17" s="217"/>
      <c r="FB17" s="217"/>
      <c r="FC17" s="217"/>
      <c r="FD17" s="217"/>
      <c r="FE17" s="217"/>
      <c r="FF17" s="217"/>
      <c r="FG17" s="217"/>
      <c r="FH17" s="217"/>
      <c r="FI17" s="217"/>
      <c r="FJ17" s="217"/>
      <c r="FK17" s="217"/>
      <c r="FL17" s="217"/>
      <c r="FM17" s="217"/>
      <c r="FN17" s="217"/>
      <c r="FO17" s="217"/>
      <c r="FP17" s="217"/>
      <c r="FQ17" s="217"/>
      <c r="FR17" s="217"/>
      <c r="FS17" s="217"/>
      <c r="FT17" s="217"/>
      <c r="FU17" s="217"/>
      <c r="FV17" s="217"/>
      <c r="FW17" s="217"/>
      <c r="FX17" s="217"/>
      <c r="FY17" s="217"/>
      <c r="FZ17" s="217"/>
      <c r="GA17" s="217"/>
      <c r="GB17" s="217"/>
      <c r="GC17" s="217"/>
      <c r="GD17" s="217"/>
      <c r="GE17" s="217"/>
      <c r="GF17" s="217"/>
      <c r="GG17" s="217"/>
      <c r="GH17" s="217"/>
      <c r="GI17" s="217"/>
      <c r="GJ17" s="217"/>
      <c r="GK17" s="217"/>
      <c r="GL17" s="217"/>
      <c r="GM17" s="217"/>
      <c r="GN17" s="217"/>
      <c r="GO17" s="217"/>
      <c r="GP17" s="217"/>
      <c r="GQ17" s="217"/>
      <c r="GR17" s="217"/>
      <c r="GS17" s="217"/>
      <c r="GT17" s="217"/>
      <c r="GU17" s="217"/>
      <c r="GV17" s="217"/>
      <c r="GW17" s="217"/>
      <c r="GX17" s="217"/>
      <c r="GY17" s="217"/>
      <c r="GZ17" s="217"/>
      <c r="HA17" s="217"/>
      <c r="HB17" s="217"/>
      <c r="HC17" s="217"/>
      <c r="HD17" s="217"/>
      <c r="HE17" s="217"/>
      <c r="HF17" s="217"/>
      <c r="HG17" s="217"/>
      <c r="HH17" s="217"/>
      <c r="HI17" s="217"/>
      <c r="HJ17" s="217"/>
      <c r="HK17" s="217"/>
      <c r="HL17" s="217"/>
      <c r="HM17" s="217"/>
      <c r="HN17" s="217"/>
      <c r="HO17" s="217"/>
      <c r="HP17" s="217"/>
      <c r="HQ17" s="217"/>
      <c r="HR17" s="217"/>
      <c r="HS17" s="217"/>
      <c r="HT17" s="217"/>
      <c r="HU17" s="217"/>
      <c r="HV17" s="217"/>
      <c r="HW17" s="217"/>
      <c r="HX17" s="217"/>
      <c r="HY17" s="217"/>
      <c r="HZ17" s="217"/>
      <c r="IA17" s="217"/>
      <c r="IB17" s="217"/>
      <c r="IC17" s="217"/>
      <c r="ID17" s="217"/>
      <c r="IE17" s="217"/>
      <c r="IF17" s="217"/>
      <c r="IG17" s="217"/>
      <c r="IH17" s="217"/>
      <c r="II17" s="217"/>
      <c r="IJ17" s="217"/>
      <c r="IK17" s="217"/>
      <c r="IL17" s="217"/>
      <c r="IM17" s="217"/>
      <c r="IN17" s="217"/>
      <c r="IO17" s="217"/>
      <c r="IP17" s="217"/>
      <c r="IQ17" s="217"/>
      <c r="IR17" s="217"/>
    </row>
    <row r="18" spans="1:252" ht="9">
      <c r="A18" s="130" t="s">
        <v>27</v>
      </c>
      <c r="B18" s="362">
        <v>829.2</v>
      </c>
      <c r="C18" s="362">
        <v>822.7</v>
      </c>
      <c r="D18" s="362">
        <v>840.6</v>
      </c>
      <c r="E18" s="362">
        <v>834.8</v>
      </c>
      <c r="F18" s="362">
        <v>757.5</v>
      </c>
      <c r="G18" s="362">
        <v>677.5</v>
      </c>
      <c r="H18" s="362">
        <v>815.1</v>
      </c>
      <c r="I18" s="362">
        <v>935.8</v>
      </c>
      <c r="J18" s="362">
        <v>834</v>
      </c>
      <c r="K18" s="362">
        <v>878</v>
      </c>
      <c r="L18" s="362">
        <v>827.4</v>
      </c>
      <c r="M18" s="362">
        <v>839.8</v>
      </c>
      <c r="N18" s="362">
        <v>906.2</v>
      </c>
      <c r="O18" s="232">
        <v>837.22020293523576</v>
      </c>
      <c r="P18" s="232">
        <v>789.68549024751951</v>
      </c>
      <c r="Q18" s="232">
        <v>892.14757331563987</v>
      </c>
      <c r="R18" s="445">
        <v>830.77723653357339</v>
      </c>
      <c r="S18" s="413">
        <v>775.59260939623653</v>
      </c>
      <c r="T18" s="446">
        <v>818.57671651850171</v>
      </c>
      <c r="U18" s="447">
        <v>788.47841874290339</v>
      </c>
      <c r="V18" s="447">
        <v>808.71666812476337</v>
      </c>
      <c r="W18" s="409">
        <v>832.22294206306049</v>
      </c>
      <c r="X18" s="409">
        <v>895.57287486134965</v>
      </c>
      <c r="Y18" s="366">
        <v>812.7835918846755</v>
      </c>
      <c r="Z18" s="366">
        <v>772.99460256391762</v>
      </c>
      <c r="AA18" s="366">
        <v>705.37283017523271</v>
      </c>
      <c r="AB18" s="366">
        <v>884.8</v>
      </c>
      <c r="AC18" s="366">
        <v>867.27805767753728</v>
      </c>
      <c r="AD18" s="353">
        <v>829.36944058470442</v>
      </c>
      <c r="AE18" s="558"/>
      <c r="AF18" s="217"/>
      <c r="AG18" s="217"/>
      <c r="AH18" s="217"/>
      <c r="AI18" s="217"/>
      <c r="AJ18" s="217"/>
      <c r="AK18" s="217"/>
      <c r="AL18" s="217"/>
      <c r="AM18" s="217"/>
      <c r="AN18" s="217"/>
      <c r="AO18" s="217"/>
      <c r="AP18" s="217"/>
      <c r="AQ18" s="217"/>
      <c r="AR18" s="217"/>
      <c r="AS18" s="217"/>
      <c r="AT18" s="217"/>
      <c r="AU18" s="217"/>
      <c r="AV18" s="217"/>
      <c r="AW18" s="217"/>
      <c r="AX18" s="217"/>
      <c r="AY18" s="217"/>
      <c r="AZ18" s="217"/>
      <c r="BA18" s="217"/>
      <c r="BB18" s="217"/>
      <c r="BC18" s="217"/>
      <c r="BD18" s="217"/>
      <c r="BE18" s="217"/>
      <c r="BF18" s="217"/>
      <c r="BG18" s="217"/>
      <c r="BH18" s="217"/>
      <c r="BI18" s="217"/>
      <c r="BJ18" s="217"/>
      <c r="BK18" s="217"/>
      <c r="BL18" s="217"/>
      <c r="BM18" s="217"/>
      <c r="BN18" s="217"/>
      <c r="BO18" s="217"/>
      <c r="BP18" s="217"/>
      <c r="BQ18" s="217"/>
      <c r="BR18" s="217"/>
      <c r="BS18" s="217"/>
      <c r="BT18" s="217"/>
      <c r="BU18" s="217"/>
      <c r="BV18" s="217"/>
      <c r="BW18" s="217"/>
      <c r="BX18" s="217"/>
      <c r="BY18" s="217"/>
      <c r="BZ18" s="217"/>
      <c r="CA18" s="217"/>
      <c r="CB18" s="217"/>
      <c r="CC18" s="217"/>
      <c r="CD18" s="217"/>
      <c r="CE18" s="217"/>
      <c r="CF18" s="217"/>
      <c r="CG18" s="217"/>
      <c r="CH18" s="217"/>
      <c r="CI18" s="217"/>
      <c r="CJ18" s="217"/>
      <c r="CK18" s="217"/>
      <c r="CL18" s="217"/>
      <c r="CM18" s="217"/>
      <c r="CN18" s="217"/>
      <c r="CO18" s="217"/>
      <c r="CP18" s="217"/>
      <c r="CQ18" s="217"/>
      <c r="CR18" s="217"/>
      <c r="CS18" s="217"/>
      <c r="CT18" s="217"/>
      <c r="CU18" s="217"/>
      <c r="CV18" s="217"/>
      <c r="CW18" s="217"/>
      <c r="CX18" s="217"/>
      <c r="CY18" s="217"/>
      <c r="CZ18" s="217"/>
      <c r="DA18" s="217"/>
      <c r="DB18" s="217"/>
      <c r="DC18" s="217"/>
      <c r="DD18" s="217"/>
      <c r="DE18" s="217"/>
      <c r="DF18" s="217"/>
      <c r="DG18" s="217"/>
      <c r="DH18" s="217"/>
      <c r="DI18" s="217"/>
      <c r="DJ18" s="217"/>
      <c r="DK18" s="217"/>
      <c r="DL18" s="217"/>
      <c r="DM18" s="217"/>
      <c r="DN18" s="217"/>
      <c r="DO18" s="217"/>
      <c r="DP18" s="217"/>
      <c r="DQ18" s="217"/>
      <c r="DR18" s="217"/>
      <c r="DS18" s="217"/>
      <c r="DT18" s="217"/>
      <c r="DU18" s="217"/>
      <c r="DV18" s="217"/>
      <c r="DW18" s="217"/>
      <c r="DX18" s="217"/>
      <c r="DY18" s="217"/>
      <c r="DZ18" s="217"/>
      <c r="EA18" s="217"/>
      <c r="EB18" s="217"/>
      <c r="EC18" s="217"/>
      <c r="ED18" s="217"/>
      <c r="EE18" s="217"/>
      <c r="EF18" s="217"/>
      <c r="EG18" s="217"/>
      <c r="EH18" s="217"/>
      <c r="EI18" s="217"/>
      <c r="EJ18" s="217"/>
      <c r="EK18" s="217"/>
      <c r="EL18" s="217"/>
      <c r="EM18" s="217"/>
      <c r="EN18" s="217"/>
      <c r="EO18" s="217"/>
      <c r="EP18" s="217"/>
      <c r="EQ18" s="217"/>
      <c r="ER18" s="217"/>
      <c r="ES18" s="217"/>
      <c r="ET18" s="217"/>
      <c r="EU18" s="217"/>
      <c r="EV18" s="217"/>
      <c r="EW18" s="217"/>
      <c r="EX18" s="217"/>
      <c r="EY18" s="217"/>
      <c r="EZ18" s="217"/>
      <c r="FA18" s="217"/>
      <c r="FB18" s="217"/>
      <c r="FC18" s="217"/>
      <c r="FD18" s="217"/>
      <c r="FE18" s="217"/>
      <c r="FF18" s="217"/>
      <c r="FG18" s="217"/>
      <c r="FH18" s="217"/>
      <c r="FI18" s="217"/>
      <c r="FJ18" s="217"/>
      <c r="FK18" s="217"/>
      <c r="FL18" s="217"/>
      <c r="FM18" s="217"/>
      <c r="FN18" s="217"/>
      <c r="FO18" s="217"/>
      <c r="FP18" s="217"/>
      <c r="FQ18" s="217"/>
      <c r="FR18" s="217"/>
      <c r="FS18" s="217"/>
      <c r="FT18" s="217"/>
      <c r="FU18" s="217"/>
      <c r="FV18" s="217"/>
      <c r="FW18" s="217"/>
      <c r="FX18" s="217"/>
      <c r="FY18" s="217"/>
      <c r="FZ18" s="217"/>
      <c r="GA18" s="217"/>
      <c r="GB18" s="217"/>
      <c r="GC18" s="217"/>
      <c r="GD18" s="217"/>
      <c r="GE18" s="217"/>
      <c r="GF18" s="217"/>
      <c r="GG18" s="217"/>
      <c r="GH18" s="217"/>
      <c r="GI18" s="217"/>
      <c r="GJ18" s="217"/>
      <c r="GK18" s="217"/>
      <c r="GL18" s="217"/>
      <c r="GM18" s="217"/>
      <c r="GN18" s="217"/>
      <c r="GO18" s="217"/>
      <c r="GP18" s="217"/>
      <c r="GQ18" s="217"/>
      <c r="GR18" s="217"/>
      <c r="GS18" s="217"/>
      <c r="GT18" s="217"/>
      <c r="GU18" s="217"/>
      <c r="GV18" s="217"/>
      <c r="GW18" s="217"/>
      <c r="GX18" s="217"/>
      <c r="GY18" s="217"/>
      <c r="GZ18" s="217"/>
      <c r="HA18" s="217"/>
      <c r="HB18" s="217"/>
      <c r="HC18" s="217"/>
      <c r="HD18" s="217"/>
      <c r="HE18" s="217"/>
      <c r="HF18" s="217"/>
      <c r="HG18" s="217"/>
      <c r="HH18" s="217"/>
      <c r="HI18" s="217"/>
      <c r="HJ18" s="217"/>
      <c r="HK18" s="217"/>
      <c r="HL18" s="217"/>
      <c r="HM18" s="217"/>
      <c r="HN18" s="217"/>
      <c r="HO18" s="217"/>
      <c r="HP18" s="217"/>
      <c r="HQ18" s="217"/>
      <c r="HR18" s="217"/>
      <c r="HS18" s="217"/>
      <c r="HT18" s="217"/>
      <c r="HU18" s="217"/>
      <c r="HV18" s="217"/>
      <c r="HW18" s="217"/>
      <c r="HX18" s="217"/>
      <c r="HY18" s="217"/>
      <c r="HZ18" s="217"/>
      <c r="IA18" s="217"/>
      <c r="IB18" s="217"/>
      <c r="IC18" s="217"/>
      <c r="ID18" s="217"/>
      <c r="IE18" s="217"/>
      <c r="IF18" s="217"/>
      <c r="IG18" s="217"/>
      <c r="IH18" s="217"/>
      <c r="II18" s="217"/>
      <c r="IJ18" s="217"/>
      <c r="IK18" s="217"/>
      <c r="IL18" s="217"/>
      <c r="IM18" s="217"/>
      <c r="IN18" s="217"/>
      <c r="IO18" s="217"/>
      <c r="IP18" s="217"/>
      <c r="IQ18" s="217"/>
      <c r="IR18" s="217"/>
    </row>
    <row r="19" spans="1:252" ht="9">
      <c r="A19" s="130" t="s">
        <v>28</v>
      </c>
      <c r="B19" s="362">
        <v>806.4</v>
      </c>
      <c r="C19" s="362">
        <v>732</v>
      </c>
      <c r="D19" s="362">
        <v>737.4</v>
      </c>
      <c r="E19" s="362">
        <v>762.4</v>
      </c>
      <c r="F19" s="362">
        <v>779.9</v>
      </c>
      <c r="G19" s="362">
        <v>645</v>
      </c>
      <c r="H19" s="362">
        <v>742.6</v>
      </c>
      <c r="I19" s="362">
        <v>796.5</v>
      </c>
      <c r="J19" s="362">
        <v>788.9</v>
      </c>
      <c r="K19" s="362">
        <v>723.9</v>
      </c>
      <c r="L19" s="362">
        <v>720.9</v>
      </c>
      <c r="M19" s="362">
        <v>718.1</v>
      </c>
      <c r="N19" s="362">
        <v>809.4</v>
      </c>
      <c r="O19" s="232">
        <v>723.52061220735629</v>
      </c>
      <c r="P19" s="232">
        <v>790.88255026358968</v>
      </c>
      <c r="Q19" s="232">
        <v>861.35071651461715</v>
      </c>
      <c r="R19" s="445">
        <v>844.28124359597246</v>
      </c>
      <c r="S19" s="413">
        <v>781.88344722314685</v>
      </c>
      <c r="T19" s="446">
        <v>822.58830243668933</v>
      </c>
      <c r="U19" s="447">
        <v>848.62388232861599</v>
      </c>
      <c r="V19" s="447">
        <v>819.37517718931952</v>
      </c>
      <c r="W19" s="409">
        <v>953.4943492492464</v>
      </c>
      <c r="X19" s="409">
        <v>931.19509267793092</v>
      </c>
      <c r="Y19" s="366">
        <v>843.37598081427518</v>
      </c>
      <c r="Z19" s="366">
        <v>838.50006958394067</v>
      </c>
      <c r="AA19" s="366">
        <v>874.27895894598805</v>
      </c>
      <c r="AB19" s="366">
        <v>884</v>
      </c>
      <c r="AC19" s="366">
        <v>926.02687520951099</v>
      </c>
      <c r="AD19" s="353">
        <v>851.17801379036064</v>
      </c>
      <c r="AE19" s="558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H19" s="217"/>
      <c r="BI19" s="217"/>
      <c r="BJ19" s="217"/>
      <c r="BK19" s="217"/>
      <c r="BL19" s="217"/>
      <c r="BM19" s="217"/>
      <c r="BN19" s="217"/>
      <c r="BO19" s="217"/>
      <c r="BP19" s="217"/>
      <c r="BQ19" s="217"/>
      <c r="BR19" s="217"/>
      <c r="BS19" s="217"/>
      <c r="BT19" s="217"/>
      <c r="BU19" s="217"/>
      <c r="BV19" s="217"/>
      <c r="BW19" s="217"/>
      <c r="BX19" s="217"/>
      <c r="BY19" s="217"/>
      <c r="BZ19" s="217"/>
      <c r="CA19" s="217"/>
      <c r="CB19" s="217"/>
      <c r="CC19" s="217"/>
      <c r="CD19" s="217"/>
      <c r="CE19" s="217"/>
      <c r="CF19" s="217"/>
      <c r="CG19" s="217"/>
      <c r="CH19" s="217"/>
      <c r="CI19" s="217"/>
      <c r="CJ19" s="217"/>
      <c r="CK19" s="217"/>
      <c r="CL19" s="217"/>
      <c r="CM19" s="217"/>
      <c r="CN19" s="217"/>
      <c r="CO19" s="217"/>
      <c r="CP19" s="217"/>
      <c r="CQ19" s="217"/>
      <c r="CR19" s="217"/>
      <c r="CS19" s="217"/>
      <c r="CT19" s="217"/>
      <c r="CU19" s="217"/>
      <c r="CV19" s="217"/>
      <c r="CW19" s="217"/>
      <c r="CX19" s="217"/>
      <c r="CY19" s="217"/>
      <c r="CZ19" s="217"/>
      <c r="DA19" s="217"/>
      <c r="DB19" s="217"/>
      <c r="DC19" s="217"/>
      <c r="DD19" s="217"/>
      <c r="DE19" s="217"/>
      <c r="DF19" s="217"/>
      <c r="DG19" s="217"/>
      <c r="DH19" s="217"/>
      <c r="DI19" s="217"/>
      <c r="DJ19" s="217"/>
      <c r="DK19" s="217"/>
      <c r="DL19" s="217"/>
      <c r="DM19" s="217"/>
      <c r="DN19" s="217"/>
      <c r="DO19" s="217"/>
      <c r="DP19" s="217"/>
      <c r="DQ19" s="217"/>
      <c r="DR19" s="217"/>
      <c r="DS19" s="217"/>
      <c r="DT19" s="217"/>
      <c r="DU19" s="217"/>
      <c r="DV19" s="217"/>
      <c r="DW19" s="217"/>
      <c r="DX19" s="217"/>
      <c r="DY19" s="217"/>
      <c r="DZ19" s="217"/>
      <c r="EA19" s="217"/>
      <c r="EB19" s="217"/>
      <c r="EC19" s="217"/>
      <c r="ED19" s="217"/>
      <c r="EE19" s="217"/>
      <c r="EF19" s="217"/>
      <c r="EG19" s="217"/>
      <c r="EH19" s="217"/>
      <c r="EI19" s="217"/>
      <c r="EJ19" s="217"/>
      <c r="EK19" s="217"/>
      <c r="EL19" s="217"/>
      <c r="EM19" s="217"/>
      <c r="EN19" s="217"/>
      <c r="EO19" s="217"/>
      <c r="EP19" s="217"/>
      <c r="EQ19" s="217"/>
      <c r="ER19" s="217"/>
      <c r="ES19" s="217"/>
      <c r="ET19" s="217"/>
      <c r="EU19" s="217"/>
      <c r="EV19" s="217"/>
      <c r="EW19" s="217"/>
      <c r="EX19" s="217"/>
      <c r="EY19" s="217"/>
      <c r="EZ19" s="217"/>
      <c r="FA19" s="217"/>
      <c r="FB19" s="217"/>
      <c r="FC19" s="217"/>
      <c r="FD19" s="217"/>
      <c r="FE19" s="217"/>
      <c r="FF19" s="217"/>
      <c r="FG19" s="217"/>
      <c r="FH19" s="217"/>
      <c r="FI19" s="217"/>
      <c r="FJ19" s="217"/>
      <c r="FK19" s="217"/>
      <c r="FL19" s="217"/>
      <c r="FM19" s="217"/>
      <c r="FN19" s="217"/>
      <c r="FO19" s="217"/>
      <c r="FP19" s="217"/>
      <c r="FQ19" s="217"/>
      <c r="FR19" s="217"/>
      <c r="FS19" s="217"/>
      <c r="FT19" s="217"/>
      <c r="FU19" s="217"/>
      <c r="FV19" s="217"/>
      <c r="FW19" s="217"/>
      <c r="FX19" s="217"/>
      <c r="FY19" s="217"/>
      <c r="FZ19" s="217"/>
      <c r="GA19" s="217"/>
      <c r="GB19" s="217"/>
      <c r="GC19" s="217"/>
      <c r="GD19" s="217"/>
      <c r="GE19" s="217"/>
      <c r="GF19" s="217"/>
      <c r="GG19" s="217"/>
      <c r="GH19" s="217"/>
      <c r="GI19" s="217"/>
      <c r="GJ19" s="217"/>
      <c r="GK19" s="217"/>
      <c r="GL19" s="217"/>
      <c r="GM19" s="217"/>
      <c r="GN19" s="217"/>
      <c r="GO19" s="217"/>
      <c r="GP19" s="217"/>
      <c r="GQ19" s="217"/>
      <c r="GR19" s="217"/>
      <c r="GS19" s="217"/>
      <c r="GT19" s="217"/>
      <c r="GU19" s="217"/>
      <c r="GV19" s="217"/>
      <c r="GW19" s="217"/>
      <c r="GX19" s="217"/>
      <c r="GY19" s="217"/>
      <c r="GZ19" s="217"/>
      <c r="HA19" s="217"/>
      <c r="HB19" s="217"/>
      <c r="HC19" s="217"/>
      <c r="HD19" s="217"/>
      <c r="HE19" s="217"/>
      <c r="HF19" s="217"/>
      <c r="HG19" s="217"/>
      <c r="HH19" s="217"/>
      <c r="HI19" s="217"/>
      <c r="HJ19" s="217"/>
      <c r="HK19" s="217"/>
      <c r="HL19" s="217"/>
      <c r="HM19" s="217"/>
      <c r="HN19" s="217"/>
      <c r="HO19" s="217"/>
      <c r="HP19" s="217"/>
      <c r="HQ19" s="217"/>
      <c r="HR19" s="217"/>
      <c r="HS19" s="217"/>
      <c r="HT19" s="217"/>
      <c r="HU19" s="217"/>
      <c r="HV19" s="217"/>
      <c r="HW19" s="217"/>
      <c r="HX19" s="217"/>
      <c r="HY19" s="217"/>
      <c r="HZ19" s="217"/>
      <c r="IA19" s="217"/>
      <c r="IB19" s="217"/>
      <c r="IC19" s="217"/>
      <c r="ID19" s="217"/>
      <c r="IE19" s="217"/>
      <c r="IF19" s="217"/>
      <c r="IG19" s="217"/>
      <c r="IH19" s="217"/>
      <c r="II19" s="217"/>
      <c r="IJ19" s="217"/>
      <c r="IK19" s="217"/>
      <c r="IL19" s="217"/>
      <c r="IM19" s="217"/>
      <c r="IN19" s="217"/>
      <c r="IO19" s="217"/>
      <c r="IP19" s="217"/>
      <c r="IQ19" s="217"/>
      <c r="IR19" s="217"/>
    </row>
    <row r="20" spans="1:252" ht="9">
      <c r="A20" s="130" t="s">
        <v>29</v>
      </c>
      <c r="B20" s="362">
        <v>759.1</v>
      </c>
      <c r="C20" s="362">
        <v>732.9</v>
      </c>
      <c r="D20" s="362">
        <v>758.7</v>
      </c>
      <c r="E20" s="362">
        <v>754.3</v>
      </c>
      <c r="F20" s="362">
        <v>781.7</v>
      </c>
      <c r="G20" s="362">
        <v>512.9</v>
      </c>
      <c r="H20" s="362">
        <v>703.3</v>
      </c>
      <c r="I20" s="362">
        <v>804</v>
      </c>
      <c r="J20" s="362">
        <v>766.8</v>
      </c>
      <c r="K20" s="362">
        <v>693.8</v>
      </c>
      <c r="L20" s="362">
        <v>711.7</v>
      </c>
      <c r="M20" s="362">
        <v>690.4</v>
      </c>
      <c r="N20" s="362">
        <v>759.6</v>
      </c>
      <c r="O20" s="232">
        <v>672.5288516301606</v>
      </c>
      <c r="P20" s="232">
        <v>751.45082392089626</v>
      </c>
      <c r="Q20" s="232">
        <v>775.74412050196077</v>
      </c>
      <c r="R20" s="445">
        <v>734.22957068160622</v>
      </c>
      <c r="S20" s="413">
        <v>711.73280662638547</v>
      </c>
      <c r="T20" s="446">
        <v>707.58229722830015</v>
      </c>
      <c r="U20" s="447">
        <v>726.31059815334436</v>
      </c>
      <c r="V20" s="447">
        <v>718.15018515401471</v>
      </c>
      <c r="W20" s="409">
        <v>832.25431273303207</v>
      </c>
      <c r="X20" s="409">
        <v>815.24741824440628</v>
      </c>
      <c r="Y20" s="366">
        <v>803.81514109133104</v>
      </c>
      <c r="Z20" s="366">
        <v>782.36020124453853</v>
      </c>
      <c r="AA20" s="366">
        <v>824.97380533539001</v>
      </c>
      <c r="AB20" s="366">
        <v>858.4</v>
      </c>
      <c r="AC20" s="366">
        <v>969.49921916409164</v>
      </c>
      <c r="AD20" s="353">
        <v>834.87390136640386</v>
      </c>
      <c r="AE20" s="558"/>
      <c r="AF20" s="217"/>
      <c r="AG20" s="217"/>
      <c r="AH20" s="217"/>
      <c r="AI20" s="217"/>
      <c r="AJ20" s="217"/>
      <c r="AK20" s="217"/>
      <c r="AL20" s="217"/>
      <c r="AM20" s="217"/>
      <c r="AN20" s="217"/>
      <c r="AO20" s="217"/>
      <c r="AP20" s="217"/>
      <c r="AQ20" s="217"/>
      <c r="AR20" s="217"/>
      <c r="AS20" s="217"/>
      <c r="AT20" s="217"/>
      <c r="AU20" s="217"/>
      <c r="AV20" s="217"/>
      <c r="AW20" s="217"/>
      <c r="AX20" s="217"/>
      <c r="AY20" s="217"/>
      <c r="AZ20" s="217"/>
      <c r="BA20" s="217"/>
      <c r="BB20" s="217"/>
      <c r="BC20" s="217"/>
      <c r="BD20" s="217"/>
      <c r="BE20" s="217"/>
      <c r="BF20" s="217"/>
      <c r="BG20" s="217"/>
      <c r="BH20" s="217"/>
      <c r="BI20" s="217"/>
      <c r="BJ20" s="217"/>
      <c r="BK20" s="217"/>
      <c r="BL20" s="217"/>
      <c r="BM20" s="217"/>
      <c r="BN20" s="217"/>
      <c r="BO20" s="217"/>
      <c r="BP20" s="217"/>
      <c r="BQ20" s="217"/>
      <c r="BR20" s="217"/>
      <c r="BS20" s="217"/>
      <c r="BT20" s="217"/>
      <c r="BU20" s="217"/>
      <c r="BV20" s="217"/>
      <c r="BW20" s="217"/>
      <c r="BX20" s="217"/>
      <c r="BY20" s="217"/>
      <c r="BZ20" s="217"/>
      <c r="CA20" s="217"/>
      <c r="CB20" s="217"/>
      <c r="CC20" s="217"/>
      <c r="CD20" s="217"/>
      <c r="CE20" s="217"/>
      <c r="CF20" s="217"/>
      <c r="CG20" s="217"/>
      <c r="CH20" s="217"/>
      <c r="CI20" s="217"/>
      <c r="CJ20" s="217"/>
      <c r="CK20" s="217"/>
      <c r="CL20" s="217"/>
      <c r="CM20" s="217"/>
      <c r="CN20" s="217"/>
      <c r="CO20" s="217"/>
      <c r="CP20" s="217"/>
      <c r="CQ20" s="217"/>
      <c r="CR20" s="217"/>
      <c r="CS20" s="217"/>
      <c r="CT20" s="217"/>
      <c r="CU20" s="217"/>
      <c r="CV20" s="217"/>
      <c r="CW20" s="217"/>
      <c r="CX20" s="217"/>
      <c r="CY20" s="217"/>
      <c r="CZ20" s="217"/>
      <c r="DA20" s="217"/>
      <c r="DB20" s="217"/>
      <c r="DC20" s="217"/>
      <c r="DD20" s="217"/>
      <c r="DE20" s="217"/>
      <c r="DF20" s="217"/>
      <c r="DG20" s="217"/>
      <c r="DH20" s="217"/>
      <c r="DI20" s="217"/>
      <c r="DJ20" s="217"/>
      <c r="DK20" s="217"/>
      <c r="DL20" s="217"/>
      <c r="DM20" s="217"/>
      <c r="DN20" s="217"/>
      <c r="DO20" s="217"/>
      <c r="DP20" s="217"/>
      <c r="DQ20" s="217"/>
      <c r="DR20" s="217"/>
      <c r="DS20" s="217"/>
      <c r="DT20" s="217"/>
      <c r="DU20" s="217"/>
      <c r="DV20" s="217"/>
      <c r="DW20" s="217"/>
      <c r="DX20" s="217"/>
      <c r="DY20" s="217"/>
      <c r="DZ20" s="217"/>
      <c r="EA20" s="217"/>
      <c r="EB20" s="217"/>
      <c r="EC20" s="217"/>
      <c r="ED20" s="217"/>
      <c r="EE20" s="217"/>
      <c r="EF20" s="217"/>
      <c r="EG20" s="217"/>
      <c r="EH20" s="217"/>
      <c r="EI20" s="217"/>
      <c r="EJ20" s="217"/>
      <c r="EK20" s="217"/>
      <c r="EL20" s="217"/>
      <c r="EM20" s="217"/>
      <c r="EN20" s="217"/>
      <c r="EO20" s="217"/>
      <c r="EP20" s="217"/>
      <c r="EQ20" s="217"/>
      <c r="ER20" s="217"/>
      <c r="ES20" s="217"/>
      <c r="ET20" s="217"/>
      <c r="EU20" s="217"/>
      <c r="EV20" s="217"/>
      <c r="EW20" s="217"/>
      <c r="EX20" s="217"/>
      <c r="EY20" s="217"/>
      <c r="EZ20" s="217"/>
      <c r="FA20" s="217"/>
      <c r="FB20" s="217"/>
      <c r="FC20" s="217"/>
      <c r="FD20" s="217"/>
      <c r="FE20" s="217"/>
      <c r="FF20" s="217"/>
      <c r="FG20" s="217"/>
      <c r="FH20" s="217"/>
      <c r="FI20" s="217"/>
      <c r="FJ20" s="217"/>
      <c r="FK20" s="217"/>
      <c r="FL20" s="217"/>
      <c r="FM20" s="217"/>
      <c r="FN20" s="217"/>
      <c r="FO20" s="217"/>
      <c r="FP20" s="217"/>
      <c r="FQ20" s="217"/>
      <c r="FR20" s="217"/>
      <c r="FS20" s="217"/>
      <c r="FT20" s="217"/>
      <c r="FU20" s="217"/>
      <c r="FV20" s="217"/>
      <c r="FW20" s="217"/>
      <c r="FX20" s="217"/>
      <c r="FY20" s="217"/>
      <c r="FZ20" s="217"/>
      <c r="GA20" s="217"/>
      <c r="GB20" s="217"/>
      <c r="GC20" s="217"/>
      <c r="GD20" s="217"/>
      <c r="GE20" s="217"/>
      <c r="GF20" s="217"/>
      <c r="GG20" s="217"/>
      <c r="GH20" s="217"/>
      <c r="GI20" s="217"/>
      <c r="GJ20" s="217"/>
      <c r="GK20" s="217"/>
      <c r="GL20" s="217"/>
      <c r="GM20" s="217"/>
      <c r="GN20" s="217"/>
      <c r="GO20" s="217"/>
      <c r="GP20" s="217"/>
      <c r="GQ20" s="217"/>
      <c r="GR20" s="217"/>
      <c r="GS20" s="217"/>
      <c r="GT20" s="217"/>
      <c r="GU20" s="217"/>
      <c r="GV20" s="217"/>
      <c r="GW20" s="217"/>
      <c r="GX20" s="217"/>
      <c r="GY20" s="217"/>
      <c r="GZ20" s="217"/>
      <c r="HA20" s="217"/>
      <c r="HB20" s="217"/>
      <c r="HC20" s="217"/>
      <c r="HD20" s="217"/>
      <c r="HE20" s="217"/>
      <c r="HF20" s="217"/>
      <c r="HG20" s="217"/>
      <c r="HH20" s="217"/>
      <c r="HI20" s="217"/>
      <c r="HJ20" s="217"/>
      <c r="HK20" s="217"/>
      <c r="HL20" s="217"/>
      <c r="HM20" s="217"/>
      <c r="HN20" s="217"/>
      <c r="HO20" s="217"/>
      <c r="HP20" s="217"/>
      <c r="HQ20" s="217"/>
      <c r="HR20" s="217"/>
      <c r="HS20" s="217"/>
      <c r="HT20" s="217"/>
      <c r="HU20" s="217"/>
      <c r="HV20" s="217"/>
      <c r="HW20" s="217"/>
      <c r="HX20" s="217"/>
      <c r="HY20" s="217"/>
      <c r="HZ20" s="217"/>
      <c r="IA20" s="217"/>
      <c r="IB20" s="217"/>
      <c r="IC20" s="217"/>
      <c r="ID20" s="217"/>
      <c r="IE20" s="217"/>
      <c r="IF20" s="217"/>
      <c r="IG20" s="217"/>
      <c r="IH20" s="217"/>
      <c r="II20" s="217"/>
      <c r="IJ20" s="217"/>
      <c r="IK20" s="217"/>
      <c r="IL20" s="217"/>
      <c r="IM20" s="217"/>
      <c r="IN20" s="217"/>
      <c r="IO20" s="217"/>
      <c r="IP20" s="217"/>
      <c r="IQ20" s="217"/>
      <c r="IR20" s="217"/>
    </row>
    <row r="21" spans="1:252" ht="9">
      <c r="A21" s="130" t="s">
        <v>30</v>
      </c>
      <c r="B21" s="362">
        <v>904.9</v>
      </c>
      <c r="C21" s="362">
        <v>881</v>
      </c>
      <c r="D21" s="362">
        <v>851.2</v>
      </c>
      <c r="E21" s="362">
        <v>784.1</v>
      </c>
      <c r="F21" s="362">
        <v>792.3</v>
      </c>
      <c r="G21" s="362">
        <v>512.29999999999995</v>
      </c>
      <c r="H21" s="362">
        <v>684.3</v>
      </c>
      <c r="I21" s="362">
        <v>773.8</v>
      </c>
      <c r="J21" s="362">
        <v>710.9</v>
      </c>
      <c r="K21" s="362">
        <v>642</v>
      </c>
      <c r="L21" s="362">
        <v>726.5</v>
      </c>
      <c r="M21" s="362">
        <v>618</v>
      </c>
      <c r="N21" s="362">
        <v>737.6</v>
      </c>
      <c r="O21" s="232">
        <v>646.67462751468645</v>
      </c>
      <c r="P21" s="232">
        <v>695.58764564997705</v>
      </c>
      <c r="Q21" s="232">
        <v>805.04946336618059</v>
      </c>
      <c r="R21" s="445">
        <v>704.86567660146022</v>
      </c>
      <c r="S21" s="413">
        <v>690.53676103208863</v>
      </c>
      <c r="T21" s="446">
        <v>716.7253842863787</v>
      </c>
      <c r="U21" s="447">
        <v>699.39304083487343</v>
      </c>
      <c r="V21" s="447">
        <v>785.66692414976922</v>
      </c>
      <c r="W21" s="409">
        <v>825.67704661162111</v>
      </c>
      <c r="X21" s="409">
        <v>865.19247395833338</v>
      </c>
      <c r="Y21" s="366">
        <v>822.73703153810675</v>
      </c>
      <c r="Z21" s="366">
        <v>762.28717635717123</v>
      </c>
      <c r="AA21" s="366">
        <v>753.85554071903016</v>
      </c>
      <c r="AB21" s="366">
        <v>909.6</v>
      </c>
      <c r="AC21" s="366">
        <v>814.62139777505536</v>
      </c>
      <c r="AD21" s="353">
        <v>802.24561890939242</v>
      </c>
      <c r="AE21" s="558"/>
      <c r="AF21" s="217"/>
      <c r="AG21" s="217"/>
      <c r="AH21" s="217"/>
      <c r="AI21" s="217"/>
      <c r="AJ21" s="217"/>
      <c r="AK21" s="217"/>
      <c r="AL21" s="217"/>
      <c r="AM21" s="217"/>
      <c r="AN21" s="217"/>
      <c r="AO21" s="217"/>
      <c r="AP21" s="217"/>
      <c r="AQ21" s="217"/>
      <c r="AR21" s="217"/>
      <c r="AS21" s="217"/>
      <c r="AT21" s="217"/>
      <c r="AU21" s="217"/>
      <c r="AV21" s="217"/>
      <c r="AW21" s="217"/>
      <c r="AX21" s="217"/>
      <c r="AY21" s="217"/>
      <c r="AZ21" s="217"/>
      <c r="BA21" s="217"/>
      <c r="BB21" s="217"/>
      <c r="BC21" s="217"/>
      <c r="BD21" s="217"/>
      <c r="BE21" s="217"/>
      <c r="BF21" s="217"/>
      <c r="BG21" s="217"/>
      <c r="BH21" s="217"/>
      <c r="BI21" s="217"/>
      <c r="BJ21" s="217"/>
      <c r="BK21" s="217"/>
      <c r="BL21" s="217"/>
      <c r="BM21" s="217"/>
      <c r="BN21" s="217"/>
      <c r="BO21" s="217"/>
      <c r="BP21" s="217"/>
      <c r="BQ21" s="217"/>
      <c r="BR21" s="217"/>
      <c r="BS21" s="217"/>
      <c r="BT21" s="217"/>
      <c r="BU21" s="217"/>
      <c r="BV21" s="217"/>
      <c r="BW21" s="217"/>
      <c r="BX21" s="217"/>
      <c r="BY21" s="217"/>
      <c r="BZ21" s="217"/>
      <c r="CA21" s="217"/>
      <c r="CB21" s="217"/>
      <c r="CC21" s="217"/>
      <c r="CD21" s="217"/>
      <c r="CE21" s="217"/>
      <c r="CF21" s="217"/>
      <c r="CG21" s="217"/>
      <c r="CH21" s="217"/>
      <c r="CI21" s="217"/>
      <c r="CJ21" s="217"/>
      <c r="CK21" s="217"/>
      <c r="CL21" s="217"/>
      <c r="CM21" s="217"/>
      <c r="CN21" s="217"/>
      <c r="CO21" s="217"/>
      <c r="CP21" s="217"/>
      <c r="CQ21" s="217"/>
      <c r="CR21" s="217"/>
      <c r="CS21" s="217"/>
      <c r="CT21" s="217"/>
      <c r="CU21" s="217"/>
      <c r="CV21" s="217"/>
      <c r="CW21" s="217"/>
      <c r="CX21" s="217"/>
      <c r="CY21" s="217"/>
      <c r="CZ21" s="217"/>
      <c r="DA21" s="217"/>
      <c r="DB21" s="217"/>
      <c r="DC21" s="217"/>
      <c r="DD21" s="217"/>
      <c r="DE21" s="217"/>
      <c r="DF21" s="217"/>
      <c r="DG21" s="217"/>
      <c r="DH21" s="217"/>
      <c r="DI21" s="217"/>
      <c r="DJ21" s="217"/>
      <c r="DK21" s="217"/>
      <c r="DL21" s="217"/>
      <c r="DM21" s="217"/>
      <c r="DN21" s="217"/>
      <c r="DO21" s="217"/>
      <c r="DP21" s="217"/>
      <c r="DQ21" s="217"/>
      <c r="DR21" s="217"/>
      <c r="DS21" s="217"/>
      <c r="DT21" s="217"/>
      <c r="DU21" s="217"/>
      <c r="DV21" s="217"/>
      <c r="DW21" s="217"/>
      <c r="DX21" s="217"/>
      <c r="DY21" s="217"/>
      <c r="DZ21" s="217"/>
      <c r="EA21" s="217"/>
      <c r="EB21" s="217"/>
      <c r="EC21" s="217"/>
      <c r="ED21" s="217"/>
      <c r="EE21" s="217"/>
      <c r="EF21" s="217"/>
      <c r="EG21" s="217"/>
      <c r="EH21" s="217"/>
      <c r="EI21" s="217"/>
      <c r="EJ21" s="217"/>
      <c r="EK21" s="217"/>
      <c r="EL21" s="217"/>
      <c r="EM21" s="217"/>
      <c r="EN21" s="217"/>
      <c r="EO21" s="217"/>
      <c r="EP21" s="217"/>
      <c r="EQ21" s="217"/>
      <c r="ER21" s="217"/>
      <c r="ES21" s="217"/>
      <c r="ET21" s="217"/>
      <c r="EU21" s="217"/>
      <c r="EV21" s="217"/>
      <c r="EW21" s="217"/>
      <c r="EX21" s="217"/>
      <c r="EY21" s="217"/>
      <c r="EZ21" s="217"/>
      <c r="FA21" s="217"/>
      <c r="FB21" s="217"/>
      <c r="FC21" s="217"/>
      <c r="FD21" s="217"/>
      <c r="FE21" s="217"/>
      <c r="FF21" s="217"/>
      <c r="FG21" s="217"/>
      <c r="FH21" s="217"/>
      <c r="FI21" s="217"/>
      <c r="FJ21" s="217"/>
      <c r="FK21" s="217"/>
      <c r="FL21" s="217"/>
      <c r="FM21" s="217"/>
      <c r="FN21" s="217"/>
      <c r="FO21" s="217"/>
      <c r="FP21" s="217"/>
      <c r="FQ21" s="217"/>
      <c r="FR21" s="217"/>
      <c r="FS21" s="217"/>
      <c r="FT21" s="217"/>
      <c r="FU21" s="217"/>
      <c r="FV21" s="217"/>
      <c r="FW21" s="217"/>
      <c r="FX21" s="217"/>
      <c r="FY21" s="217"/>
      <c r="FZ21" s="217"/>
      <c r="GA21" s="217"/>
      <c r="GB21" s="217"/>
      <c r="GC21" s="217"/>
      <c r="GD21" s="217"/>
      <c r="GE21" s="217"/>
      <c r="GF21" s="217"/>
      <c r="GG21" s="217"/>
      <c r="GH21" s="217"/>
      <c r="GI21" s="217"/>
      <c r="GJ21" s="217"/>
      <c r="GK21" s="217"/>
      <c r="GL21" s="217"/>
      <c r="GM21" s="217"/>
      <c r="GN21" s="217"/>
      <c r="GO21" s="217"/>
      <c r="GP21" s="217"/>
      <c r="GQ21" s="217"/>
      <c r="GR21" s="217"/>
      <c r="GS21" s="217"/>
      <c r="GT21" s="217"/>
      <c r="GU21" s="217"/>
      <c r="GV21" s="217"/>
      <c r="GW21" s="217"/>
      <c r="GX21" s="217"/>
      <c r="GY21" s="217"/>
      <c r="GZ21" s="217"/>
      <c r="HA21" s="217"/>
      <c r="HB21" s="217"/>
      <c r="HC21" s="217"/>
      <c r="HD21" s="217"/>
      <c r="HE21" s="217"/>
      <c r="HF21" s="217"/>
      <c r="HG21" s="217"/>
      <c r="HH21" s="217"/>
      <c r="HI21" s="217"/>
      <c r="HJ21" s="217"/>
      <c r="HK21" s="217"/>
      <c r="HL21" s="217"/>
      <c r="HM21" s="217"/>
      <c r="HN21" s="217"/>
      <c r="HO21" s="217"/>
      <c r="HP21" s="217"/>
      <c r="HQ21" s="217"/>
      <c r="HR21" s="217"/>
      <c r="HS21" s="217"/>
      <c r="HT21" s="217"/>
      <c r="HU21" s="217"/>
      <c r="HV21" s="217"/>
      <c r="HW21" s="217"/>
      <c r="HX21" s="217"/>
      <c r="HY21" s="217"/>
      <c r="HZ21" s="217"/>
      <c r="IA21" s="217"/>
      <c r="IB21" s="217"/>
      <c r="IC21" s="217"/>
      <c r="ID21" s="217"/>
      <c r="IE21" s="217"/>
      <c r="IF21" s="217"/>
      <c r="IG21" s="217"/>
      <c r="IH21" s="217"/>
      <c r="II21" s="217"/>
      <c r="IJ21" s="217"/>
      <c r="IK21" s="217"/>
      <c r="IL21" s="217"/>
      <c r="IM21" s="217"/>
      <c r="IN21" s="217"/>
      <c r="IO21" s="217"/>
      <c r="IP21" s="217"/>
      <c r="IQ21" s="217"/>
      <c r="IR21" s="217"/>
    </row>
    <row r="22" spans="1:252" ht="9">
      <c r="A22" s="130" t="s">
        <v>31</v>
      </c>
      <c r="B22" s="362">
        <v>816.7</v>
      </c>
      <c r="C22" s="362">
        <v>812.7</v>
      </c>
      <c r="D22" s="362">
        <v>845.5</v>
      </c>
      <c r="E22" s="362">
        <v>815.4</v>
      </c>
      <c r="F22" s="362">
        <v>707</v>
      </c>
      <c r="G22" s="362">
        <v>594.5</v>
      </c>
      <c r="H22" s="362">
        <v>838.6</v>
      </c>
      <c r="I22" s="362">
        <v>937.6</v>
      </c>
      <c r="J22" s="362">
        <v>812.9</v>
      </c>
      <c r="K22" s="362">
        <v>814</v>
      </c>
      <c r="L22" s="362">
        <v>809.3</v>
      </c>
      <c r="M22" s="362">
        <v>782.7</v>
      </c>
      <c r="N22" s="362">
        <v>798.3</v>
      </c>
      <c r="O22" s="232">
        <v>817.93596610429722</v>
      </c>
      <c r="P22" s="232">
        <v>771.17090043371149</v>
      </c>
      <c r="Q22" s="232">
        <v>871.67080648463661</v>
      </c>
      <c r="R22" s="445">
        <v>792.7158392434709</v>
      </c>
      <c r="S22" s="413">
        <v>757.37849732340112</v>
      </c>
      <c r="T22" s="446">
        <v>764.55922802643033</v>
      </c>
      <c r="U22" s="447">
        <v>769.87233288919299</v>
      </c>
      <c r="V22" s="447">
        <v>783.91601769713463</v>
      </c>
      <c r="W22" s="409">
        <v>813.11092481113337</v>
      </c>
      <c r="X22" s="409">
        <v>868.86006819053</v>
      </c>
      <c r="Y22" s="366">
        <v>815.99803146745205</v>
      </c>
      <c r="Z22" s="366">
        <v>776.42186888454012</v>
      </c>
      <c r="AA22" s="366">
        <v>742.30002964682171</v>
      </c>
      <c r="AB22" s="366">
        <v>838.2</v>
      </c>
      <c r="AC22" s="366">
        <v>864.20300657159362</v>
      </c>
      <c r="AD22" s="353">
        <v>815.32988466226993</v>
      </c>
      <c r="AE22" s="558"/>
      <c r="AF22" s="217"/>
      <c r="AG22" s="217"/>
      <c r="AH22" s="217"/>
      <c r="AI22" s="217"/>
      <c r="AJ22" s="217"/>
      <c r="AK22" s="217"/>
      <c r="AL22" s="217"/>
      <c r="AM22" s="217"/>
      <c r="AN22" s="217"/>
      <c r="AO22" s="217"/>
      <c r="AP22" s="217"/>
      <c r="AQ22" s="217"/>
      <c r="AR22" s="217"/>
      <c r="AS22" s="217"/>
      <c r="AT22" s="217"/>
      <c r="AU22" s="217"/>
      <c r="AV22" s="217"/>
      <c r="AW22" s="217"/>
      <c r="AX22" s="217"/>
      <c r="AY22" s="217"/>
      <c r="AZ22" s="217"/>
      <c r="BA22" s="217"/>
      <c r="BB22" s="217"/>
      <c r="BC22" s="217"/>
      <c r="BD22" s="217"/>
      <c r="BE22" s="217"/>
      <c r="BF22" s="217"/>
      <c r="BG22" s="217"/>
      <c r="BH22" s="217"/>
      <c r="BI22" s="217"/>
      <c r="BJ22" s="217"/>
      <c r="BK22" s="217"/>
      <c r="BL22" s="217"/>
      <c r="BM22" s="217"/>
      <c r="BN22" s="217"/>
      <c r="BO22" s="217"/>
      <c r="BP22" s="217"/>
      <c r="BQ22" s="217"/>
      <c r="BR22" s="217"/>
      <c r="BS22" s="217"/>
      <c r="BT22" s="217"/>
      <c r="BU22" s="217"/>
      <c r="BV22" s="217"/>
      <c r="BW22" s="217"/>
      <c r="BX22" s="217"/>
      <c r="BY22" s="217"/>
      <c r="BZ22" s="217"/>
      <c r="CA22" s="217"/>
      <c r="CB22" s="217"/>
      <c r="CC22" s="217"/>
      <c r="CD22" s="217"/>
      <c r="CE22" s="217"/>
      <c r="CF22" s="217"/>
      <c r="CG22" s="217"/>
      <c r="CH22" s="217"/>
      <c r="CI22" s="217"/>
      <c r="CJ22" s="217"/>
      <c r="CK22" s="217"/>
      <c r="CL22" s="217"/>
      <c r="CM22" s="217"/>
      <c r="CN22" s="217"/>
      <c r="CO22" s="217"/>
      <c r="CP22" s="217"/>
      <c r="CQ22" s="217"/>
      <c r="CR22" s="217"/>
      <c r="CS22" s="217"/>
      <c r="CT22" s="217"/>
      <c r="CU22" s="217"/>
      <c r="CV22" s="217"/>
      <c r="CW22" s="217"/>
      <c r="CX22" s="217"/>
      <c r="CY22" s="217"/>
      <c r="CZ22" s="217"/>
      <c r="DA22" s="217"/>
      <c r="DB22" s="217"/>
      <c r="DC22" s="217"/>
      <c r="DD22" s="217"/>
      <c r="DE22" s="217"/>
      <c r="DF22" s="217"/>
      <c r="DG22" s="217"/>
      <c r="DH22" s="217"/>
      <c r="DI22" s="217"/>
      <c r="DJ22" s="217"/>
      <c r="DK22" s="217"/>
      <c r="DL22" s="217"/>
      <c r="DM22" s="217"/>
      <c r="DN22" s="217"/>
      <c r="DO22" s="217"/>
      <c r="DP22" s="217"/>
      <c r="DQ22" s="217"/>
      <c r="DR22" s="217"/>
      <c r="DS22" s="217"/>
      <c r="DT22" s="217"/>
      <c r="DU22" s="217"/>
      <c r="DV22" s="217"/>
      <c r="DW22" s="217"/>
      <c r="DX22" s="217"/>
      <c r="DY22" s="217"/>
      <c r="DZ22" s="217"/>
      <c r="EA22" s="217"/>
      <c r="EB22" s="217"/>
      <c r="EC22" s="217"/>
      <c r="ED22" s="217"/>
      <c r="EE22" s="217"/>
      <c r="EF22" s="217"/>
      <c r="EG22" s="217"/>
      <c r="EH22" s="217"/>
      <c r="EI22" s="217"/>
      <c r="EJ22" s="217"/>
      <c r="EK22" s="217"/>
      <c r="EL22" s="217"/>
      <c r="EM22" s="217"/>
      <c r="EN22" s="217"/>
      <c r="EO22" s="217"/>
      <c r="EP22" s="217"/>
      <c r="EQ22" s="217"/>
      <c r="ER22" s="217"/>
      <c r="ES22" s="217"/>
      <c r="ET22" s="217"/>
      <c r="EU22" s="217"/>
      <c r="EV22" s="217"/>
      <c r="EW22" s="217"/>
      <c r="EX22" s="217"/>
      <c r="EY22" s="217"/>
      <c r="EZ22" s="217"/>
      <c r="FA22" s="217"/>
      <c r="FB22" s="217"/>
      <c r="FC22" s="217"/>
      <c r="FD22" s="217"/>
      <c r="FE22" s="217"/>
      <c r="FF22" s="217"/>
      <c r="FG22" s="217"/>
      <c r="FH22" s="217"/>
      <c r="FI22" s="217"/>
      <c r="FJ22" s="217"/>
      <c r="FK22" s="217"/>
      <c r="FL22" s="217"/>
      <c r="FM22" s="217"/>
      <c r="FN22" s="217"/>
      <c r="FO22" s="217"/>
      <c r="FP22" s="217"/>
      <c r="FQ22" s="217"/>
      <c r="FR22" s="217"/>
      <c r="FS22" s="217"/>
      <c r="FT22" s="217"/>
      <c r="FU22" s="217"/>
      <c r="FV22" s="217"/>
      <c r="FW22" s="217"/>
      <c r="FX22" s="217"/>
      <c r="FY22" s="217"/>
      <c r="FZ22" s="217"/>
      <c r="GA22" s="217"/>
      <c r="GB22" s="217"/>
      <c r="GC22" s="217"/>
      <c r="GD22" s="217"/>
      <c r="GE22" s="217"/>
      <c r="GF22" s="217"/>
      <c r="GG22" s="217"/>
      <c r="GH22" s="217"/>
      <c r="GI22" s="217"/>
      <c r="GJ22" s="217"/>
      <c r="GK22" s="217"/>
      <c r="GL22" s="217"/>
      <c r="GM22" s="217"/>
      <c r="GN22" s="217"/>
      <c r="GO22" s="217"/>
      <c r="GP22" s="217"/>
      <c r="GQ22" s="217"/>
      <c r="GR22" s="217"/>
      <c r="GS22" s="217"/>
      <c r="GT22" s="217"/>
      <c r="GU22" s="217"/>
      <c r="GV22" s="217"/>
      <c r="GW22" s="217"/>
      <c r="GX22" s="217"/>
      <c r="GY22" s="217"/>
      <c r="GZ22" s="217"/>
      <c r="HA22" s="217"/>
      <c r="HB22" s="217"/>
      <c r="HC22" s="217"/>
      <c r="HD22" s="217"/>
      <c r="HE22" s="217"/>
      <c r="HF22" s="217"/>
      <c r="HG22" s="217"/>
      <c r="HH22" s="217"/>
      <c r="HI22" s="217"/>
      <c r="HJ22" s="217"/>
      <c r="HK22" s="217"/>
      <c r="HL22" s="217"/>
      <c r="HM22" s="217"/>
      <c r="HN22" s="217"/>
      <c r="HO22" s="217"/>
      <c r="HP22" s="217"/>
      <c r="HQ22" s="217"/>
      <c r="HR22" s="217"/>
      <c r="HS22" s="217"/>
      <c r="HT22" s="217"/>
      <c r="HU22" s="217"/>
      <c r="HV22" s="217"/>
      <c r="HW22" s="217"/>
      <c r="HX22" s="217"/>
      <c r="HY22" s="217"/>
      <c r="HZ22" s="217"/>
      <c r="IA22" s="217"/>
      <c r="IB22" s="217"/>
      <c r="IC22" s="217"/>
      <c r="ID22" s="217"/>
      <c r="IE22" s="217"/>
      <c r="IF22" s="217"/>
      <c r="IG22" s="217"/>
      <c r="IH22" s="217"/>
      <c r="II22" s="217"/>
      <c r="IJ22" s="217"/>
      <c r="IK22" s="217"/>
      <c r="IL22" s="217"/>
      <c r="IM22" s="217"/>
      <c r="IN22" s="217"/>
      <c r="IO22" s="217"/>
      <c r="IP22" s="217"/>
      <c r="IQ22" s="217"/>
      <c r="IR22" s="217"/>
    </row>
    <row r="23" spans="1:252" ht="9">
      <c r="A23" s="130" t="s">
        <v>32</v>
      </c>
      <c r="B23" s="362">
        <v>887.1</v>
      </c>
      <c r="C23" s="362">
        <v>886.2</v>
      </c>
      <c r="D23" s="362">
        <v>830.1</v>
      </c>
      <c r="E23" s="362">
        <v>865.9</v>
      </c>
      <c r="F23" s="362">
        <v>858</v>
      </c>
      <c r="G23" s="362">
        <v>675.1</v>
      </c>
      <c r="H23" s="362">
        <v>833</v>
      </c>
      <c r="I23" s="362">
        <v>905.3</v>
      </c>
      <c r="J23" s="362">
        <v>833.7</v>
      </c>
      <c r="K23" s="362">
        <v>818.1</v>
      </c>
      <c r="L23" s="362">
        <v>889.8</v>
      </c>
      <c r="M23" s="362">
        <v>858.1</v>
      </c>
      <c r="N23" s="362">
        <v>934.3</v>
      </c>
      <c r="O23" s="232">
        <v>866.00861580297021</v>
      </c>
      <c r="P23" s="232">
        <v>813.03999310496283</v>
      </c>
      <c r="Q23" s="232">
        <v>903.51920829283756</v>
      </c>
      <c r="R23" s="445">
        <v>825.98933547083084</v>
      </c>
      <c r="S23" s="413">
        <v>827.63024186719349</v>
      </c>
      <c r="T23" s="446">
        <v>822.15306702267981</v>
      </c>
      <c r="U23" s="447">
        <v>829.75610800584161</v>
      </c>
      <c r="V23" s="447">
        <v>834.22606736133275</v>
      </c>
      <c r="W23" s="409">
        <v>920.69049752317289</v>
      </c>
      <c r="X23" s="409">
        <v>921.62551327675874</v>
      </c>
      <c r="Y23" s="366">
        <v>887.84278132344252</v>
      </c>
      <c r="Z23" s="366">
        <v>889.7657250701667</v>
      </c>
      <c r="AA23" s="366">
        <v>855.18653448766713</v>
      </c>
      <c r="AB23" s="366">
        <v>896.6</v>
      </c>
      <c r="AC23" s="366">
        <v>911.96162408367866</v>
      </c>
      <c r="AD23" s="353">
        <v>827.9954467731967</v>
      </c>
      <c r="AE23" s="558"/>
      <c r="AF23" s="217"/>
      <c r="AG23" s="217"/>
      <c r="AH23" s="217"/>
      <c r="AI23" s="217"/>
      <c r="AJ23" s="217"/>
      <c r="AK23" s="217"/>
      <c r="AL23" s="217"/>
      <c r="AM23" s="217"/>
      <c r="AN23" s="217"/>
      <c r="AO23" s="217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  <c r="BE23" s="217"/>
      <c r="BF23" s="217"/>
      <c r="BG23" s="217"/>
      <c r="BH23" s="217"/>
      <c r="BI23" s="217"/>
      <c r="BJ23" s="217"/>
      <c r="BK23" s="217"/>
      <c r="BL23" s="217"/>
      <c r="BM23" s="217"/>
      <c r="BN23" s="217"/>
      <c r="BO23" s="217"/>
      <c r="BP23" s="217"/>
      <c r="BQ23" s="217"/>
      <c r="BR23" s="217"/>
      <c r="BS23" s="217"/>
      <c r="BT23" s="217"/>
      <c r="BU23" s="217"/>
      <c r="BV23" s="217"/>
      <c r="BW23" s="217"/>
      <c r="BX23" s="217"/>
      <c r="BY23" s="217"/>
      <c r="BZ23" s="217"/>
      <c r="CA23" s="217"/>
      <c r="CB23" s="217"/>
      <c r="CC23" s="217"/>
      <c r="CD23" s="217"/>
      <c r="CE23" s="217"/>
      <c r="CF23" s="217"/>
      <c r="CG23" s="217"/>
      <c r="CH23" s="217"/>
      <c r="CI23" s="217"/>
      <c r="CJ23" s="217"/>
      <c r="CK23" s="217"/>
      <c r="CL23" s="217"/>
      <c r="CM23" s="217"/>
      <c r="CN23" s="217"/>
      <c r="CO23" s="217"/>
      <c r="CP23" s="217"/>
      <c r="CQ23" s="217"/>
      <c r="CR23" s="217"/>
      <c r="CS23" s="217"/>
      <c r="CT23" s="217"/>
      <c r="CU23" s="217"/>
      <c r="CV23" s="217"/>
      <c r="CW23" s="217"/>
      <c r="CX23" s="217"/>
      <c r="CY23" s="217"/>
      <c r="CZ23" s="217"/>
      <c r="DA23" s="217"/>
      <c r="DB23" s="217"/>
      <c r="DC23" s="217"/>
      <c r="DD23" s="217"/>
      <c r="DE23" s="217"/>
      <c r="DF23" s="217"/>
      <c r="DG23" s="217"/>
      <c r="DH23" s="217"/>
      <c r="DI23" s="217"/>
      <c r="DJ23" s="217"/>
      <c r="DK23" s="217"/>
      <c r="DL23" s="217"/>
      <c r="DM23" s="217"/>
      <c r="DN23" s="217"/>
      <c r="DO23" s="217"/>
      <c r="DP23" s="217"/>
      <c r="DQ23" s="217"/>
      <c r="DR23" s="217"/>
      <c r="DS23" s="217"/>
      <c r="DT23" s="217"/>
      <c r="DU23" s="217"/>
      <c r="DV23" s="217"/>
      <c r="DW23" s="217"/>
      <c r="DX23" s="217"/>
      <c r="DY23" s="217"/>
      <c r="DZ23" s="217"/>
      <c r="EA23" s="217"/>
      <c r="EB23" s="217"/>
      <c r="EC23" s="217"/>
      <c r="ED23" s="217"/>
      <c r="EE23" s="217"/>
      <c r="EF23" s="217"/>
      <c r="EG23" s="217"/>
      <c r="EH23" s="217"/>
      <c r="EI23" s="217"/>
      <c r="EJ23" s="217"/>
      <c r="EK23" s="217"/>
      <c r="EL23" s="217"/>
      <c r="EM23" s="217"/>
      <c r="EN23" s="217"/>
      <c r="EO23" s="217"/>
      <c r="EP23" s="217"/>
      <c r="EQ23" s="217"/>
      <c r="ER23" s="217"/>
      <c r="ES23" s="217"/>
      <c r="ET23" s="217"/>
      <c r="EU23" s="217"/>
      <c r="EV23" s="217"/>
      <c r="EW23" s="217"/>
      <c r="EX23" s="217"/>
      <c r="EY23" s="217"/>
      <c r="EZ23" s="217"/>
      <c r="FA23" s="217"/>
      <c r="FB23" s="217"/>
      <c r="FC23" s="217"/>
      <c r="FD23" s="217"/>
      <c r="FE23" s="217"/>
      <c r="FF23" s="217"/>
      <c r="FG23" s="217"/>
      <c r="FH23" s="217"/>
      <c r="FI23" s="217"/>
      <c r="FJ23" s="217"/>
      <c r="FK23" s="217"/>
      <c r="FL23" s="217"/>
      <c r="FM23" s="217"/>
      <c r="FN23" s="217"/>
      <c r="FO23" s="217"/>
      <c r="FP23" s="217"/>
      <c r="FQ23" s="217"/>
      <c r="FR23" s="217"/>
      <c r="FS23" s="217"/>
      <c r="FT23" s="217"/>
      <c r="FU23" s="217"/>
      <c r="FV23" s="217"/>
      <c r="FW23" s="217"/>
      <c r="FX23" s="217"/>
      <c r="FY23" s="217"/>
      <c r="FZ23" s="217"/>
      <c r="GA23" s="217"/>
      <c r="GB23" s="217"/>
      <c r="GC23" s="217"/>
      <c r="GD23" s="217"/>
      <c r="GE23" s="217"/>
      <c r="GF23" s="217"/>
      <c r="GG23" s="217"/>
      <c r="GH23" s="217"/>
      <c r="GI23" s="217"/>
      <c r="GJ23" s="217"/>
      <c r="GK23" s="217"/>
      <c r="GL23" s="217"/>
      <c r="GM23" s="217"/>
      <c r="GN23" s="217"/>
      <c r="GO23" s="217"/>
      <c r="GP23" s="217"/>
      <c r="GQ23" s="217"/>
      <c r="GR23" s="217"/>
      <c r="GS23" s="217"/>
      <c r="GT23" s="217"/>
      <c r="GU23" s="217"/>
      <c r="GV23" s="217"/>
      <c r="GW23" s="217"/>
      <c r="GX23" s="217"/>
      <c r="GY23" s="217"/>
      <c r="GZ23" s="217"/>
      <c r="HA23" s="217"/>
      <c r="HB23" s="217"/>
      <c r="HC23" s="217"/>
      <c r="HD23" s="217"/>
      <c r="HE23" s="217"/>
      <c r="HF23" s="217"/>
      <c r="HG23" s="217"/>
      <c r="HH23" s="217"/>
      <c r="HI23" s="217"/>
      <c r="HJ23" s="217"/>
      <c r="HK23" s="217"/>
      <c r="HL23" s="217"/>
      <c r="HM23" s="217"/>
      <c r="HN23" s="217"/>
      <c r="HO23" s="217"/>
      <c r="HP23" s="217"/>
      <c r="HQ23" s="217"/>
      <c r="HR23" s="217"/>
      <c r="HS23" s="217"/>
      <c r="HT23" s="217"/>
      <c r="HU23" s="217"/>
      <c r="HV23" s="217"/>
      <c r="HW23" s="217"/>
      <c r="HX23" s="217"/>
      <c r="HY23" s="217"/>
      <c r="HZ23" s="217"/>
      <c r="IA23" s="217"/>
      <c r="IB23" s="217"/>
      <c r="IC23" s="217"/>
      <c r="ID23" s="217"/>
      <c r="IE23" s="217"/>
      <c r="IF23" s="217"/>
      <c r="IG23" s="217"/>
      <c r="IH23" s="217"/>
      <c r="II23" s="217"/>
      <c r="IJ23" s="217"/>
      <c r="IK23" s="217"/>
      <c r="IL23" s="217"/>
      <c r="IM23" s="217"/>
      <c r="IN23" s="217"/>
      <c r="IO23" s="217"/>
      <c r="IP23" s="217"/>
      <c r="IQ23" s="217"/>
      <c r="IR23" s="217"/>
    </row>
    <row r="24" spans="1:252" ht="9">
      <c r="A24" s="130" t="s">
        <v>33</v>
      </c>
      <c r="B24" s="362">
        <v>807.1</v>
      </c>
      <c r="C24" s="362">
        <v>748.1</v>
      </c>
      <c r="D24" s="362">
        <v>739.2</v>
      </c>
      <c r="E24" s="362">
        <v>774</v>
      </c>
      <c r="F24" s="362">
        <v>730.7</v>
      </c>
      <c r="G24" s="362">
        <v>597.70000000000005</v>
      </c>
      <c r="H24" s="362">
        <v>710.5</v>
      </c>
      <c r="I24" s="362">
        <v>817.7</v>
      </c>
      <c r="J24" s="362">
        <v>781.7</v>
      </c>
      <c r="K24" s="362">
        <v>741.9</v>
      </c>
      <c r="L24" s="362">
        <v>729.9</v>
      </c>
      <c r="M24" s="362">
        <v>757.3</v>
      </c>
      <c r="N24" s="362">
        <v>740.8</v>
      </c>
      <c r="O24" s="232">
        <v>671.72996806536662</v>
      </c>
      <c r="P24" s="232">
        <v>677.74225873557339</v>
      </c>
      <c r="Q24" s="232">
        <v>811.48050434491392</v>
      </c>
      <c r="R24" s="445">
        <v>724.64057568147052</v>
      </c>
      <c r="S24" s="413">
        <v>747.83791362084514</v>
      </c>
      <c r="T24" s="446">
        <v>774.4058310076565</v>
      </c>
      <c r="U24" s="447">
        <v>786.72859829254776</v>
      </c>
      <c r="V24" s="447">
        <v>786.7733294731961</v>
      </c>
      <c r="W24" s="409">
        <v>783.91471102296839</v>
      </c>
      <c r="X24" s="409">
        <v>823.72913760896654</v>
      </c>
      <c r="Y24" s="366">
        <v>799.4094346739613</v>
      </c>
      <c r="Z24" s="366">
        <v>780.86442625867289</v>
      </c>
      <c r="AA24" s="366">
        <v>785.00849981653948</v>
      </c>
      <c r="AB24" s="366">
        <v>790.8</v>
      </c>
      <c r="AC24" s="366">
        <v>837.93783340149923</v>
      </c>
      <c r="AD24" s="353">
        <v>796.05793515402274</v>
      </c>
      <c r="AE24" s="558"/>
      <c r="AF24" s="217"/>
      <c r="AG24" s="217"/>
      <c r="AH24" s="217"/>
      <c r="AI24" s="217"/>
      <c r="AJ24" s="217"/>
      <c r="AK24" s="217"/>
      <c r="AL24" s="217"/>
      <c r="AM24" s="217"/>
      <c r="AN24" s="217"/>
      <c r="AO24" s="217"/>
      <c r="AP24" s="217"/>
      <c r="AQ24" s="217"/>
      <c r="AR24" s="217"/>
      <c r="AS24" s="217"/>
      <c r="AT24" s="217"/>
      <c r="AU24" s="217"/>
      <c r="AV24" s="217"/>
      <c r="AW24" s="217"/>
      <c r="AX24" s="217"/>
      <c r="AY24" s="217"/>
      <c r="AZ24" s="217"/>
      <c r="BA24" s="217"/>
      <c r="BB24" s="217"/>
      <c r="BC24" s="217"/>
      <c r="BD24" s="217"/>
      <c r="BE24" s="217"/>
      <c r="BF24" s="217"/>
      <c r="BG24" s="217"/>
      <c r="BH24" s="217"/>
      <c r="BI24" s="217"/>
      <c r="BJ24" s="217"/>
      <c r="BK24" s="217"/>
      <c r="BL24" s="217"/>
      <c r="BM24" s="217"/>
      <c r="BN24" s="217"/>
      <c r="BO24" s="217"/>
      <c r="BP24" s="217"/>
      <c r="BQ24" s="217"/>
      <c r="BR24" s="217"/>
      <c r="BS24" s="217"/>
      <c r="BT24" s="217"/>
      <c r="BU24" s="217"/>
      <c r="BV24" s="217"/>
      <c r="BW24" s="217"/>
      <c r="BX24" s="217"/>
      <c r="BY24" s="217"/>
      <c r="BZ24" s="217"/>
      <c r="CA24" s="217"/>
      <c r="CB24" s="217"/>
      <c r="CC24" s="217"/>
      <c r="CD24" s="217"/>
      <c r="CE24" s="217"/>
      <c r="CF24" s="217"/>
      <c r="CG24" s="217"/>
      <c r="CH24" s="217"/>
      <c r="CI24" s="217"/>
      <c r="CJ24" s="217"/>
      <c r="CK24" s="217"/>
      <c r="CL24" s="217"/>
      <c r="CM24" s="217"/>
      <c r="CN24" s="217"/>
      <c r="CO24" s="217"/>
      <c r="CP24" s="217"/>
      <c r="CQ24" s="217"/>
      <c r="CR24" s="217"/>
      <c r="CS24" s="217"/>
      <c r="CT24" s="217"/>
      <c r="CU24" s="217"/>
      <c r="CV24" s="217"/>
      <c r="CW24" s="217"/>
      <c r="CX24" s="217"/>
      <c r="CY24" s="217"/>
      <c r="CZ24" s="217"/>
      <c r="DA24" s="217"/>
      <c r="DB24" s="217"/>
      <c r="DC24" s="217"/>
      <c r="DD24" s="217"/>
      <c r="DE24" s="217"/>
      <c r="DF24" s="217"/>
      <c r="DG24" s="217"/>
      <c r="DH24" s="217"/>
      <c r="DI24" s="217"/>
      <c r="DJ24" s="217"/>
      <c r="DK24" s="217"/>
      <c r="DL24" s="217"/>
      <c r="DM24" s="217"/>
      <c r="DN24" s="217"/>
      <c r="DO24" s="217"/>
      <c r="DP24" s="217"/>
      <c r="DQ24" s="217"/>
      <c r="DR24" s="217"/>
      <c r="DS24" s="217"/>
      <c r="DT24" s="217"/>
      <c r="DU24" s="217"/>
      <c r="DV24" s="217"/>
      <c r="DW24" s="217"/>
      <c r="DX24" s="217"/>
      <c r="DY24" s="217"/>
      <c r="DZ24" s="217"/>
      <c r="EA24" s="217"/>
      <c r="EB24" s="217"/>
      <c r="EC24" s="217"/>
      <c r="ED24" s="217"/>
      <c r="EE24" s="217"/>
      <c r="EF24" s="217"/>
      <c r="EG24" s="217"/>
      <c r="EH24" s="217"/>
      <c r="EI24" s="217"/>
      <c r="EJ24" s="217"/>
      <c r="EK24" s="217"/>
      <c r="EL24" s="217"/>
      <c r="EM24" s="217"/>
      <c r="EN24" s="217"/>
      <c r="EO24" s="217"/>
      <c r="EP24" s="217"/>
      <c r="EQ24" s="217"/>
      <c r="ER24" s="217"/>
      <c r="ES24" s="217"/>
      <c r="ET24" s="217"/>
      <c r="EU24" s="217"/>
      <c r="EV24" s="217"/>
      <c r="EW24" s="217"/>
      <c r="EX24" s="217"/>
      <c r="EY24" s="217"/>
      <c r="EZ24" s="217"/>
      <c r="FA24" s="217"/>
      <c r="FB24" s="217"/>
      <c r="FC24" s="217"/>
      <c r="FD24" s="217"/>
      <c r="FE24" s="217"/>
      <c r="FF24" s="217"/>
      <c r="FG24" s="217"/>
      <c r="FH24" s="217"/>
      <c r="FI24" s="217"/>
      <c r="FJ24" s="217"/>
      <c r="FK24" s="217"/>
      <c r="FL24" s="217"/>
      <c r="FM24" s="217"/>
      <c r="FN24" s="217"/>
      <c r="FO24" s="217"/>
      <c r="FP24" s="217"/>
      <c r="FQ24" s="217"/>
      <c r="FR24" s="217"/>
      <c r="FS24" s="217"/>
      <c r="FT24" s="217"/>
      <c r="FU24" s="217"/>
      <c r="FV24" s="217"/>
      <c r="FW24" s="217"/>
      <c r="FX24" s="217"/>
      <c r="FY24" s="217"/>
      <c r="FZ24" s="217"/>
      <c r="GA24" s="217"/>
      <c r="GB24" s="217"/>
      <c r="GC24" s="217"/>
      <c r="GD24" s="217"/>
      <c r="GE24" s="217"/>
      <c r="GF24" s="217"/>
      <c r="GG24" s="217"/>
      <c r="GH24" s="217"/>
      <c r="GI24" s="217"/>
      <c r="GJ24" s="217"/>
      <c r="GK24" s="217"/>
      <c r="GL24" s="217"/>
      <c r="GM24" s="217"/>
      <c r="GN24" s="217"/>
      <c r="GO24" s="217"/>
      <c r="GP24" s="217"/>
      <c r="GQ24" s="217"/>
      <c r="GR24" s="217"/>
      <c r="GS24" s="217"/>
      <c r="GT24" s="217"/>
      <c r="GU24" s="217"/>
      <c r="GV24" s="217"/>
      <c r="GW24" s="217"/>
      <c r="GX24" s="217"/>
      <c r="GY24" s="217"/>
      <c r="GZ24" s="217"/>
      <c r="HA24" s="217"/>
      <c r="HB24" s="217"/>
      <c r="HC24" s="217"/>
      <c r="HD24" s="217"/>
      <c r="HE24" s="217"/>
      <c r="HF24" s="217"/>
      <c r="HG24" s="217"/>
      <c r="HH24" s="217"/>
      <c r="HI24" s="217"/>
      <c r="HJ24" s="217"/>
      <c r="HK24" s="217"/>
      <c r="HL24" s="217"/>
      <c r="HM24" s="217"/>
      <c r="HN24" s="217"/>
      <c r="HO24" s="217"/>
      <c r="HP24" s="217"/>
      <c r="HQ24" s="217"/>
      <c r="HR24" s="217"/>
      <c r="HS24" s="217"/>
      <c r="HT24" s="217"/>
      <c r="HU24" s="217"/>
      <c r="HV24" s="217"/>
      <c r="HW24" s="217"/>
      <c r="HX24" s="217"/>
      <c r="HY24" s="217"/>
      <c r="HZ24" s="217"/>
      <c r="IA24" s="217"/>
      <c r="IB24" s="217"/>
      <c r="IC24" s="217"/>
      <c r="ID24" s="217"/>
      <c r="IE24" s="217"/>
      <c r="IF24" s="217"/>
      <c r="IG24" s="217"/>
      <c r="IH24" s="217"/>
      <c r="II24" s="217"/>
      <c r="IJ24" s="217"/>
      <c r="IK24" s="217"/>
      <c r="IL24" s="217"/>
      <c r="IM24" s="217"/>
      <c r="IN24" s="217"/>
      <c r="IO24" s="217"/>
      <c r="IP24" s="217"/>
      <c r="IQ24" s="217"/>
      <c r="IR24" s="217"/>
    </row>
    <row r="25" spans="1:252" ht="9">
      <c r="A25" s="130" t="s">
        <v>34</v>
      </c>
      <c r="B25" s="362">
        <v>719.1</v>
      </c>
      <c r="C25" s="362">
        <v>747.1</v>
      </c>
      <c r="D25" s="362">
        <v>686.2</v>
      </c>
      <c r="E25" s="362">
        <v>798.7</v>
      </c>
      <c r="F25" s="362">
        <v>696.3</v>
      </c>
      <c r="G25" s="362">
        <v>584.20000000000005</v>
      </c>
      <c r="H25" s="362">
        <v>756.1</v>
      </c>
      <c r="I25" s="362">
        <v>840.4</v>
      </c>
      <c r="J25" s="362">
        <v>774.8</v>
      </c>
      <c r="K25" s="362">
        <v>709.2</v>
      </c>
      <c r="L25" s="362">
        <v>778.1</v>
      </c>
      <c r="M25" s="362">
        <v>707.2</v>
      </c>
      <c r="N25" s="362">
        <v>679.4</v>
      </c>
      <c r="O25" s="232">
        <v>740.25230318068077</v>
      </c>
      <c r="P25" s="232">
        <v>690.8428470979926</v>
      </c>
      <c r="Q25" s="232">
        <v>830.22461163130527</v>
      </c>
      <c r="R25" s="445">
        <v>735.16578772764922</v>
      </c>
      <c r="S25" s="413">
        <v>739.92115328970124</v>
      </c>
      <c r="T25" s="446">
        <v>778.98314707636428</v>
      </c>
      <c r="U25" s="447">
        <v>815.74901590993284</v>
      </c>
      <c r="V25" s="447">
        <v>782.03905003952013</v>
      </c>
      <c r="W25" s="409">
        <v>820.63593153487636</v>
      </c>
      <c r="X25" s="409">
        <v>862.72892902609806</v>
      </c>
      <c r="Y25" s="366">
        <v>848.46957007551919</v>
      </c>
      <c r="Z25" s="366">
        <v>813.836909716636</v>
      </c>
      <c r="AA25" s="366">
        <v>712.88041739362893</v>
      </c>
      <c r="AB25" s="366">
        <v>817.2</v>
      </c>
      <c r="AC25" s="366">
        <v>822.35396070204479</v>
      </c>
      <c r="AD25" s="353">
        <v>725.30727461515153</v>
      </c>
      <c r="AE25" s="558"/>
      <c r="AF25" s="217"/>
      <c r="AG25" s="217"/>
      <c r="AH25" s="217"/>
      <c r="AI25" s="217"/>
      <c r="AJ25" s="217"/>
      <c r="AK25" s="217"/>
      <c r="AL25" s="217"/>
      <c r="AM25" s="217"/>
      <c r="AN25" s="217"/>
      <c r="AO25" s="217"/>
      <c r="AP25" s="217"/>
      <c r="AQ25" s="217"/>
      <c r="AR25" s="217"/>
      <c r="AS25" s="217"/>
      <c r="AT25" s="217"/>
      <c r="AU25" s="217"/>
      <c r="AV25" s="217"/>
      <c r="AW25" s="217"/>
      <c r="AX25" s="217"/>
      <c r="AY25" s="217"/>
      <c r="AZ25" s="217"/>
      <c r="BA25" s="217"/>
      <c r="BB25" s="217"/>
      <c r="BC25" s="217"/>
      <c r="BD25" s="217"/>
      <c r="BE25" s="217"/>
      <c r="BF25" s="217"/>
      <c r="BG25" s="217"/>
      <c r="BH25" s="217"/>
      <c r="BI25" s="217"/>
      <c r="BJ25" s="217"/>
      <c r="BK25" s="217"/>
      <c r="BL25" s="217"/>
      <c r="BM25" s="217"/>
      <c r="BN25" s="217"/>
      <c r="BO25" s="217"/>
      <c r="BP25" s="217"/>
      <c r="BQ25" s="217"/>
      <c r="BR25" s="217"/>
      <c r="BS25" s="217"/>
      <c r="BT25" s="217"/>
      <c r="BU25" s="217"/>
      <c r="BV25" s="217"/>
      <c r="BW25" s="217"/>
      <c r="BX25" s="217"/>
      <c r="BY25" s="217"/>
      <c r="BZ25" s="217"/>
      <c r="CA25" s="217"/>
      <c r="CB25" s="217"/>
      <c r="CC25" s="217"/>
      <c r="CD25" s="217"/>
      <c r="CE25" s="217"/>
      <c r="CF25" s="217"/>
      <c r="CG25" s="217"/>
      <c r="CH25" s="217"/>
      <c r="CI25" s="217"/>
      <c r="CJ25" s="217"/>
      <c r="CK25" s="217"/>
      <c r="CL25" s="217"/>
      <c r="CM25" s="217"/>
      <c r="CN25" s="217"/>
      <c r="CO25" s="217"/>
      <c r="CP25" s="217"/>
      <c r="CQ25" s="217"/>
      <c r="CR25" s="217"/>
      <c r="CS25" s="217"/>
      <c r="CT25" s="217"/>
      <c r="CU25" s="217"/>
      <c r="CV25" s="217"/>
      <c r="CW25" s="217"/>
      <c r="CX25" s="217"/>
      <c r="CY25" s="217"/>
      <c r="CZ25" s="217"/>
      <c r="DA25" s="217"/>
      <c r="DB25" s="217"/>
      <c r="DC25" s="217"/>
      <c r="DD25" s="217"/>
      <c r="DE25" s="217"/>
      <c r="DF25" s="217"/>
      <c r="DG25" s="217"/>
      <c r="DH25" s="217"/>
      <c r="DI25" s="217"/>
      <c r="DJ25" s="217"/>
      <c r="DK25" s="217"/>
      <c r="DL25" s="217"/>
      <c r="DM25" s="217"/>
      <c r="DN25" s="217"/>
      <c r="DO25" s="217"/>
      <c r="DP25" s="217"/>
      <c r="DQ25" s="217"/>
      <c r="DR25" s="217"/>
      <c r="DS25" s="217"/>
      <c r="DT25" s="217"/>
      <c r="DU25" s="217"/>
      <c r="DV25" s="217"/>
      <c r="DW25" s="217"/>
      <c r="DX25" s="217"/>
      <c r="DY25" s="217"/>
      <c r="DZ25" s="217"/>
      <c r="EA25" s="217"/>
      <c r="EB25" s="217"/>
      <c r="EC25" s="217"/>
      <c r="ED25" s="217"/>
      <c r="EE25" s="217"/>
      <c r="EF25" s="217"/>
      <c r="EG25" s="217"/>
      <c r="EH25" s="217"/>
      <c r="EI25" s="217"/>
      <c r="EJ25" s="217"/>
      <c r="EK25" s="217"/>
      <c r="EL25" s="217"/>
      <c r="EM25" s="217"/>
      <c r="EN25" s="217"/>
      <c r="EO25" s="217"/>
      <c r="EP25" s="217"/>
      <c r="EQ25" s="217"/>
      <c r="ER25" s="217"/>
      <c r="ES25" s="217"/>
      <c r="ET25" s="217"/>
      <c r="EU25" s="217"/>
      <c r="EV25" s="217"/>
      <c r="EW25" s="217"/>
      <c r="EX25" s="217"/>
      <c r="EY25" s="217"/>
      <c r="EZ25" s="217"/>
      <c r="FA25" s="217"/>
      <c r="FB25" s="217"/>
      <c r="FC25" s="217"/>
      <c r="FD25" s="217"/>
      <c r="FE25" s="217"/>
      <c r="FF25" s="217"/>
      <c r="FG25" s="217"/>
      <c r="FH25" s="217"/>
      <c r="FI25" s="217"/>
      <c r="FJ25" s="217"/>
      <c r="FK25" s="217"/>
      <c r="FL25" s="217"/>
      <c r="FM25" s="217"/>
      <c r="FN25" s="217"/>
      <c r="FO25" s="217"/>
      <c r="FP25" s="217"/>
      <c r="FQ25" s="217"/>
      <c r="FR25" s="217"/>
      <c r="FS25" s="217"/>
      <c r="FT25" s="217"/>
      <c r="FU25" s="217"/>
      <c r="FV25" s="217"/>
      <c r="FW25" s="217"/>
      <c r="FX25" s="217"/>
      <c r="FY25" s="217"/>
      <c r="FZ25" s="217"/>
      <c r="GA25" s="217"/>
      <c r="GB25" s="217"/>
      <c r="GC25" s="217"/>
      <c r="GD25" s="217"/>
      <c r="GE25" s="217"/>
      <c r="GF25" s="217"/>
      <c r="GG25" s="217"/>
      <c r="GH25" s="217"/>
      <c r="GI25" s="217"/>
      <c r="GJ25" s="217"/>
      <c r="GK25" s="217"/>
      <c r="GL25" s="217"/>
      <c r="GM25" s="217"/>
      <c r="GN25" s="217"/>
      <c r="GO25" s="217"/>
      <c r="GP25" s="217"/>
      <c r="GQ25" s="217"/>
      <c r="GR25" s="217"/>
      <c r="GS25" s="217"/>
      <c r="GT25" s="217"/>
      <c r="GU25" s="217"/>
      <c r="GV25" s="217"/>
      <c r="GW25" s="217"/>
      <c r="GX25" s="217"/>
      <c r="GY25" s="217"/>
      <c r="GZ25" s="217"/>
      <c r="HA25" s="217"/>
      <c r="HB25" s="217"/>
      <c r="HC25" s="217"/>
      <c r="HD25" s="217"/>
      <c r="HE25" s="217"/>
      <c r="HF25" s="217"/>
      <c r="HG25" s="217"/>
      <c r="HH25" s="217"/>
      <c r="HI25" s="217"/>
      <c r="HJ25" s="217"/>
      <c r="HK25" s="217"/>
      <c r="HL25" s="217"/>
      <c r="HM25" s="217"/>
      <c r="HN25" s="217"/>
      <c r="HO25" s="217"/>
      <c r="HP25" s="217"/>
      <c r="HQ25" s="217"/>
      <c r="HR25" s="217"/>
      <c r="HS25" s="217"/>
      <c r="HT25" s="217"/>
      <c r="HU25" s="217"/>
      <c r="HV25" s="217"/>
      <c r="HW25" s="217"/>
      <c r="HX25" s="217"/>
      <c r="HY25" s="217"/>
      <c r="HZ25" s="217"/>
      <c r="IA25" s="217"/>
      <c r="IB25" s="217"/>
      <c r="IC25" s="217"/>
      <c r="ID25" s="217"/>
      <c r="IE25" s="217"/>
      <c r="IF25" s="217"/>
      <c r="IG25" s="217"/>
      <c r="IH25" s="217"/>
      <c r="II25" s="217"/>
      <c r="IJ25" s="217"/>
      <c r="IK25" s="217"/>
      <c r="IL25" s="217"/>
      <c r="IM25" s="217"/>
      <c r="IN25" s="217"/>
      <c r="IO25" s="217"/>
      <c r="IP25" s="217"/>
      <c r="IQ25" s="217"/>
      <c r="IR25" s="217"/>
    </row>
    <row r="26" spans="1:252" ht="9">
      <c r="A26" s="130" t="s">
        <v>35</v>
      </c>
      <c r="B26" s="362">
        <v>789</v>
      </c>
      <c r="C26" s="362">
        <v>745.6</v>
      </c>
      <c r="D26" s="362">
        <v>641.6</v>
      </c>
      <c r="E26" s="362">
        <v>781.6</v>
      </c>
      <c r="F26" s="362">
        <v>649</v>
      </c>
      <c r="G26" s="362">
        <v>470.2</v>
      </c>
      <c r="H26" s="362">
        <v>688.6</v>
      </c>
      <c r="I26" s="362">
        <v>756.8</v>
      </c>
      <c r="J26" s="362">
        <v>701.4</v>
      </c>
      <c r="K26" s="362">
        <v>719.6</v>
      </c>
      <c r="L26" s="362">
        <v>706.2</v>
      </c>
      <c r="M26" s="362">
        <v>730.6</v>
      </c>
      <c r="N26" s="362">
        <v>773.1</v>
      </c>
      <c r="O26" s="232">
        <v>741.91435761664002</v>
      </c>
      <c r="P26" s="232">
        <v>622.36324598418366</v>
      </c>
      <c r="Q26" s="232">
        <v>842.78681405751263</v>
      </c>
      <c r="R26" s="445">
        <v>696.13270387989712</v>
      </c>
      <c r="S26" s="413">
        <v>669.38790398040373</v>
      </c>
      <c r="T26" s="446">
        <v>685.79012485619637</v>
      </c>
      <c r="U26" s="447">
        <v>773.33703825082762</v>
      </c>
      <c r="V26" s="447">
        <v>771.96989528023119</v>
      </c>
      <c r="W26" s="409">
        <v>783.57629242563598</v>
      </c>
      <c r="X26" s="409">
        <v>794.83759722395928</v>
      </c>
      <c r="Y26" s="366">
        <v>804.04117531580471</v>
      </c>
      <c r="Z26" s="366">
        <v>785.48608192357847</v>
      </c>
      <c r="AA26" s="366">
        <v>687.42104537607622</v>
      </c>
      <c r="AB26" s="366">
        <v>777.4</v>
      </c>
      <c r="AC26" s="366">
        <v>781.54450434777107</v>
      </c>
      <c r="AD26" s="353">
        <v>748.37567464114807</v>
      </c>
      <c r="AE26" s="558"/>
      <c r="AF26" s="217"/>
      <c r="AG26" s="217"/>
      <c r="AH26" s="217"/>
      <c r="AI26" s="217"/>
      <c r="AJ26" s="217"/>
      <c r="AK26" s="217"/>
      <c r="AL26" s="217"/>
      <c r="AM26" s="217"/>
      <c r="AN26" s="217"/>
      <c r="AO26" s="217"/>
      <c r="AP26" s="217"/>
      <c r="AQ26" s="217"/>
      <c r="AR26" s="217"/>
      <c r="AS26" s="217"/>
      <c r="AT26" s="217"/>
      <c r="AU26" s="217"/>
      <c r="AV26" s="217"/>
      <c r="AW26" s="217"/>
      <c r="AX26" s="217"/>
      <c r="AY26" s="217"/>
      <c r="AZ26" s="217"/>
      <c r="BA26" s="217"/>
      <c r="BB26" s="217"/>
      <c r="BC26" s="217"/>
      <c r="BD26" s="217"/>
      <c r="BE26" s="217"/>
      <c r="BF26" s="217"/>
      <c r="BG26" s="217"/>
      <c r="BH26" s="217"/>
      <c r="BI26" s="217"/>
      <c r="BJ26" s="217"/>
      <c r="BK26" s="217"/>
      <c r="BL26" s="217"/>
      <c r="BM26" s="217"/>
      <c r="BN26" s="217"/>
      <c r="BO26" s="217"/>
      <c r="BP26" s="217"/>
      <c r="BQ26" s="217"/>
      <c r="BR26" s="217"/>
      <c r="BS26" s="217"/>
      <c r="BT26" s="217"/>
      <c r="BU26" s="217"/>
      <c r="BV26" s="217"/>
      <c r="BW26" s="217"/>
      <c r="BX26" s="217"/>
      <c r="BY26" s="217"/>
      <c r="BZ26" s="217"/>
      <c r="CA26" s="217"/>
      <c r="CB26" s="217"/>
      <c r="CC26" s="217"/>
      <c r="CD26" s="217"/>
      <c r="CE26" s="217"/>
      <c r="CF26" s="217"/>
      <c r="CG26" s="217"/>
      <c r="CH26" s="217"/>
      <c r="CI26" s="217"/>
      <c r="CJ26" s="217"/>
      <c r="CK26" s="217"/>
      <c r="CL26" s="217"/>
      <c r="CM26" s="217"/>
      <c r="CN26" s="217"/>
      <c r="CO26" s="217"/>
      <c r="CP26" s="217"/>
      <c r="CQ26" s="217"/>
      <c r="CR26" s="217"/>
      <c r="CS26" s="217"/>
      <c r="CT26" s="217"/>
      <c r="CU26" s="217"/>
      <c r="CV26" s="217"/>
      <c r="CW26" s="217"/>
      <c r="CX26" s="217"/>
      <c r="CY26" s="217"/>
      <c r="CZ26" s="217"/>
      <c r="DA26" s="217"/>
      <c r="DB26" s="217"/>
      <c r="DC26" s="217"/>
      <c r="DD26" s="217"/>
      <c r="DE26" s="217"/>
      <c r="DF26" s="217"/>
      <c r="DG26" s="217"/>
      <c r="DH26" s="217"/>
      <c r="DI26" s="217"/>
      <c r="DJ26" s="217"/>
      <c r="DK26" s="217"/>
      <c r="DL26" s="217"/>
      <c r="DM26" s="217"/>
      <c r="DN26" s="217"/>
      <c r="DO26" s="217"/>
      <c r="DP26" s="217"/>
      <c r="DQ26" s="217"/>
      <c r="DR26" s="217"/>
      <c r="DS26" s="217"/>
      <c r="DT26" s="217"/>
      <c r="DU26" s="217"/>
      <c r="DV26" s="217"/>
      <c r="DW26" s="217"/>
      <c r="DX26" s="217"/>
      <c r="DY26" s="217"/>
      <c r="DZ26" s="217"/>
      <c r="EA26" s="217"/>
      <c r="EB26" s="217"/>
      <c r="EC26" s="217"/>
      <c r="ED26" s="217"/>
      <c r="EE26" s="217"/>
      <c r="EF26" s="217"/>
      <c r="EG26" s="217"/>
      <c r="EH26" s="217"/>
      <c r="EI26" s="217"/>
      <c r="EJ26" s="217"/>
      <c r="EK26" s="217"/>
      <c r="EL26" s="217"/>
      <c r="EM26" s="217"/>
      <c r="EN26" s="217"/>
      <c r="EO26" s="217"/>
      <c r="EP26" s="217"/>
      <c r="EQ26" s="217"/>
      <c r="ER26" s="217"/>
      <c r="ES26" s="217"/>
      <c r="ET26" s="217"/>
      <c r="EU26" s="217"/>
      <c r="EV26" s="217"/>
      <c r="EW26" s="217"/>
      <c r="EX26" s="217"/>
      <c r="EY26" s="217"/>
      <c r="EZ26" s="217"/>
      <c r="FA26" s="217"/>
      <c r="FB26" s="217"/>
      <c r="FC26" s="217"/>
      <c r="FD26" s="217"/>
      <c r="FE26" s="217"/>
      <c r="FF26" s="217"/>
      <c r="FG26" s="217"/>
      <c r="FH26" s="217"/>
      <c r="FI26" s="217"/>
      <c r="FJ26" s="217"/>
      <c r="FK26" s="217"/>
      <c r="FL26" s="217"/>
      <c r="FM26" s="217"/>
      <c r="FN26" s="217"/>
      <c r="FO26" s="217"/>
      <c r="FP26" s="217"/>
      <c r="FQ26" s="217"/>
      <c r="FR26" s="217"/>
      <c r="FS26" s="217"/>
      <c r="FT26" s="217"/>
      <c r="FU26" s="217"/>
      <c r="FV26" s="217"/>
      <c r="FW26" s="217"/>
      <c r="FX26" s="217"/>
      <c r="FY26" s="217"/>
      <c r="FZ26" s="217"/>
      <c r="GA26" s="217"/>
      <c r="GB26" s="217"/>
      <c r="GC26" s="217"/>
      <c r="GD26" s="217"/>
      <c r="GE26" s="217"/>
      <c r="GF26" s="217"/>
      <c r="GG26" s="217"/>
      <c r="GH26" s="217"/>
      <c r="GI26" s="217"/>
      <c r="GJ26" s="217"/>
      <c r="GK26" s="217"/>
      <c r="GL26" s="217"/>
      <c r="GM26" s="217"/>
      <c r="GN26" s="217"/>
      <c r="GO26" s="217"/>
      <c r="GP26" s="217"/>
      <c r="GQ26" s="217"/>
      <c r="GR26" s="217"/>
      <c r="GS26" s="217"/>
      <c r="GT26" s="217"/>
      <c r="GU26" s="217"/>
      <c r="GV26" s="217"/>
      <c r="GW26" s="217"/>
      <c r="GX26" s="217"/>
      <c r="GY26" s="217"/>
      <c r="GZ26" s="217"/>
      <c r="HA26" s="217"/>
      <c r="HB26" s="217"/>
      <c r="HC26" s="217"/>
      <c r="HD26" s="217"/>
      <c r="HE26" s="217"/>
      <c r="HF26" s="217"/>
      <c r="HG26" s="217"/>
      <c r="HH26" s="217"/>
      <c r="HI26" s="217"/>
      <c r="HJ26" s="217"/>
      <c r="HK26" s="217"/>
      <c r="HL26" s="217"/>
      <c r="HM26" s="217"/>
      <c r="HN26" s="217"/>
      <c r="HO26" s="217"/>
      <c r="HP26" s="217"/>
      <c r="HQ26" s="217"/>
      <c r="HR26" s="217"/>
      <c r="HS26" s="217"/>
      <c r="HT26" s="217"/>
      <c r="HU26" s="217"/>
      <c r="HV26" s="217"/>
      <c r="HW26" s="217"/>
      <c r="HX26" s="217"/>
      <c r="HY26" s="217"/>
      <c r="HZ26" s="217"/>
      <c r="IA26" s="217"/>
      <c r="IB26" s="217"/>
      <c r="IC26" s="217"/>
      <c r="ID26" s="217"/>
      <c r="IE26" s="217"/>
      <c r="IF26" s="217"/>
      <c r="IG26" s="217"/>
      <c r="IH26" s="217"/>
      <c r="II26" s="217"/>
      <c r="IJ26" s="217"/>
      <c r="IK26" s="217"/>
      <c r="IL26" s="217"/>
      <c r="IM26" s="217"/>
      <c r="IN26" s="217"/>
      <c r="IO26" s="217"/>
      <c r="IP26" s="217"/>
      <c r="IQ26" s="217"/>
      <c r="IR26" s="217"/>
    </row>
    <row r="27" spans="1:252" ht="9">
      <c r="A27" s="130" t="s">
        <v>213</v>
      </c>
      <c r="B27" s="362">
        <v>740.4</v>
      </c>
      <c r="C27" s="362">
        <v>639.6</v>
      </c>
      <c r="D27" s="362">
        <v>724.7</v>
      </c>
      <c r="E27" s="362">
        <v>710.9</v>
      </c>
      <c r="F27" s="362">
        <v>643.9</v>
      </c>
      <c r="G27" s="362">
        <v>537.70000000000005</v>
      </c>
      <c r="H27" s="362">
        <v>637.1</v>
      </c>
      <c r="I27" s="362">
        <v>701.1</v>
      </c>
      <c r="J27" s="362">
        <v>664.5</v>
      </c>
      <c r="K27" s="362">
        <v>639.20000000000005</v>
      </c>
      <c r="L27" s="362">
        <v>634.29999999999995</v>
      </c>
      <c r="M27" s="362">
        <v>632.79999999999995</v>
      </c>
      <c r="N27" s="362">
        <v>692.4</v>
      </c>
      <c r="O27" s="232">
        <v>709.16309638094094</v>
      </c>
      <c r="P27" s="232">
        <v>683.76115717431549</v>
      </c>
      <c r="Q27" s="232">
        <v>863.04474490825828</v>
      </c>
      <c r="R27" s="445">
        <v>727.93594378409489</v>
      </c>
      <c r="S27" s="413">
        <v>707.78626416104078</v>
      </c>
      <c r="T27" s="446">
        <v>751.79912769138787</v>
      </c>
      <c r="U27" s="447">
        <v>769.32933645415483</v>
      </c>
      <c r="V27" s="447">
        <v>786.72324939306714</v>
      </c>
      <c r="W27" s="409">
        <v>804.16398410190936</v>
      </c>
      <c r="X27" s="409">
        <v>846.96415217391325</v>
      </c>
      <c r="Y27" s="366">
        <v>849.34806791818517</v>
      </c>
      <c r="Z27" s="366">
        <v>800.79688439190579</v>
      </c>
      <c r="AA27" s="366">
        <v>747.38327225697401</v>
      </c>
      <c r="AB27" s="366">
        <v>822.4</v>
      </c>
      <c r="AC27" s="366">
        <v>807.70303966563858</v>
      </c>
      <c r="AD27" s="353">
        <v>873.95569226033592</v>
      </c>
      <c r="AE27" s="558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7"/>
      <c r="AT27" s="217"/>
      <c r="AU27" s="217"/>
      <c r="AV27" s="217"/>
      <c r="AW27" s="217"/>
      <c r="AX27" s="217"/>
      <c r="AY27" s="217"/>
      <c r="AZ27" s="217"/>
      <c r="BA27" s="217"/>
      <c r="BB27" s="217"/>
      <c r="BC27" s="217"/>
      <c r="BD27" s="217"/>
      <c r="BE27" s="217"/>
      <c r="BF27" s="217"/>
      <c r="BG27" s="217"/>
      <c r="BH27" s="217"/>
      <c r="BI27" s="217"/>
      <c r="BJ27" s="217"/>
      <c r="BK27" s="217"/>
      <c r="BL27" s="217"/>
      <c r="BM27" s="217"/>
      <c r="BN27" s="217"/>
      <c r="BO27" s="217"/>
      <c r="BP27" s="217"/>
      <c r="BQ27" s="217"/>
      <c r="BR27" s="217"/>
      <c r="BS27" s="217"/>
      <c r="BT27" s="217"/>
      <c r="BU27" s="217"/>
      <c r="BV27" s="217"/>
      <c r="BW27" s="217"/>
      <c r="BX27" s="217"/>
      <c r="BY27" s="217"/>
      <c r="BZ27" s="217"/>
      <c r="CA27" s="217"/>
      <c r="CB27" s="217"/>
      <c r="CC27" s="217"/>
      <c r="CD27" s="217"/>
      <c r="CE27" s="217"/>
      <c r="CF27" s="217"/>
      <c r="CG27" s="217"/>
      <c r="CH27" s="217"/>
      <c r="CI27" s="217"/>
      <c r="CJ27" s="217"/>
      <c r="CK27" s="217"/>
      <c r="CL27" s="217"/>
      <c r="CM27" s="217"/>
      <c r="CN27" s="217"/>
      <c r="CO27" s="217"/>
      <c r="CP27" s="217"/>
      <c r="CQ27" s="217"/>
      <c r="CR27" s="217"/>
      <c r="CS27" s="217"/>
      <c r="CT27" s="217"/>
      <c r="CU27" s="217"/>
      <c r="CV27" s="217"/>
      <c r="CW27" s="217"/>
      <c r="CX27" s="217"/>
      <c r="CY27" s="217"/>
      <c r="CZ27" s="217"/>
      <c r="DA27" s="217"/>
      <c r="DB27" s="217"/>
      <c r="DC27" s="217"/>
      <c r="DD27" s="217"/>
      <c r="DE27" s="217"/>
      <c r="DF27" s="217"/>
      <c r="DG27" s="217"/>
      <c r="DH27" s="217"/>
      <c r="DI27" s="217"/>
      <c r="DJ27" s="217"/>
      <c r="DK27" s="217"/>
      <c r="DL27" s="217"/>
      <c r="DM27" s="217"/>
      <c r="DN27" s="217"/>
      <c r="DO27" s="217"/>
      <c r="DP27" s="217"/>
      <c r="DQ27" s="217"/>
      <c r="DR27" s="217"/>
      <c r="DS27" s="217"/>
      <c r="DT27" s="217"/>
      <c r="DU27" s="217"/>
      <c r="DV27" s="217"/>
      <c r="DW27" s="217"/>
      <c r="DX27" s="217"/>
      <c r="DY27" s="217"/>
      <c r="DZ27" s="217"/>
      <c r="EA27" s="217"/>
      <c r="EB27" s="217"/>
      <c r="EC27" s="217"/>
      <c r="ED27" s="217"/>
      <c r="EE27" s="217"/>
      <c r="EF27" s="217"/>
      <c r="EG27" s="217"/>
      <c r="EH27" s="217"/>
      <c r="EI27" s="217"/>
      <c r="EJ27" s="217"/>
      <c r="EK27" s="217"/>
      <c r="EL27" s="217"/>
      <c r="EM27" s="217"/>
      <c r="EN27" s="217"/>
      <c r="EO27" s="217"/>
      <c r="EP27" s="217"/>
      <c r="EQ27" s="217"/>
      <c r="ER27" s="217"/>
      <c r="ES27" s="217"/>
      <c r="ET27" s="217"/>
      <c r="EU27" s="217"/>
      <c r="EV27" s="217"/>
      <c r="EW27" s="217"/>
      <c r="EX27" s="217"/>
      <c r="EY27" s="217"/>
      <c r="EZ27" s="217"/>
      <c r="FA27" s="217"/>
      <c r="FB27" s="217"/>
      <c r="FC27" s="217"/>
      <c r="FD27" s="217"/>
      <c r="FE27" s="217"/>
      <c r="FF27" s="217"/>
      <c r="FG27" s="217"/>
      <c r="FH27" s="217"/>
      <c r="FI27" s="217"/>
      <c r="FJ27" s="217"/>
      <c r="FK27" s="217"/>
      <c r="FL27" s="217"/>
      <c r="FM27" s="217"/>
      <c r="FN27" s="217"/>
      <c r="FO27" s="217"/>
      <c r="FP27" s="217"/>
      <c r="FQ27" s="217"/>
      <c r="FR27" s="217"/>
      <c r="FS27" s="217"/>
      <c r="FT27" s="217"/>
      <c r="FU27" s="217"/>
      <c r="FV27" s="217"/>
      <c r="FW27" s="217"/>
      <c r="FX27" s="217"/>
      <c r="FY27" s="217"/>
      <c r="FZ27" s="217"/>
      <c r="GA27" s="217"/>
      <c r="GB27" s="217"/>
      <c r="GC27" s="217"/>
      <c r="GD27" s="217"/>
      <c r="GE27" s="217"/>
      <c r="GF27" s="217"/>
      <c r="GG27" s="217"/>
      <c r="GH27" s="217"/>
      <c r="GI27" s="217"/>
      <c r="GJ27" s="217"/>
      <c r="GK27" s="217"/>
      <c r="GL27" s="217"/>
      <c r="GM27" s="217"/>
      <c r="GN27" s="217"/>
      <c r="GO27" s="217"/>
      <c r="GP27" s="217"/>
      <c r="GQ27" s="217"/>
      <c r="GR27" s="217"/>
      <c r="GS27" s="217"/>
      <c r="GT27" s="217"/>
      <c r="GU27" s="217"/>
      <c r="GV27" s="217"/>
      <c r="GW27" s="217"/>
      <c r="GX27" s="217"/>
      <c r="GY27" s="217"/>
      <c r="GZ27" s="217"/>
      <c r="HA27" s="217"/>
      <c r="HB27" s="217"/>
      <c r="HC27" s="217"/>
      <c r="HD27" s="217"/>
      <c r="HE27" s="217"/>
      <c r="HF27" s="217"/>
      <c r="HG27" s="217"/>
      <c r="HH27" s="217"/>
      <c r="HI27" s="217"/>
      <c r="HJ27" s="217"/>
      <c r="HK27" s="217"/>
      <c r="HL27" s="217"/>
      <c r="HM27" s="217"/>
      <c r="HN27" s="217"/>
      <c r="HO27" s="217"/>
      <c r="HP27" s="217"/>
      <c r="HQ27" s="217"/>
      <c r="HR27" s="217"/>
      <c r="HS27" s="217"/>
      <c r="HT27" s="217"/>
      <c r="HU27" s="217"/>
      <c r="HV27" s="217"/>
      <c r="HW27" s="217"/>
      <c r="HX27" s="217"/>
      <c r="HY27" s="217"/>
      <c r="HZ27" s="217"/>
      <c r="IA27" s="217"/>
      <c r="IB27" s="217"/>
      <c r="IC27" s="217"/>
      <c r="ID27" s="217"/>
      <c r="IE27" s="217"/>
      <c r="IF27" s="217"/>
      <c r="IG27" s="217"/>
      <c r="IH27" s="217"/>
      <c r="II27" s="217"/>
      <c r="IJ27" s="217"/>
      <c r="IK27" s="217"/>
      <c r="IL27" s="217"/>
      <c r="IM27" s="217"/>
      <c r="IN27" s="217"/>
      <c r="IO27" s="217"/>
      <c r="IP27" s="217"/>
      <c r="IQ27" s="217"/>
      <c r="IR27" s="217"/>
    </row>
    <row r="28" spans="1:252" ht="9">
      <c r="A28" s="130" t="s">
        <v>36</v>
      </c>
      <c r="B28" s="362">
        <v>833.7</v>
      </c>
      <c r="C28" s="362">
        <v>798.3</v>
      </c>
      <c r="D28" s="362">
        <v>887.8</v>
      </c>
      <c r="E28" s="362">
        <v>877.5</v>
      </c>
      <c r="F28" s="362">
        <v>744.8</v>
      </c>
      <c r="G28" s="362">
        <v>609.1</v>
      </c>
      <c r="H28" s="362">
        <v>884.2</v>
      </c>
      <c r="I28" s="362">
        <v>904.9</v>
      </c>
      <c r="J28" s="362">
        <v>830.7</v>
      </c>
      <c r="K28" s="362">
        <v>793.9</v>
      </c>
      <c r="L28" s="362">
        <v>723.5</v>
      </c>
      <c r="M28" s="362">
        <v>733.2</v>
      </c>
      <c r="N28" s="362">
        <v>750.2</v>
      </c>
      <c r="O28" s="232">
        <v>705.52626710083814</v>
      </c>
      <c r="P28" s="232">
        <v>673.63862986065521</v>
      </c>
      <c r="Q28" s="232">
        <v>849.83838859844241</v>
      </c>
      <c r="R28" s="445">
        <v>715.23167108935218</v>
      </c>
      <c r="S28" s="413">
        <v>708.1219998490875</v>
      </c>
      <c r="T28" s="446">
        <v>714.57969854315581</v>
      </c>
      <c r="U28" s="447">
        <v>774.677288847672</v>
      </c>
      <c r="V28" s="447">
        <v>781.57046140666284</v>
      </c>
      <c r="W28" s="409">
        <v>757.9010237614068</v>
      </c>
      <c r="X28" s="409">
        <v>815.76688423645328</v>
      </c>
      <c r="Y28" s="366">
        <v>845.9302163599092</v>
      </c>
      <c r="Z28" s="366">
        <v>808.34561626621098</v>
      </c>
      <c r="AA28" s="366">
        <v>734.20622486917387</v>
      </c>
      <c r="AB28" s="366" t="s">
        <v>68</v>
      </c>
      <c r="AC28" s="366">
        <v>820.31715796655214</v>
      </c>
      <c r="AD28" s="353">
        <v>772.51533571428581</v>
      </c>
      <c r="AE28" s="558"/>
      <c r="AF28" s="217"/>
      <c r="AG28" s="217"/>
      <c r="AH28" s="217"/>
      <c r="AI28" s="217"/>
      <c r="AJ28" s="217"/>
      <c r="AK28" s="217"/>
      <c r="AL28" s="217"/>
      <c r="AM28" s="217"/>
      <c r="AN28" s="217"/>
      <c r="AO28" s="217"/>
      <c r="AP28" s="217"/>
      <c r="AQ28" s="217"/>
      <c r="AR28" s="217"/>
      <c r="AS28" s="217"/>
      <c r="AT28" s="217"/>
      <c r="AU28" s="217"/>
      <c r="AV28" s="217"/>
      <c r="AW28" s="217"/>
      <c r="AX28" s="217"/>
      <c r="AY28" s="217"/>
      <c r="AZ28" s="217"/>
      <c r="BA28" s="217"/>
      <c r="BB28" s="217"/>
      <c r="BC28" s="217"/>
      <c r="BD28" s="217"/>
      <c r="BE28" s="217"/>
      <c r="BF28" s="217"/>
      <c r="BG28" s="217"/>
      <c r="BH28" s="217"/>
      <c r="BI28" s="217"/>
      <c r="BJ28" s="217"/>
      <c r="BK28" s="217"/>
      <c r="BL28" s="217"/>
      <c r="BM28" s="217"/>
      <c r="BN28" s="217"/>
      <c r="BO28" s="217"/>
      <c r="BP28" s="217"/>
      <c r="BQ28" s="217"/>
      <c r="BR28" s="217"/>
      <c r="BS28" s="217"/>
      <c r="BT28" s="217"/>
      <c r="BU28" s="217"/>
      <c r="BV28" s="217"/>
      <c r="BW28" s="217"/>
      <c r="BX28" s="217"/>
      <c r="BY28" s="217"/>
      <c r="BZ28" s="217"/>
      <c r="CA28" s="217"/>
      <c r="CB28" s="217"/>
      <c r="CC28" s="217"/>
      <c r="CD28" s="217"/>
      <c r="CE28" s="217"/>
      <c r="CF28" s="217"/>
      <c r="CG28" s="217"/>
      <c r="CH28" s="217"/>
      <c r="CI28" s="217"/>
      <c r="CJ28" s="217"/>
      <c r="CK28" s="217"/>
      <c r="CL28" s="217"/>
      <c r="CM28" s="217"/>
      <c r="CN28" s="217"/>
      <c r="CO28" s="217"/>
      <c r="CP28" s="217"/>
      <c r="CQ28" s="217"/>
      <c r="CR28" s="217"/>
      <c r="CS28" s="217"/>
      <c r="CT28" s="217"/>
      <c r="CU28" s="217"/>
      <c r="CV28" s="217"/>
      <c r="CW28" s="217"/>
      <c r="CX28" s="217"/>
      <c r="CY28" s="217"/>
      <c r="CZ28" s="217"/>
      <c r="DA28" s="217"/>
      <c r="DB28" s="217"/>
      <c r="DC28" s="217"/>
      <c r="DD28" s="217"/>
      <c r="DE28" s="217"/>
      <c r="DF28" s="217"/>
      <c r="DG28" s="217"/>
      <c r="DH28" s="217"/>
      <c r="DI28" s="217"/>
      <c r="DJ28" s="217"/>
      <c r="DK28" s="217"/>
      <c r="DL28" s="217"/>
      <c r="DM28" s="217"/>
      <c r="DN28" s="217"/>
      <c r="DO28" s="217"/>
      <c r="DP28" s="217"/>
      <c r="DQ28" s="217"/>
      <c r="DR28" s="217"/>
      <c r="DS28" s="217"/>
      <c r="DT28" s="217"/>
      <c r="DU28" s="217"/>
      <c r="DV28" s="217"/>
      <c r="DW28" s="217"/>
      <c r="DX28" s="217"/>
      <c r="DY28" s="217"/>
      <c r="DZ28" s="217"/>
      <c r="EA28" s="217"/>
      <c r="EB28" s="217"/>
      <c r="EC28" s="217"/>
      <c r="ED28" s="217"/>
      <c r="EE28" s="217"/>
      <c r="EF28" s="217"/>
      <c r="EG28" s="217"/>
      <c r="EH28" s="217"/>
      <c r="EI28" s="217"/>
      <c r="EJ28" s="217"/>
      <c r="EK28" s="217"/>
      <c r="EL28" s="217"/>
      <c r="EM28" s="217"/>
      <c r="EN28" s="217"/>
      <c r="EO28" s="217"/>
      <c r="EP28" s="217"/>
      <c r="EQ28" s="217"/>
      <c r="ER28" s="217"/>
      <c r="ES28" s="217"/>
      <c r="ET28" s="217"/>
      <c r="EU28" s="217"/>
      <c r="EV28" s="217"/>
      <c r="EW28" s="217"/>
      <c r="EX28" s="217"/>
      <c r="EY28" s="217"/>
      <c r="EZ28" s="217"/>
      <c r="FA28" s="217"/>
      <c r="FB28" s="217"/>
      <c r="FC28" s="217"/>
      <c r="FD28" s="217"/>
      <c r="FE28" s="217"/>
      <c r="FF28" s="217"/>
      <c r="FG28" s="217"/>
      <c r="FH28" s="217"/>
      <c r="FI28" s="217"/>
      <c r="FJ28" s="217"/>
      <c r="FK28" s="217"/>
      <c r="FL28" s="217"/>
      <c r="FM28" s="217"/>
      <c r="FN28" s="217"/>
      <c r="FO28" s="217"/>
      <c r="FP28" s="217"/>
      <c r="FQ28" s="217"/>
      <c r="FR28" s="217"/>
      <c r="FS28" s="217"/>
      <c r="FT28" s="217"/>
      <c r="FU28" s="217"/>
      <c r="FV28" s="217"/>
      <c r="FW28" s="217"/>
      <c r="FX28" s="217"/>
      <c r="FY28" s="217"/>
      <c r="FZ28" s="217"/>
      <c r="GA28" s="217"/>
      <c r="GB28" s="217"/>
      <c r="GC28" s="217"/>
      <c r="GD28" s="217"/>
      <c r="GE28" s="217"/>
      <c r="GF28" s="217"/>
      <c r="GG28" s="217"/>
      <c r="GH28" s="217"/>
      <c r="GI28" s="217"/>
      <c r="GJ28" s="217"/>
      <c r="GK28" s="217"/>
      <c r="GL28" s="217"/>
      <c r="GM28" s="217"/>
      <c r="GN28" s="217"/>
      <c r="GO28" s="217"/>
      <c r="GP28" s="217"/>
      <c r="GQ28" s="217"/>
      <c r="GR28" s="217"/>
      <c r="GS28" s="217"/>
      <c r="GT28" s="217"/>
      <c r="GU28" s="217"/>
      <c r="GV28" s="217"/>
      <c r="GW28" s="217"/>
      <c r="GX28" s="217"/>
      <c r="GY28" s="217"/>
      <c r="GZ28" s="217"/>
      <c r="HA28" s="217"/>
      <c r="HB28" s="217"/>
      <c r="HC28" s="217"/>
      <c r="HD28" s="217"/>
      <c r="HE28" s="217"/>
      <c r="HF28" s="217"/>
      <c r="HG28" s="217"/>
      <c r="HH28" s="217"/>
      <c r="HI28" s="217"/>
      <c r="HJ28" s="217"/>
      <c r="HK28" s="217"/>
      <c r="HL28" s="217"/>
      <c r="HM28" s="217"/>
      <c r="HN28" s="217"/>
      <c r="HO28" s="217"/>
      <c r="HP28" s="217"/>
      <c r="HQ28" s="217"/>
      <c r="HR28" s="217"/>
      <c r="HS28" s="217"/>
      <c r="HT28" s="217"/>
      <c r="HU28" s="217"/>
      <c r="HV28" s="217"/>
      <c r="HW28" s="217"/>
      <c r="HX28" s="217"/>
      <c r="HY28" s="217"/>
      <c r="HZ28" s="217"/>
      <c r="IA28" s="217"/>
      <c r="IB28" s="217"/>
      <c r="IC28" s="217"/>
      <c r="ID28" s="217"/>
      <c r="IE28" s="217"/>
      <c r="IF28" s="217"/>
      <c r="IG28" s="217"/>
      <c r="IH28" s="217"/>
      <c r="II28" s="217"/>
      <c r="IJ28" s="217"/>
      <c r="IK28" s="217"/>
      <c r="IL28" s="217"/>
      <c r="IM28" s="217"/>
      <c r="IN28" s="217"/>
      <c r="IO28" s="217"/>
      <c r="IP28" s="217"/>
      <c r="IQ28" s="217"/>
      <c r="IR28" s="217"/>
    </row>
    <row r="29" spans="1:252" ht="9">
      <c r="A29" s="130" t="s">
        <v>37</v>
      </c>
      <c r="B29" s="362">
        <v>588</v>
      </c>
      <c r="C29" s="362">
        <v>576.4</v>
      </c>
      <c r="D29" s="362">
        <v>609.6</v>
      </c>
      <c r="E29" s="362">
        <v>758.6</v>
      </c>
      <c r="F29" s="362">
        <v>651.70000000000005</v>
      </c>
      <c r="G29" s="362">
        <v>525.6</v>
      </c>
      <c r="H29" s="362">
        <v>680.7</v>
      </c>
      <c r="I29" s="362">
        <v>673</v>
      </c>
      <c r="J29" s="362">
        <v>623.6</v>
      </c>
      <c r="K29" s="362">
        <v>710.4</v>
      </c>
      <c r="L29" s="362">
        <v>744.2</v>
      </c>
      <c r="M29" s="362">
        <v>725.9</v>
      </c>
      <c r="N29" s="362">
        <v>741.7</v>
      </c>
      <c r="O29" s="232">
        <v>716.33180275743928</v>
      </c>
      <c r="P29" s="232">
        <v>673.17349849315144</v>
      </c>
      <c r="Q29" s="232">
        <v>810.34332591959856</v>
      </c>
      <c r="R29" s="445">
        <v>728.84173486962368</v>
      </c>
      <c r="S29" s="413">
        <v>695.94776264200698</v>
      </c>
      <c r="T29" s="446">
        <v>664.07567160440794</v>
      </c>
      <c r="U29" s="447">
        <v>666.22511169337042</v>
      </c>
      <c r="V29" s="447">
        <v>661.92298010603304</v>
      </c>
      <c r="W29" s="409">
        <v>783.61225406660674</v>
      </c>
      <c r="X29" s="409">
        <v>838.12677683013499</v>
      </c>
      <c r="Y29" s="366">
        <v>837.20683993247997</v>
      </c>
      <c r="Z29" s="366">
        <v>807.08002436795607</v>
      </c>
      <c r="AA29" s="366" t="s">
        <v>15</v>
      </c>
      <c r="AB29" s="366">
        <v>774.7</v>
      </c>
      <c r="AC29" s="366" t="s">
        <v>15</v>
      </c>
      <c r="AD29" s="353" t="s">
        <v>15</v>
      </c>
      <c r="AE29" s="558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7"/>
      <c r="AV29" s="217"/>
      <c r="AW29" s="217"/>
      <c r="AX29" s="217"/>
      <c r="AY29" s="217"/>
      <c r="AZ29" s="217"/>
      <c r="BA29" s="217"/>
      <c r="BB29" s="217"/>
      <c r="BC29" s="217"/>
      <c r="BD29" s="217"/>
      <c r="BE29" s="217"/>
      <c r="BF29" s="217"/>
      <c r="BG29" s="217"/>
      <c r="BH29" s="217"/>
      <c r="BI29" s="217"/>
      <c r="BJ29" s="217"/>
      <c r="BK29" s="217"/>
      <c r="BL29" s="217"/>
      <c r="BM29" s="217"/>
      <c r="BN29" s="217"/>
      <c r="BO29" s="217"/>
      <c r="BP29" s="217"/>
      <c r="BQ29" s="217"/>
      <c r="BR29" s="217"/>
      <c r="BS29" s="217"/>
      <c r="BT29" s="217"/>
      <c r="BU29" s="217"/>
      <c r="BV29" s="217"/>
      <c r="BW29" s="217"/>
      <c r="BX29" s="217"/>
      <c r="BY29" s="217"/>
      <c r="BZ29" s="217"/>
      <c r="CA29" s="217"/>
      <c r="CB29" s="217"/>
      <c r="CC29" s="217"/>
      <c r="CD29" s="217"/>
      <c r="CE29" s="217"/>
      <c r="CF29" s="217"/>
      <c r="CG29" s="217"/>
      <c r="CH29" s="217"/>
      <c r="CI29" s="217"/>
      <c r="CJ29" s="217"/>
      <c r="CK29" s="217"/>
      <c r="CL29" s="217"/>
      <c r="CM29" s="217"/>
      <c r="CN29" s="217"/>
      <c r="CO29" s="217"/>
      <c r="CP29" s="217"/>
      <c r="CQ29" s="217"/>
      <c r="CR29" s="217"/>
      <c r="CS29" s="217"/>
      <c r="CT29" s="217"/>
      <c r="CU29" s="217"/>
      <c r="CV29" s="217"/>
      <c r="CW29" s="217"/>
      <c r="CX29" s="217"/>
      <c r="CY29" s="217"/>
      <c r="CZ29" s="217"/>
      <c r="DA29" s="217"/>
      <c r="DB29" s="217"/>
      <c r="DC29" s="217"/>
      <c r="DD29" s="217"/>
      <c r="DE29" s="217"/>
      <c r="DF29" s="217"/>
      <c r="DG29" s="217"/>
      <c r="DH29" s="217"/>
      <c r="DI29" s="217"/>
      <c r="DJ29" s="217"/>
      <c r="DK29" s="217"/>
      <c r="DL29" s="217"/>
      <c r="DM29" s="217"/>
      <c r="DN29" s="217"/>
      <c r="DO29" s="217"/>
      <c r="DP29" s="217"/>
      <c r="DQ29" s="217"/>
      <c r="DR29" s="217"/>
      <c r="DS29" s="217"/>
      <c r="DT29" s="217"/>
      <c r="DU29" s="217"/>
      <c r="DV29" s="217"/>
      <c r="DW29" s="217"/>
      <c r="DX29" s="217"/>
      <c r="DY29" s="217"/>
      <c r="DZ29" s="217"/>
      <c r="EA29" s="217"/>
      <c r="EB29" s="217"/>
      <c r="EC29" s="217"/>
      <c r="ED29" s="217"/>
      <c r="EE29" s="217"/>
      <c r="EF29" s="217"/>
      <c r="EG29" s="217"/>
      <c r="EH29" s="217"/>
      <c r="EI29" s="217"/>
      <c r="EJ29" s="217"/>
      <c r="EK29" s="217"/>
      <c r="EL29" s="217"/>
      <c r="EM29" s="217"/>
      <c r="EN29" s="217"/>
      <c r="EO29" s="217"/>
      <c r="EP29" s="217"/>
      <c r="EQ29" s="217"/>
      <c r="ER29" s="217"/>
      <c r="ES29" s="217"/>
      <c r="ET29" s="217"/>
      <c r="EU29" s="217"/>
      <c r="EV29" s="217"/>
      <c r="EW29" s="217"/>
      <c r="EX29" s="217"/>
      <c r="EY29" s="217"/>
      <c r="EZ29" s="217"/>
      <c r="FA29" s="217"/>
      <c r="FB29" s="217"/>
      <c r="FC29" s="217"/>
      <c r="FD29" s="217"/>
      <c r="FE29" s="217"/>
      <c r="FF29" s="217"/>
      <c r="FG29" s="217"/>
      <c r="FH29" s="217"/>
      <c r="FI29" s="217"/>
      <c r="FJ29" s="217"/>
      <c r="FK29" s="217"/>
      <c r="FL29" s="217"/>
      <c r="FM29" s="217"/>
      <c r="FN29" s="217"/>
      <c r="FO29" s="217"/>
      <c r="FP29" s="217"/>
      <c r="FQ29" s="217"/>
      <c r="FR29" s="217"/>
      <c r="FS29" s="217"/>
      <c r="FT29" s="217"/>
      <c r="FU29" s="217"/>
      <c r="FV29" s="217"/>
      <c r="FW29" s="217"/>
      <c r="FX29" s="217"/>
      <c r="FY29" s="217"/>
      <c r="FZ29" s="217"/>
      <c r="GA29" s="217"/>
      <c r="GB29" s="217"/>
      <c r="GC29" s="217"/>
      <c r="GD29" s="217"/>
      <c r="GE29" s="217"/>
      <c r="GF29" s="217"/>
      <c r="GG29" s="217"/>
      <c r="GH29" s="217"/>
      <c r="GI29" s="217"/>
      <c r="GJ29" s="217"/>
      <c r="GK29" s="217"/>
      <c r="GL29" s="217"/>
      <c r="GM29" s="217"/>
      <c r="GN29" s="217"/>
      <c r="GO29" s="217"/>
      <c r="GP29" s="217"/>
      <c r="GQ29" s="217"/>
      <c r="GR29" s="217"/>
      <c r="GS29" s="217"/>
      <c r="GT29" s="217"/>
      <c r="GU29" s="217"/>
      <c r="GV29" s="217"/>
      <c r="GW29" s="217"/>
      <c r="GX29" s="217"/>
      <c r="GY29" s="217"/>
      <c r="GZ29" s="217"/>
      <c r="HA29" s="217"/>
      <c r="HB29" s="217"/>
      <c r="HC29" s="217"/>
      <c r="HD29" s="217"/>
      <c r="HE29" s="217"/>
      <c r="HF29" s="217"/>
      <c r="HG29" s="217"/>
      <c r="HH29" s="217"/>
      <c r="HI29" s="217"/>
      <c r="HJ29" s="217"/>
      <c r="HK29" s="217"/>
      <c r="HL29" s="217"/>
      <c r="HM29" s="217"/>
      <c r="HN29" s="217"/>
      <c r="HO29" s="217"/>
      <c r="HP29" s="217"/>
      <c r="HQ29" s="217"/>
      <c r="HR29" s="217"/>
      <c r="HS29" s="217"/>
      <c r="HT29" s="217"/>
      <c r="HU29" s="217"/>
      <c r="HV29" s="217"/>
      <c r="HW29" s="217"/>
      <c r="HX29" s="217"/>
      <c r="HY29" s="217"/>
      <c r="HZ29" s="217"/>
      <c r="IA29" s="217"/>
      <c r="IB29" s="217"/>
      <c r="IC29" s="217"/>
      <c r="ID29" s="217"/>
      <c r="IE29" s="217"/>
      <c r="IF29" s="217"/>
      <c r="IG29" s="217"/>
      <c r="IH29" s="217"/>
      <c r="II29" s="217"/>
      <c r="IJ29" s="217"/>
      <c r="IK29" s="217"/>
      <c r="IL29" s="217"/>
      <c r="IM29" s="217"/>
      <c r="IN29" s="217"/>
      <c r="IO29" s="217"/>
      <c r="IP29" s="217"/>
      <c r="IQ29" s="217"/>
      <c r="IR29" s="217"/>
    </row>
    <row r="30" spans="1:252" ht="9">
      <c r="A30" s="130" t="s">
        <v>38</v>
      </c>
      <c r="B30" s="362">
        <v>834.5</v>
      </c>
      <c r="C30" s="362">
        <v>785.1</v>
      </c>
      <c r="D30" s="362">
        <v>704.2</v>
      </c>
      <c r="E30" s="362">
        <v>809.8</v>
      </c>
      <c r="F30" s="362">
        <v>670.2</v>
      </c>
      <c r="G30" s="362">
        <v>511</v>
      </c>
      <c r="H30" s="362">
        <v>815</v>
      </c>
      <c r="I30" s="362">
        <v>891.6</v>
      </c>
      <c r="J30" s="362">
        <v>800.3</v>
      </c>
      <c r="K30" s="362">
        <v>735.5</v>
      </c>
      <c r="L30" s="362">
        <v>809.9</v>
      </c>
      <c r="M30" s="362">
        <v>762.4</v>
      </c>
      <c r="N30" s="362">
        <v>772.8</v>
      </c>
      <c r="O30" s="232">
        <v>772.64245352833916</v>
      </c>
      <c r="P30" s="232">
        <v>687.60002638119022</v>
      </c>
      <c r="Q30" s="232">
        <v>866.45428931078402</v>
      </c>
      <c r="R30" s="445">
        <v>695.2223969860537</v>
      </c>
      <c r="S30" s="413">
        <v>682.74626968276937</v>
      </c>
      <c r="T30" s="446">
        <v>726.27862447312498</v>
      </c>
      <c r="U30" s="447">
        <v>796.80691185001649</v>
      </c>
      <c r="V30" s="447">
        <v>770.19103341596463</v>
      </c>
      <c r="W30" s="409">
        <v>779.46646706024558</v>
      </c>
      <c r="X30" s="409">
        <v>867.60984737837578</v>
      </c>
      <c r="Y30" s="366">
        <v>835.96859574605071</v>
      </c>
      <c r="Z30" s="366">
        <v>771.3600630450768</v>
      </c>
      <c r="AA30" s="366">
        <v>673.69858944757004</v>
      </c>
      <c r="AB30" s="366">
        <v>824.3</v>
      </c>
      <c r="AC30" s="366">
        <v>866.29356965362103</v>
      </c>
      <c r="AD30" s="353">
        <v>752.02111691144978</v>
      </c>
      <c r="AE30" s="558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7"/>
      <c r="AV30" s="217"/>
      <c r="AW30" s="217"/>
      <c r="AX30" s="217"/>
      <c r="AY30" s="217"/>
      <c r="AZ30" s="217"/>
      <c r="BA30" s="217"/>
      <c r="BB30" s="217"/>
      <c r="BC30" s="217"/>
      <c r="BD30" s="217"/>
      <c r="BE30" s="217"/>
      <c r="BF30" s="217"/>
      <c r="BG30" s="217"/>
      <c r="BH30" s="217"/>
      <c r="BI30" s="217"/>
      <c r="BJ30" s="217"/>
      <c r="BK30" s="217"/>
      <c r="BL30" s="217"/>
      <c r="BM30" s="217"/>
      <c r="BN30" s="217"/>
      <c r="BO30" s="217"/>
      <c r="BP30" s="217"/>
      <c r="BQ30" s="217"/>
      <c r="BR30" s="217"/>
      <c r="BS30" s="217"/>
      <c r="BT30" s="217"/>
      <c r="BU30" s="217"/>
      <c r="BV30" s="217"/>
      <c r="BW30" s="217"/>
      <c r="BX30" s="217"/>
      <c r="BY30" s="217"/>
      <c r="BZ30" s="217"/>
      <c r="CA30" s="217"/>
      <c r="CB30" s="217"/>
      <c r="CC30" s="217"/>
      <c r="CD30" s="217"/>
      <c r="CE30" s="217"/>
      <c r="CF30" s="217"/>
      <c r="CG30" s="217"/>
      <c r="CH30" s="217"/>
      <c r="CI30" s="217"/>
      <c r="CJ30" s="217"/>
      <c r="CK30" s="217"/>
      <c r="CL30" s="217"/>
      <c r="CM30" s="217"/>
      <c r="CN30" s="217"/>
      <c r="CO30" s="217"/>
      <c r="CP30" s="217"/>
      <c r="CQ30" s="217"/>
      <c r="CR30" s="217"/>
      <c r="CS30" s="217"/>
      <c r="CT30" s="217"/>
      <c r="CU30" s="217"/>
      <c r="CV30" s="217"/>
      <c r="CW30" s="217"/>
      <c r="CX30" s="217"/>
      <c r="CY30" s="217"/>
      <c r="CZ30" s="217"/>
      <c r="DA30" s="217"/>
      <c r="DB30" s="217"/>
      <c r="DC30" s="217"/>
      <c r="DD30" s="217"/>
      <c r="DE30" s="217"/>
      <c r="DF30" s="217"/>
      <c r="DG30" s="217"/>
      <c r="DH30" s="217"/>
      <c r="DI30" s="217"/>
      <c r="DJ30" s="217"/>
      <c r="DK30" s="217"/>
      <c r="DL30" s="217"/>
      <c r="DM30" s="217"/>
      <c r="DN30" s="217"/>
      <c r="DO30" s="217"/>
      <c r="DP30" s="217"/>
      <c r="DQ30" s="217"/>
      <c r="DR30" s="217"/>
      <c r="DS30" s="217"/>
      <c r="DT30" s="217"/>
      <c r="DU30" s="217"/>
      <c r="DV30" s="217"/>
      <c r="DW30" s="217"/>
      <c r="DX30" s="217"/>
      <c r="DY30" s="217"/>
      <c r="DZ30" s="217"/>
      <c r="EA30" s="217"/>
      <c r="EB30" s="217"/>
      <c r="EC30" s="217"/>
      <c r="ED30" s="217"/>
      <c r="EE30" s="217"/>
      <c r="EF30" s="217"/>
      <c r="EG30" s="217"/>
      <c r="EH30" s="217"/>
      <c r="EI30" s="217"/>
      <c r="EJ30" s="217"/>
      <c r="EK30" s="217"/>
      <c r="EL30" s="217"/>
      <c r="EM30" s="217"/>
      <c r="EN30" s="217"/>
      <c r="EO30" s="217"/>
      <c r="EP30" s="217"/>
      <c r="EQ30" s="217"/>
      <c r="ER30" s="217"/>
      <c r="ES30" s="217"/>
      <c r="ET30" s="217"/>
      <c r="EU30" s="217"/>
      <c r="EV30" s="217"/>
      <c r="EW30" s="217"/>
      <c r="EX30" s="217"/>
      <c r="EY30" s="217"/>
      <c r="EZ30" s="217"/>
      <c r="FA30" s="217"/>
      <c r="FB30" s="217"/>
      <c r="FC30" s="217"/>
      <c r="FD30" s="217"/>
      <c r="FE30" s="217"/>
      <c r="FF30" s="217"/>
      <c r="FG30" s="217"/>
      <c r="FH30" s="217"/>
      <c r="FI30" s="217"/>
      <c r="FJ30" s="217"/>
      <c r="FK30" s="217"/>
      <c r="FL30" s="217"/>
      <c r="FM30" s="217"/>
      <c r="FN30" s="217"/>
      <c r="FO30" s="217"/>
      <c r="FP30" s="217"/>
      <c r="FQ30" s="217"/>
      <c r="FR30" s="217"/>
      <c r="FS30" s="217"/>
      <c r="FT30" s="217"/>
      <c r="FU30" s="217"/>
      <c r="FV30" s="217"/>
      <c r="FW30" s="217"/>
      <c r="FX30" s="217"/>
      <c r="FY30" s="217"/>
      <c r="FZ30" s="217"/>
      <c r="GA30" s="217"/>
      <c r="GB30" s="217"/>
      <c r="GC30" s="217"/>
      <c r="GD30" s="217"/>
      <c r="GE30" s="217"/>
      <c r="GF30" s="217"/>
      <c r="GG30" s="217"/>
      <c r="GH30" s="217"/>
      <c r="GI30" s="217"/>
      <c r="GJ30" s="217"/>
      <c r="GK30" s="217"/>
      <c r="GL30" s="217"/>
      <c r="GM30" s="217"/>
      <c r="GN30" s="217"/>
      <c r="GO30" s="217"/>
      <c r="GP30" s="217"/>
      <c r="GQ30" s="217"/>
      <c r="GR30" s="217"/>
      <c r="GS30" s="217"/>
      <c r="GT30" s="217"/>
      <c r="GU30" s="217"/>
      <c r="GV30" s="217"/>
      <c r="GW30" s="217"/>
      <c r="GX30" s="217"/>
      <c r="GY30" s="217"/>
      <c r="GZ30" s="217"/>
      <c r="HA30" s="217"/>
      <c r="HB30" s="217"/>
      <c r="HC30" s="217"/>
      <c r="HD30" s="217"/>
      <c r="HE30" s="217"/>
      <c r="HF30" s="217"/>
      <c r="HG30" s="217"/>
      <c r="HH30" s="217"/>
      <c r="HI30" s="217"/>
      <c r="HJ30" s="217"/>
      <c r="HK30" s="217"/>
      <c r="HL30" s="217"/>
      <c r="HM30" s="217"/>
      <c r="HN30" s="217"/>
      <c r="HO30" s="217"/>
      <c r="HP30" s="217"/>
      <c r="HQ30" s="217"/>
      <c r="HR30" s="217"/>
      <c r="HS30" s="217"/>
      <c r="HT30" s="217"/>
      <c r="HU30" s="217"/>
      <c r="HV30" s="217"/>
      <c r="HW30" s="217"/>
      <c r="HX30" s="217"/>
      <c r="HY30" s="217"/>
      <c r="HZ30" s="217"/>
      <c r="IA30" s="217"/>
      <c r="IB30" s="217"/>
      <c r="IC30" s="217"/>
      <c r="ID30" s="217"/>
      <c r="IE30" s="217"/>
      <c r="IF30" s="217"/>
      <c r="IG30" s="217"/>
      <c r="IH30" s="217"/>
      <c r="II30" s="217"/>
      <c r="IJ30" s="217"/>
      <c r="IK30" s="217"/>
      <c r="IL30" s="217"/>
      <c r="IM30" s="217"/>
      <c r="IN30" s="217"/>
      <c r="IO30" s="217"/>
      <c r="IP30" s="217"/>
      <c r="IQ30" s="217"/>
      <c r="IR30" s="217"/>
    </row>
    <row r="31" spans="1:252" ht="9">
      <c r="A31" s="130" t="s">
        <v>208</v>
      </c>
      <c r="B31" s="362">
        <v>749.1</v>
      </c>
      <c r="C31" s="362">
        <v>667.1</v>
      </c>
      <c r="D31" s="362">
        <v>662.4</v>
      </c>
      <c r="E31" s="362">
        <v>778.1</v>
      </c>
      <c r="F31" s="362">
        <v>632.20000000000005</v>
      </c>
      <c r="G31" s="362">
        <v>435.4</v>
      </c>
      <c r="H31" s="362">
        <v>674.7</v>
      </c>
      <c r="I31" s="362">
        <v>758.8</v>
      </c>
      <c r="J31" s="362">
        <v>728.3</v>
      </c>
      <c r="K31" s="362">
        <v>738.3</v>
      </c>
      <c r="L31" s="362">
        <v>683.5</v>
      </c>
      <c r="M31" s="362">
        <v>682.2</v>
      </c>
      <c r="N31" s="362">
        <v>686.6</v>
      </c>
      <c r="O31" s="232">
        <v>665.72270695741236</v>
      </c>
      <c r="P31" s="232">
        <v>656.3350511181502</v>
      </c>
      <c r="Q31" s="232">
        <v>880.1352923608822</v>
      </c>
      <c r="R31" s="445">
        <v>721.12279075233425</v>
      </c>
      <c r="S31" s="413">
        <v>681.66411036457328</v>
      </c>
      <c r="T31" s="446">
        <v>703.9677466598738</v>
      </c>
      <c r="U31" s="447">
        <v>738.96204361424248</v>
      </c>
      <c r="V31" s="447">
        <v>808.7352931029269</v>
      </c>
      <c r="W31" s="409">
        <v>799.73298224225607</v>
      </c>
      <c r="X31" s="409">
        <v>903.2056703873053</v>
      </c>
      <c r="Y31" s="366">
        <v>841.36121963011738</v>
      </c>
      <c r="Z31" s="366">
        <v>758.21280680857615</v>
      </c>
      <c r="AA31" s="366">
        <v>746.44696103041451</v>
      </c>
      <c r="AB31" s="366">
        <v>774</v>
      </c>
      <c r="AC31" s="366">
        <v>793.66805250470532</v>
      </c>
      <c r="AD31" s="353">
        <v>731.48649806172637</v>
      </c>
      <c r="AE31" s="558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7"/>
      <c r="AV31" s="217"/>
      <c r="AW31" s="217"/>
      <c r="AX31" s="217"/>
      <c r="AY31" s="217"/>
      <c r="AZ31" s="217"/>
      <c r="BA31" s="217"/>
      <c r="BB31" s="217"/>
      <c r="BC31" s="217"/>
      <c r="BD31" s="217"/>
      <c r="BE31" s="217"/>
      <c r="BF31" s="217"/>
      <c r="BG31" s="217"/>
      <c r="BH31" s="217"/>
      <c r="BI31" s="217"/>
      <c r="BJ31" s="217"/>
      <c r="BK31" s="217"/>
      <c r="BL31" s="217"/>
      <c r="BM31" s="217"/>
      <c r="BN31" s="217"/>
      <c r="BO31" s="217"/>
      <c r="BP31" s="217"/>
      <c r="BQ31" s="217"/>
      <c r="BR31" s="217"/>
      <c r="BS31" s="217"/>
      <c r="BT31" s="217"/>
      <c r="BU31" s="217"/>
      <c r="BV31" s="217"/>
      <c r="BW31" s="217"/>
      <c r="BX31" s="217"/>
      <c r="BY31" s="217"/>
      <c r="BZ31" s="217"/>
      <c r="CA31" s="217"/>
      <c r="CB31" s="217"/>
      <c r="CC31" s="217"/>
      <c r="CD31" s="217"/>
      <c r="CE31" s="217"/>
      <c r="CF31" s="217"/>
      <c r="CG31" s="217"/>
      <c r="CH31" s="217"/>
      <c r="CI31" s="217"/>
      <c r="CJ31" s="217"/>
      <c r="CK31" s="217"/>
      <c r="CL31" s="217"/>
      <c r="CM31" s="217"/>
      <c r="CN31" s="217"/>
      <c r="CO31" s="217"/>
      <c r="CP31" s="217"/>
      <c r="CQ31" s="217"/>
      <c r="CR31" s="217"/>
      <c r="CS31" s="217"/>
      <c r="CT31" s="217"/>
      <c r="CU31" s="217"/>
      <c r="CV31" s="217"/>
      <c r="CW31" s="217"/>
      <c r="CX31" s="217"/>
      <c r="CY31" s="217"/>
      <c r="CZ31" s="217"/>
      <c r="DA31" s="217"/>
      <c r="DB31" s="217"/>
      <c r="DC31" s="217"/>
      <c r="DD31" s="217"/>
      <c r="DE31" s="217"/>
      <c r="DF31" s="217"/>
      <c r="DG31" s="217"/>
      <c r="DH31" s="217"/>
      <c r="DI31" s="217"/>
      <c r="DJ31" s="217"/>
      <c r="DK31" s="217"/>
      <c r="DL31" s="217"/>
      <c r="DM31" s="217"/>
      <c r="DN31" s="217"/>
      <c r="DO31" s="217"/>
      <c r="DP31" s="217"/>
      <c r="DQ31" s="217"/>
      <c r="DR31" s="217"/>
      <c r="DS31" s="217"/>
      <c r="DT31" s="217"/>
      <c r="DU31" s="217"/>
      <c r="DV31" s="217"/>
      <c r="DW31" s="217"/>
      <c r="DX31" s="217"/>
      <c r="DY31" s="217"/>
      <c r="DZ31" s="217"/>
      <c r="EA31" s="217"/>
      <c r="EB31" s="217"/>
      <c r="EC31" s="217"/>
      <c r="ED31" s="217"/>
      <c r="EE31" s="217"/>
      <c r="EF31" s="217"/>
      <c r="EG31" s="217"/>
      <c r="EH31" s="217"/>
      <c r="EI31" s="217"/>
      <c r="EJ31" s="217"/>
      <c r="EK31" s="217"/>
      <c r="EL31" s="217"/>
      <c r="EM31" s="217"/>
      <c r="EN31" s="217"/>
      <c r="EO31" s="217"/>
      <c r="EP31" s="217"/>
      <c r="EQ31" s="217"/>
      <c r="ER31" s="217"/>
      <c r="ES31" s="217"/>
      <c r="ET31" s="217"/>
      <c r="EU31" s="217"/>
      <c r="EV31" s="217"/>
      <c r="EW31" s="217"/>
      <c r="EX31" s="217"/>
      <c r="EY31" s="217"/>
      <c r="EZ31" s="217"/>
      <c r="FA31" s="217"/>
      <c r="FB31" s="217"/>
      <c r="FC31" s="217"/>
      <c r="FD31" s="217"/>
      <c r="FE31" s="217"/>
      <c r="FF31" s="217"/>
      <c r="FG31" s="217"/>
      <c r="FH31" s="217"/>
      <c r="FI31" s="217"/>
      <c r="FJ31" s="217"/>
      <c r="FK31" s="217"/>
      <c r="FL31" s="217"/>
      <c r="FM31" s="217"/>
      <c r="FN31" s="217"/>
      <c r="FO31" s="217"/>
      <c r="FP31" s="217"/>
      <c r="FQ31" s="217"/>
      <c r="FR31" s="217"/>
      <c r="FS31" s="217"/>
      <c r="FT31" s="217"/>
      <c r="FU31" s="217"/>
      <c r="FV31" s="217"/>
      <c r="FW31" s="217"/>
      <c r="FX31" s="217"/>
      <c r="FY31" s="217"/>
      <c r="FZ31" s="217"/>
      <c r="GA31" s="217"/>
      <c r="GB31" s="217"/>
      <c r="GC31" s="217"/>
      <c r="GD31" s="217"/>
      <c r="GE31" s="217"/>
      <c r="GF31" s="217"/>
      <c r="GG31" s="217"/>
      <c r="GH31" s="217"/>
      <c r="GI31" s="217"/>
      <c r="GJ31" s="217"/>
      <c r="GK31" s="217"/>
      <c r="GL31" s="217"/>
      <c r="GM31" s="217"/>
      <c r="GN31" s="217"/>
      <c r="GO31" s="217"/>
      <c r="GP31" s="217"/>
      <c r="GQ31" s="217"/>
      <c r="GR31" s="217"/>
      <c r="GS31" s="217"/>
      <c r="GT31" s="217"/>
      <c r="GU31" s="217"/>
      <c r="GV31" s="217"/>
      <c r="GW31" s="217"/>
      <c r="GX31" s="217"/>
      <c r="GY31" s="217"/>
      <c r="GZ31" s="217"/>
      <c r="HA31" s="217"/>
      <c r="HB31" s="217"/>
      <c r="HC31" s="217"/>
      <c r="HD31" s="217"/>
      <c r="HE31" s="217"/>
      <c r="HF31" s="217"/>
      <c r="HG31" s="217"/>
      <c r="HH31" s="217"/>
      <c r="HI31" s="217"/>
      <c r="HJ31" s="217"/>
      <c r="HK31" s="217"/>
      <c r="HL31" s="217"/>
      <c r="HM31" s="217"/>
      <c r="HN31" s="217"/>
      <c r="HO31" s="217"/>
      <c r="HP31" s="217"/>
      <c r="HQ31" s="217"/>
      <c r="HR31" s="217"/>
      <c r="HS31" s="217"/>
      <c r="HT31" s="217"/>
      <c r="HU31" s="217"/>
      <c r="HV31" s="217"/>
      <c r="HW31" s="217"/>
      <c r="HX31" s="217"/>
      <c r="HY31" s="217"/>
      <c r="HZ31" s="217"/>
      <c r="IA31" s="217"/>
      <c r="IB31" s="217"/>
      <c r="IC31" s="217"/>
      <c r="ID31" s="217"/>
      <c r="IE31" s="217"/>
      <c r="IF31" s="217"/>
      <c r="IG31" s="217"/>
      <c r="IH31" s="217"/>
      <c r="II31" s="217"/>
      <c r="IJ31" s="217"/>
      <c r="IK31" s="217"/>
      <c r="IL31" s="217"/>
      <c r="IM31" s="217"/>
      <c r="IN31" s="217"/>
      <c r="IO31" s="217"/>
      <c r="IP31" s="217"/>
      <c r="IQ31" s="217"/>
      <c r="IR31" s="217"/>
    </row>
    <row r="32" spans="1:252" ht="9">
      <c r="A32" s="130" t="s">
        <v>39</v>
      </c>
      <c r="B32" s="362">
        <v>745.1</v>
      </c>
      <c r="C32" s="362">
        <v>779.5</v>
      </c>
      <c r="D32" s="362">
        <v>683.1</v>
      </c>
      <c r="E32" s="362">
        <v>854.2</v>
      </c>
      <c r="F32" s="362">
        <v>706.8</v>
      </c>
      <c r="G32" s="362">
        <v>580</v>
      </c>
      <c r="H32" s="362">
        <v>903.6</v>
      </c>
      <c r="I32" s="362">
        <v>933.4</v>
      </c>
      <c r="J32" s="362">
        <v>807.9</v>
      </c>
      <c r="K32" s="362">
        <v>825.4</v>
      </c>
      <c r="L32" s="362">
        <v>872</v>
      </c>
      <c r="M32" s="362">
        <v>815.9</v>
      </c>
      <c r="N32" s="362">
        <v>892.3</v>
      </c>
      <c r="O32" s="232">
        <v>844.25595783457391</v>
      </c>
      <c r="P32" s="232">
        <v>726.93882634012095</v>
      </c>
      <c r="Q32" s="232">
        <v>935.99053139713749</v>
      </c>
      <c r="R32" s="445">
        <v>727.16511866416295</v>
      </c>
      <c r="S32" s="413">
        <v>738.99049985164334</v>
      </c>
      <c r="T32" s="446">
        <v>756.17921155185365</v>
      </c>
      <c r="U32" s="447">
        <v>815.9366603136732</v>
      </c>
      <c r="V32" s="447">
        <v>795.97404478166732</v>
      </c>
      <c r="W32" s="409">
        <v>804.31607502512702</v>
      </c>
      <c r="X32" s="409">
        <v>848.97853037124025</v>
      </c>
      <c r="Y32" s="366">
        <v>812.10192401222446</v>
      </c>
      <c r="Z32" s="366">
        <v>778.10100717544367</v>
      </c>
      <c r="AA32" s="366">
        <v>746.32263346615753</v>
      </c>
      <c r="AB32" s="366">
        <v>833.3</v>
      </c>
      <c r="AC32" s="366">
        <v>881.84428525810029</v>
      </c>
      <c r="AD32" s="353">
        <v>792.44167879898021</v>
      </c>
      <c r="AE32" s="558"/>
      <c r="AF32" s="217"/>
      <c r="AG32" s="217"/>
      <c r="AH32" s="217"/>
      <c r="AI32" s="217"/>
      <c r="AJ32" s="217"/>
      <c r="AK32" s="217"/>
      <c r="AL32" s="217"/>
      <c r="AM32" s="217"/>
      <c r="AN32" s="217"/>
      <c r="AO32" s="217"/>
      <c r="AP32" s="217"/>
      <c r="AQ32" s="217"/>
      <c r="AR32" s="217"/>
      <c r="AS32" s="217"/>
      <c r="AT32" s="217"/>
      <c r="AU32" s="217"/>
      <c r="AV32" s="217"/>
      <c r="AW32" s="217"/>
      <c r="AX32" s="217"/>
      <c r="AY32" s="217"/>
      <c r="AZ32" s="217"/>
      <c r="BA32" s="217"/>
      <c r="BB32" s="217"/>
      <c r="BC32" s="217"/>
      <c r="BD32" s="217"/>
      <c r="BE32" s="217"/>
      <c r="BF32" s="217"/>
      <c r="BG32" s="217"/>
      <c r="BH32" s="217"/>
      <c r="BI32" s="217"/>
      <c r="BJ32" s="217"/>
      <c r="BK32" s="217"/>
      <c r="BL32" s="217"/>
      <c r="BM32" s="217"/>
      <c r="BN32" s="217"/>
      <c r="BO32" s="217"/>
      <c r="BP32" s="217"/>
      <c r="BQ32" s="217"/>
      <c r="BR32" s="217"/>
      <c r="BS32" s="217"/>
      <c r="BT32" s="217"/>
      <c r="BU32" s="217"/>
      <c r="BV32" s="217"/>
      <c r="BW32" s="217"/>
      <c r="BX32" s="217"/>
      <c r="BY32" s="217"/>
      <c r="BZ32" s="217"/>
      <c r="CA32" s="217"/>
      <c r="CB32" s="217"/>
      <c r="CC32" s="217"/>
      <c r="CD32" s="217"/>
      <c r="CE32" s="217"/>
      <c r="CF32" s="217"/>
      <c r="CG32" s="217"/>
      <c r="CH32" s="217"/>
      <c r="CI32" s="217"/>
      <c r="CJ32" s="217"/>
      <c r="CK32" s="217"/>
      <c r="CL32" s="217"/>
      <c r="CM32" s="217"/>
      <c r="CN32" s="217"/>
      <c r="CO32" s="217"/>
      <c r="CP32" s="217"/>
      <c r="CQ32" s="217"/>
      <c r="CR32" s="217"/>
      <c r="CS32" s="217"/>
      <c r="CT32" s="217"/>
      <c r="CU32" s="217"/>
      <c r="CV32" s="217"/>
      <c r="CW32" s="217"/>
      <c r="CX32" s="217"/>
      <c r="CY32" s="217"/>
      <c r="CZ32" s="217"/>
      <c r="DA32" s="217"/>
      <c r="DB32" s="217"/>
      <c r="DC32" s="217"/>
      <c r="DD32" s="217"/>
      <c r="DE32" s="217"/>
      <c r="DF32" s="217"/>
      <c r="DG32" s="217"/>
      <c r="DH32" s="217"/>
      <c r="DI32" s="217"/>
      <c r="DJ32" s="217"/>
      <c r="DK32" s="217"/>
      <c r="DL32" s="217"/>
      <c r="DM32" s="217"/>
      <c r="DN32" s="217"/>
      <c r="DO32" s="217"/>
      <c r="DP32" s="217"/>
      <c r="DQ32" s="217"/>
      <c r="DR32" s="217"/>
      <c r="DS32" s="217"/>
      <c r="DT32" s="217"/>
      <c r="DU32" s="217"/>
      <c r="DV32" s="217"/>
      <c r="DW32" s="217"/>
      <c r="DX32" s="217"/>
      <c r="DY32" s="217"/>
      <c r="DZ32" s="217"/>
      <c r="EA32" s="217"/>
      <c r="EB32" s="217"/>
      <c r="EC32" s="217"/>
      <c r="ED32" s="217"/>
      <c r="EE32" s="217"/>
      <c r="EF32" s="217"/>
      <c r="EG32" s="217"/>
      <c r="EH32" s="217"/>
      <c r="EI32" s="217"/>
      <c r="EJ32" s="217"/>
      <c r="EK32" s="217"/>
      <c r="EL32" s="217"/>
      <c r="EM32" s="217"/>
      <c r="EN32" s="217"/>
      <c r="EO32" s="217"/>
      <c r="EP32" s="217"/>
      <c r="EQ32" s="217"/>
      <c r="ER32" s="217"/>
      <c r="ES32" s="217"/>
      <c r="ET32" s="217"/>
      <c r="EU32" s="217"/>
      <c r="EV32" s="217"/>
      <c r="EW32" s="217"/>
      <c r="EX32" s="217"/>
      <c r="EY32" s="217"/>
      <c r="EZ32" s="217"/>
      <c r="FA32" s="217"/>
      <c r="FB32" s="217"/>
      <c r="FC32" s="217"/>
      <c r="FD32" s="217"/>
      <c r="FE32" s="217"/>
      <c r="FF32" s="217"/>
      <c r="FG32" s="217"/>
      <c r="FH32" s="217"/>
      <c r="FI32" s="217"/>
      <c r="FJ32" s="217"/>
      <c r="FK32" s="217"/>
      <c r="FL32" s="217"/>
      <c r="FM32" s="217"/>
      <c r="FN32" s="217"/>
      <c r="FO32" s="217"/>
      <c r="FP32" s="217"/>
      <c r="FQ32" s="217"/>
      <c r="FR32" s="217"/>
      <c r="FS32" s="217"/>
      <c r="FT32" s="217"/>
      <c r="FU32" s="217"/>
      <c r="FV32" s="217"/>
      <c r="FW32" s="217"/>
      <c r="FX32" s="217"/>
      <c r="FY32" s="217"/>
      <c r="FZ32" s="217"/>
      <c r="GA32" s="217"/>
      <c r="GB32" s="217"/>
      <c r="GC32" s="217"/>
      <c r="GD32" s="217"/>
      <c r="GE32" s="217"/>
      <c r="GF32" s="217"/>
      <c r="GG32" s="217"/>
      <c r="GH32" s="217"/>
      <c r="GI32" s="217"/>
      <c r="GJ32" s="217"/>
      <c r="GK32" s="217"/>
      <c r="GL32" s="217"/>
      <c r="GM32" s="217"/>
      <c r="GN32" s="217"/>
      <c r="GO32" s="217"/>
      <c r="GP32" s="217"/>
      <c r="GQ32" s="217"/>
      <c r="GR32" s="217"/>
      <c r="GS32" s="217"/>
      <c r="GT32" s="217"/>
      <c r="GU32" s="217"/>
      <c r="GV32" s="217"/>
      <c r="GW32" s="217"/>
      <c r="GX32" s="217"/>
      <c r="GY32" s="217"/>
      <c r="GZ32" s="217"/>
      <c r="HA32" s="217"/>
      <c r="HB32" s="217"/>
      <c r="HC32" s="217"/>
      <c r="HD32" s="217"/>
      <c r="HE32" s="217"/>
      <c r="HF32" s="217"/>
      <c r="HG32" s="217"/>
      <c r="HH32" s="217"/>
      <c r="HI32" s="217"/>
      <c r="HJ32" s="217"/>
      <c r="HK32" s="217"/>
      <c r="HL32" s="217"/>
      <c r="HM32" s="217"/>
      <c r="HN32" s="217"/>
      <c r="HO32" s="217"/>
      <c r="HP32" s="217"/>
      <c r="HQ32" s="217"/>
      <c r="HR32" s="217"/>
      <c r="HS32" s="217"/>
      <c r="HT32" s="217"/>
      <c r="HU32" s="217"/>
      <c r="HV32" s="217"/>
      <c r="HW32" s="217"/>
      <c r="HX32" s="217"/>
      <c r="HY32" s="217"/>
      <c r="HZ32" s="217"/>
      <c r="IA32" s="217"/>
      <c r="IB32" s="217"/>
      <c r="IC32" s="217"/>
      <c r="ID32" s="217"/>
      <c r="IE32" s="217"/>
      <c r="IF32" s="217"/>
      <c r="IG32" s="217"/>
      <c r="IH32" s="217"/>
      <c r="II32" s="217"/>
      <c r="IJ32" s="217"/>
      <c r="IK32" s="217"/>
      <c r="IL32" s="217"/>
      <c r="IM32" s="217"/>
      <c r="IN32" s="217"/>
      <c r="IO32" s="217"/>
      <c r="IP32" s="217"/>
      <c r="IQ32" s="217"/>
      <c r="IR32" s="217"/>
    </row>
    <row r="33" spans="1:252" ht="9">
      <c r="A33" s="130" t="s">
        <v>40</v>
      </c>
      <c r="B33" s="362">
        <v>723.1</v>
      </c>
      <c r="C33" s="362">
        <v>639.70000000000005</v>
      </c>
      <c r="D33" s="362">
        <v>666.4</v>
      </c>
      <c r="E33" s="362">
        <v>717.3</v>
      </c>
      <c r="F33" s="362">
        <v>742.9</v>
      </c>
      <c r="G33" s="362">
        <v>602.29999999999995</v>
      </c>
      <c r="H33" s="362">
        <v>741.2</v>
      </c>
      <c r="I33" s="362">
        <v>770.9</v>
      </c>
      <c r="J33" s="362">
        <v>779.4</v>
      </c>
      <c r="K33" s="362">
        <v>733.5</v>
      </c>
      <c r="L33" s="362">
        <v>599.70000000000005</v>
      </c>
      <c r="M33" s="362">
        <v>654.4</v>
      </c>
      <c r="N33" s="362">
        <v>714</v>
      </c>
      <c r="O33" s="232">
        <v>800.1986520541916</v>
      </c>
      <c r="P33" s="232">
        <v>718.54633205815503</v>
      </c>
      <c r="Q33" s="232">
        <v>804.00713253047275</v>
      </c>
      <c r="R33" s="445">
        <v>687.73635123552401</v>
      </c>
      <c r="S33" s="413">
        <v>740.78620421454571</v>
      </c>
      <c r="T33" s="446">
        <v>707.01738910399501</v>
      </c>
      <c r="U33" s="447">
        <v>751.59638949465216</v>
      </c>
      <c r="V33" s="447">
        <v>773.1495069167164</v>
      </c>
      <c r="W33" s="409">
        <v>773.43452452618806</v>
      </c>
      <c r="X33" s="409">
        <v>818.38632625085665</v>
      </c>
      <c r="Y33" s="366">
        <v>817.72003616823827</v>
      </c>
      <c r="Z33" s="366">
        <v>752.28908645843501</v>
      </c>
      <c r="AA33" s="366">
        <v>709.21694109093573</v>
      </c>
      <c r="AB33" s="366">
        <v>785.6</v>
      </c>
      <c r="AC33" s="366">
        <v>797.49070889019652</v>
      </c>
      <c r="AD33" s="353">
        <v>762.65341955835959</v>
      </c>
      <c r="AE33" s="558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7"/>
      <c r="AV33" s="217"/>
      <c r="AW33" s="217"/>
      <c r="AX33" s="217"/>
      <c r="AY33" s="217"/>
      <c r="AZ33" s="217"/>
      <c r="BA33" s="217"/>
      <c r="BB33" s="217"/>
      <c r="BC33" s="217"/>
      <c r="BD33" s="217"/>
      <c r="BE33" s="217"/>
      <c r="BF33" s="217"/>
      <c r="BG33" s="217"/>
      <c r="BH33" s="217"/>
      <c r="BI33" s="217"/>
      <c r="BJ33" s="217"/>
      <c r="BK33" s="217"/>
      <c r="BL33" s="217"/>
      <c r="BM33" s="217"/>
      <c r="BN33" s="217"/>
      <c r="BO33" s="217"/>
      <c r="BP33" s="217"/>
      <c r="BQ33" s="217"/>
      <c r="BR33" s="217"/>
      <c r="BS33" s="217"/>
      <c r="BT33" s="217"/>
      <c r="BU33" s="217"/>
      <c r="BV33" s="217"/>
      <c r="BW33" s="217"/>
      <c r="BX33" s="217"/>
      <c r="BY33" s="217"/>
      <c r="BZ33" s="217"/>
      <c r="CA33" s="217"/>
      <c r="CB33" s="217"/>
      <c r="CC33" s="217"/>
      <c r="CD33" s="217"/>
      <c r="CE33" s="217"/>
      <c r="CF33" s="217"/>
      <c r="CG33" s="217"/>
      <c r="CH33" s="217"/>
      <c r="CI33" s="217"/>
      <c r="CJ33" s="217"/>
      <c r="CK33" s="217"/>
      <c r="CL33" s="217"/>
      <c r="CM33" s="217"/>
      <c r="CN33" s="217"/>
      <c r="CO33" s="217"/>
      <c r="CP33" s="217"/>
      <c r="CQ33" s="217"/>
      <c r="CR33" s="217"/>
      <c r="CS33" s="217"/>
      <c r="CT33" s="217"/>
      <c r="CU33" s="217"/>
      <c r="CV33" s="217"/>
      <c r="CW33" s="217"/>
      <c r="CX33" s="217"/>
      <c r="CY33" s="217"/>
      <c r="CZ33" s="217"/>
      <c r="DA33" s="217"/>
      <c r="DB33" s="217"/>
      <c r="DC33" s="217"/>
      <c r="DD33" s="217"/>
      <c r="DE33" s="217"/>
      <c r="DF33" s="217"/>
      <c r="DG33" s="217"/>
      <c r="DH33" s="217"/>
      <c r="DI33" s="217"/>
      <c r="DJ33" s="217"/>
      <c r="DK33" s="217"/>
      <c r="DL33" s="217"/>
      <c r="DM33" s="217"/>
      <c r="DN33" s="217"/>
      <c r="DO33" s="217"/>
      <c r="DP33" s="217"/>
      <c r="DQ33" s="217"/>
      <c r="DR33" s="217"/>
      <c r="DS33" s="217"/>
      <c r="DT33" s="217"/>
      <c r="DU33" s="217"/>
      <c r="DV33" s="217"/>
      <c r="DW33" s="217"/>
      <c r="DX33" s="217"/>
      <c r="DY33" s="217"/>
      <c r="DZ33" s="217"/>
      <c r="EA33" s="217"/>
      <c r="EB33" s="217"/>
      <c r="EC33" s="217"/>
      <c r="ED33" s="217"/>
      <c r="EE33" s="217"/>
      <c r="EF33" s="217"/>
      <c r="EG33" s="217"/>
      <c r="EH33" s="217"/>
      <c r="EI33" s="217"/>
      <c r="EJ33" s="217"/>
      <c r="EK33" s="217"/>
      <c r="EL33" s="217"/>
      <c r="EM33" s="217"/>
      <c r="EN33" s="217"/>
      <c r="EO33" s="217"/>
      <c r="EP33" s="217"/>
      <c r="EQ33" s="217"/>
      <c r="ER33" s="217"/>
      <c r="ES33" s="217"/>
      <c r="ET33" s="217"/>
      <c r="EU33" s="217"/>
      <c r="EV33" s="217"/>
      <c r="EW33" s="217"/>
      <c r="EX33" s="217"/>
      <c r="EY33" s="217"/>
      <c r="EZ33" s="217"/>
      <c r="FA33" s="217"/>
      <c r="FB33" s="217"/>
      <c r="FC33" s="217"/>
      <c r="FD33" s="217"/>
      <c r="FE33" s="217"/>
      <c r="FF33" s="217"/>
      <c r="FG33" s="217"/>
      <c r="FH33" s="217"/>
      <c r="FI33" s="217"/>
      <c r="FJ33" s="217"/>
      <c r="FK33" s="217"/>
      <c r="FL33" s="217"/>
      <c r="FM33" s="217"/>
      <c r="FN33" s="217"/>
      <c r="FO33" s="217"/>
      <c r="FP33" s="217"/>
      <c r="FQ33" s="217"/>
      <c r="FR33" s="217"/>
      <c r="FS33" s="217"/>
      <c r="FT33" s="217"/>
      <c r="FU33" s="217"/>
      <c r="FV33" s="217"/>
      <c r="FW33" s="217"/>
      <c r="FX33" s="217"/>
      <c r="FY33" s="217"/>
      <c r="FZ33" s="217"/>
      <c r="GA33" s="217"/>
      <c r="GB33" s="217"/>
      <c r="GC33" s="217"/>
      <c r="GD33" s="217"/>
      <c r="GE33" s="217"/>
      <c r="GF33" s="217"/>
      <c r="GG33" s="217"/>
      <c r="GH33" s="217"/>
      <c r="GI33" s="217"/>
      <c r="GJ33" s="217"/>
      <c r="GK33" s="217"/>
      <c r="GL33" s="217"/>
      <c r="GM33" s="217"/>
      <c r="GN33" s="217"/>
      <c r="GO33" s="217"/>
      <c r="GP33" s="217"/>
      <c r="GQ33" s="217"/>
      <c r="GR33" s="217"/>
      <c r="GS33" s="217"/>
      <c r="GT33" s="217"/>
      <c r="GU33" s="217"/>
      <c r="GV33" s="217"/>
      <c r="GW33" s="217"/>
      <c r="GX33" s="217"/>
      <c r="GY33" s="217"/>
      <c r="GZ33" s="217"/>
      <c r="HA33" s="217"/>
      <c r="HB33" s="217"/>
      <c r="HC33" s="217"/>
      <c r="HD33" s="217"/>
      <c r="HE33" s="217"/>
      <c r="HF33" s="217"/>
      <c r="HG33" s="217"/>
      <c r="HH33" s="217"/>
      <c r="HI33" s="217"/>
      <c r="HJ33" s="217"/>
      <c r="HK33" s="217"/>
      <c r="HL33" s="217"/>
      <c r="HM33" s="217"/>
      <c r="HN33" s="217"/>
      <c r="HO33" s="217"/>
      <c r="HP33" s="217"/>
      <c r="HQ33" s="217"/>
      <c r="HR33" s="217"/>
      <c r="HS33" s="217"/>
      <c r="HT33" s="217"/>
      <c r="HU33" s="217"/>
      <c r="HV33" s="217"/>
      <c r="HW33" s="217"/>
      <c r="HX33" s="217"/>
      <c r="HY33" s="217"/>
      <c r="HZ33" s="217"/>
      <c r="IA33" s="217"/>
      <c r="IB33" s="217"/>
      <c r="IC33" s="217"/>
      <c r="ID33" s="217"/>
      <c r="IE33" s="217"/>
      <c r="IF33" s="217"/>
      <c r="IG33" s="217"/>
      <c r="IH33" s="217"/>
      <c r="II33" s="217"/>
      <c r="IJ33" s="217"/>
      <c r="IK33" s="217"/>
      <c r="IL33" s="217"/>
      <c r="IM33" s="217"/>
      <c r="IN33" s="217"/>
      <c r="IO33" s="217"/>
      <c r="IP33" s="217"/>
      <c r="IQ33" s="217"/>
      <c r="IR33" s="217"/>
    </row>
    <row r="34" spans="1:252" ht="9">
      <c r="A34" s="130" t="s">
        <v>41</v>
      </c>
      <c r="B34" s="362">
        <v>831.8</v>
      </c>
      <c r="C34" s="362">
        <v>742.9</v>
      </c>
      <c r="D34" s="362">
        <v>865.4</v>
      </c>
      <c r="E34" s="362">
        <v>834.4</v>
      </c>
      <c r="F34" s="362">
        <v>675.7</v>
      </c>
      <c r="G34" s="362">
        <v>522.20000000000005</v>
      </c>
      <c r="H34" s="362">
        <v>786.6</v>
      </c>
      <c r="I34" s="362">
        <v>842.5</v>
      </c>
      <c r="J34" s="362">
        <v>761.3</v>
      </c>
      <c r="K34" s="362">
        <v>743.5</v>
      </c>
      <c r="L34" s="362">
        <v>703.7</v>
      </c>
      <c r="M34" s="362">
        <v>751.3</v>
      </c>
      <c r="N34" s="362">
        <v>678.8</v>
      </c>
      <c r="O34" s="232">
        <v>643.10498860354915</v>
      </c>
      <c r="P34" s="232">
        <v>621.50966756645801</v>
      </c>
      <c r="Q34" s="232">
        <v>814.00550694855917</v>
      </c>
      <c r="R34" s="445">
        <v>711.79828714916596</v>
      </c>
      <c r="S34" s="413">
        <v>686.55778156408758</v>
      </c>
      <c r="T34" s="446">
        <v>700.03677932502035</v>
      </c>
      <c r="U34" s="447">
        <v>757.94806119755026</v>
      </c>
      <c r="V34" s="447">
        <v>764.58110006979359</v>
      </c>
      <c r="W34" s="409">
        <v>764.38768579054681</v>
      </c>
      <c r="X34" s="409">
        <v>836.9340887776184</v>
      </c>
      <c r="Y34" s="366">
        <v>835.48731254853328</v>
      </c>
      <c r="Z34" s="366">
        <v>838.63103063245751</v>
      </c>
      <c r="AA34" s="366">
        <v>733.84875741271583</v>
      </c>
      <c r="AB34" s="366" t="s">
        <v>68</v>
      </c>
      <c r="AC34" s="366">
        <v>827.0036915080716</v>
      </c>
      <c r="AD34" s="353">
        <v>808.9745864013762</v>
      </c>
      <c r="AE34" s="558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7"/>
      <c r="AV34" s="217"/>
      <c r="AW34" s="217"/>
      <c r="AX34" s="217"/>
      <c r="AY34" s="217"/>
      <c r="AZ34" s="217"/>
      <c r="BA34" s="217"/>
      <c r="BB34" s="217"/>
      <c r="BC34" s="217"/>
      <c r="BD34" s="217"/>
      <c r="BE34" s="217"/>
      <c r="BF34" s="217"/>
      <c r="BG34" s="217"/>
      <c r="BH34" s="217"/>
      <c r="BI34" s="217"/>
      <c r="BJ34" s="217"/>
      <c r="BK34" s="217"/>
      <c r="BL34" s="217"/>
      <c r="BM34" s="217"/>
      <c r="BN34" s="217"/>
      <c r="BO34" s="217"/>
      <c r="BP34" s="217"/>
      <c r="BQ34" s="217"/>
      <c r="BR34" s="217"/>
      <c r="BS34" s="217"/>
      <c r="BT34" s="217"/>
      <c r="BU34" s="217"/>
      <c r="BV34" s="217"/>
      <c r="BW34" s="217"/>
      <c r="BX34" s="217"/>
      <c r="BY34" s="217"/>
      <c r="BZ34" s="217"/>
      <c r="CA34" s="217"/>
      <c r="CB34" s="217"/>
      <c r="CC34" s="217"/>
      <c r="CD34" s="217"/>
      <c r="CE34" s="217"/>
      <c r="CF34" s="217"/>
      <c r="CG34" s="217"/>
      <c r="CH34" s="217"/>
      <c r="CI34" s="217"/>
      <c r="CJ34" s="217"/>
      <c r="CK34" s="217"/>
      <c r="CL34" s="217"/>
      <c r="CM34" s="217"/>
      <c r="CN34" s="217"/>
      <c r="CO34" s="217"/>
      <c r="CP34" s="217"/>
      <c r="CQ34" s="217"/>
      <c r="CR34" s="217"/>
      <c r="CS34" s="217"/>
      <c r="CT34" s="217"/>
      <c r="CU34" s="217"/>
      <c r="CV34" s="217"/>
      <c r="CW34" s="217"/>
      <c r="CX34" s="217"/>
      <c r="CY34" s="217"/>
      <c r="CZ34" s="217"/>
      <c r="DA34" s="217"/>
      <c r="DB34" s="217"/>
      <c r="DC34" s="217"/>
      <c r="DD34" s="217"/>
      <c r="DE34" s="217"/>
      <c r="DF34" s="217"/>
      <c r="DG34" s="217"/>
      <c r="DH34" s="217"/>
      <c r="DI34" s="217"/>
      <c r="DJ34" s="217"/>
      <c r="DK34" s="217"/>
      <c r="DL34" s="217"/>
      <c r="DM34" s="217"/>
      <c r="DN34" s="217"/>
      <c r="DO34" s="217"/>
      <c r="DP34" s="217"/>
      <c r="DQ34" s="217"/>
      <c r="DR34" s="217"/>
      <c r="DS34" s="217"/>
      <c r="DT34" s="217"/>
      <c r="DU34" s="217"/>
      <c r="DV34" s="217"/>
      <c r="DW34" s="217"/>
      <c r="DX34" s="217"/>
      <c r="DY34" s="217"/>
      <c r="DZ34" s="217"/>
      <c r="EA34" s="217"/>
      <c r="EB34" s="217"/>
      <c r="EC34" s="217"/>
      <c r="ED34" s="217"/>
      <c r="EE34" s="217"/>
      <c r="EF34" s="217"/>
      <c r="EG34" s="217"/>
      <c r="EH34" s="217"/>
      <c r="EI34" s="217"/>
      <c r="EJ34" s="217"/>
      <c r="EK34" s="217"/>
      <c r="EL34" s="217"/>
      <c r="EM34" s="217"/>
      <c r="EN34" s="217"/>
      <c r="EO34" s="217"/>
      <c r="EP34" s="217"/>
      <c r="EQ34" s="217"/>
      <c r="ER34" s="217"/>
      <c r="ES34" s="217"/>
      <c r="ET34" s="217"/>
      <c r="EU34" s="217"/>
      <c r="EV34" s="217"/>
      <c r="EW34" s="217"/>
      <c r="EX34" s="217"/>
      <c r="EY34" s="217"/>
      <c r="EZ34" s="217"/>
      <c r="FA34" s="217"/>
      <c r="FB34" s="217"/>
      <c r="FC34" s="217"/>
      <c r="FD34" s="217"/>
      <c r="FE34" s="217"/>
      <c r="FF34" s="217"/>
      <c r="FG34" s="217"/>
      <c r="FH34" s="217"/>
      <c r="FI34" s="217"/>
      <c r="FJ34" s="217"/>
      <c r="FK34" s="217"/>
      <c r="FL34" s="217"/>
      <c r="FM34" s="217"/>
      <c r="FN34" s="217"/>
      <c r="FO34" s="217"/>
      <c r="FP34" s="217"/>
      <c r="FQ34" s="217"/>
      <c r="FR34" s="217"/>
      <c r="FS34" s="217"/>
      <c r="FT34" s="217"/>
      <c r="FU34" s="217"/>
      <c r="FV34" s="217"/>
      <c r="FW34" s="217"/>
      <c r="FX34" s="217"/>
      <c r="FY34" s="217"/>
      <c r="FZ34" s="217"/>
      <c r="GA34" s="217"/>
      <c r="GB34" s="217"/>
      <c r="GC34" s="217"/>
      <c r="GD34" s="217"/>
      <c r="GE34" s="217"/>
      <c r="GF34" s="217"/>
      <c r="GG34" s="217"/>
      <c r="GH34" s="217"/>
      <c r="GI34" s="217"/>
      <c r="GJ34" s="217"/>
      <c r="GK34" s="217"/>
      <c r="GL34" s="217"/>
      <c r="GM34" s="217"/>
      <c r="GN34" s="217"/>
      <c r="GO34" s="217"/>
      <c r="GP34" s="217"/>
      <c r="GQ34" s="217"/>
      <c r="GR34" s="217"/>
      <c r="GS34" s="217"/>
      <c r="GT34" s="217"/>
      <c r="GU34" s="217"/>
      <c r="GV34" s="217"/>
      <c r="GW34" s="217"/>
      <c r="GX34" s="217"/>
      <c r="GY34" s="217"/>
      <c r="GZ34" s="217"/>
      <c r="HA34" s="217"/>
      <c r="HB34" s="217"/>
      <c r="HC34" s="217"/>
      <c r="HD34" s="217"/>
      <c r="HE34" s="217"/>
      <c r="HF34" s="217"/>
      <c r="HG34" s="217"/>
      <c r="HH34" s="217"/>
      <c r="HI34" s="217"/>
      <c r="HJ34" s="217"/>
      <c r="HK34" s="217"/>
      <c r="HL34" s="217"/>
      <c r="HM34" s="217"/>
      <c r="HN34" s="217"/>
      <c r="HO34" s="217"/>
      <c r="HP34" s="217"/>
      <c r="HQ34" s="217"/>
      <c r="HR34" s="217"/>
      <c r="HS34" s="217"/>
      <c r="HT34" s="217"/>
      <c r="HU34" s="217"/>
      <c r="HV34" s="217"/>
      <c r="HW34" s="217"/>
      <c r="HX34" s="217"/>
      <c r="HY34" s="217"/>
      <c r="HZ34" s="217"/>
      <c r="IA34" s="217"/>
      <c r="IB34" s="217"/>
      <c r="IC34" s="217"/>
      <c r="ID34" s="217"/>
      <c r="IE34" s="217"/>
      <c r="IF34" s="217"/>
      <c r="IG34" s="217"/>
      <c r="IH34" s="217"/>
      <c r="II34" s="217"/>
      <c r="IJ34" s="217"/>
      <c r="IK34" s="217"/>
      <c r="IL34" s="217"/>
      <c r="IM34" s="217"/>
      <c r="IN34" s="217"/>
      <c r="IO34" s="217"/>
      <c r="IP34" s="217"/>
      <c r="IQ34" s="217"/>
      <c r="IR34" s="217"/>
    </row>
    <row r="35" spans="1:252" ht="9">
      <c r="A35" s="130" t="s">
        <v>243</v>
      </c>
      <c r="B35" s="362">
        <v>906.5</v>
      </c>
      <c r="C35" s="362">
        <v>960.2</v>
      </c>
      <c r="D35" s="362">
        <v>952</v>
      </c>
      <c r="E35" s="362">
        <v>1007.1</v>
      </c>
      <c r="F35" s="362">
        <v>997.7</v>
      </c>
      <c r="G35" s="362">
        <v>800.4</v>
      </c>
      <c r="H35" s="362">
        <v>966.4</v>
      </c>
      <c r="I35" s="362">
        <v>1004.1</v>
      </c>
      <c r="J35" s="362">
        <v>932.2</v>
      </c>
      <c r="K35" s="362">
        <v>990</v>
      </c>
      <c r="L35" s="362">
        <v>932</v>
      </c>
      <c r="M35" s="362">
        <v>1043.4000000000001</v>
      </c>
      <c r="N35" s="362">
        <v>907</v>
      </c>
      <c r="O35" s="232">
        <v>730.14571422405675</v>
      </c>
      <c r="P35" s="232" t="s">
        <v>160</v>
      </c>
      <c r="Q35" s="232">
        <v>849.81916364489541</v>
      </c>
      <c r="R35" s="445">
        <v>819.11862745098051</v>
      </c>
      <c r="S35" s="413" t="s">
        <v>160</v>
      </c>
      <c r="T35" s="446" t="s">
        <v>160</v>
      </c>
      <c r="U35" s="447" t="s">
        <v>15</v>
      </c>
      <c r="V35" s="447" t="s">
        <v>15</v>
      </c>
      <c r="W35" s="409" t="s">
        <v>15</v>
      </c>
      <c r="X35" s="409" t="s">
        <v>15</v>
      </c>
      <c r="Y35" s="366" t="s">
        <v>15</v>
      </c>
      <c r="Z35" s="366" t="s">
        <v>15</v>
      </c>
      <c r="AA35" s="366" t="s">
        <v>15</v>
      </c>
      <c r="AB35" s="366" t="s">
        <v>15</v>
      </c>
      <c r="AC35" s="366" t="s">
        <v>15</v>
      </c>
      <c r="AD35" s="353" t="s">
        <v>15</v>
      </c>
      <c r="AE35" s="558"/>
      <c r="AF35" s="217"/>
      <c r="AG35" s="217"/>
      <c r="AH35" s="217"/>
      <c r="AI35" s="217"/>
      <c r="AJ35" s="217"/>
      <c r="AK35" s="217"/>
      <c r="AL35" s="217"/>
      <c r="AM35" s="217"/>
      <c r="AN35" s="217"/>
      <c r="AO35" s="217"/>
      <c r="AP35" s="217"/>
      <c r="AQ35" s="217"/>
      <c r="AR35" s="217"/>
      <c r="AS35" s="217"/>
      <c r="AT35" s="217"/>
      <c r="AU35" s="217"/>
      <c r="AV35" s="217"/>
      <c r="AW35" s="217"/>
      <c r="AX35" s="217"/>
      <c r="AY35" s="217"/>
      <c r="AZ35" s="217"/>
      <c r="BA35" s="217"/>
      <c r="BB35" s="217"/>
      <c r="BC35" s="217"/>
      <c r="BD35" s="217"/>
      <c r="BE35" s="217"/>
      <c r="BF35" s="217"/>
      <c r="BG35" s="217"/>
      <c r="BH35" s="217"/>
      <c r="BI35" s="217"/>
      <c r="BJ35" s="217"/>
      <c r="BK35" s="217"/>
      <c r="BL35" s="217"/>
      <c r="BM35" s="217"/>
      <c r="BN35" s="217"/>
      <c r="BO35" s="217"/>
      <c r="BP35" s="217"/>
      <c r="BQ35" s="217"/>
      <c r="BR35" s="217"/>
      <c r="BS35" s="217"/>
      <c r="BT35" s="217"/>
      <c r="BU35" s="217"/>
      <c r="BV35" s="217"/>
      <c r="BW35" s="217"/>
      <c r="BX35" s="217"/>
      <c r="BY35" s="217"/>
      <c r="BZ35" s="217"/>
      <c r="CA35" s="217"/>
      <c r="CB35" s="217"/>
      <c r="CC35" s="217"/>
      <c r="CD35" s="217"/>
      <c r="CE35" s="217"/>
      <c r="CF35" s="217"/>
      <c r="CG35" s="217"/>
      <c r="CH35" s="217"/>
      <c r="CI35" s="217"/>
      <c r="CJ35" s="217"/>
      <c r="CK35" s="217"/>
      <c r="CL35" s="217"/>
      <c r="CM35" s="217"/>
      <c r="CN35" s="217"/>
      <c r="CO35" s="217"/>
      <c r="CP35" s="217"/>
      <c r="CQ35" s="217"/>
      <c r="CR35" s="217"/>
      <c r="CS35" s="217"/>
      <c r="CT35" s="217"/>
      <c r="CU35" s="217"/>
      <c r="CV35" s="217"/>
      <c r="CW35" s="217"/>
      <c r="CX35" s="217"/>
      <c r="CY35" s="217"/>
      <c r="CZ35" s="217"/>
      <c r="DA35" s="217"/>
      <c r="DB35" s="217"/>
      <c r="DC35" s="217"/>
      <c r="DD35" s="217"/>
      <c r="DE35" s="217"/>
      <c r="DF35" s="217"/>
      <c r="DG35" s="217"/>
      <c r="DH35" s="217"/>
      <c r="DI35" s="217"/>
      <c r="DJ35" s="217"/>
      <c r="DK35" s="217"/>
      <c r="DL35" s="217"/>
      <c r="DM35" s="217"/>
      <c r="DN35" s="217"/>
      <c r="DO35" s="217"/>
      <c r="DP35" s="217"/>
      <c r="DQ35" s="217"/>
      <c r="DR35" s="217"/>
      <c r="DS35" s="217"/>
      <c r="DT35" s="217"/>
      <c r="DU35" s="217"/>
      <c r="DV35" s="217"/>
      <c r="DW35" s="217"/>
      <c r="DX35" s="217"/>
      <c r="DY35" s="217"/>
      <c r="DZ35" s="217"/>
      <c r="EA35" s="217"/>
      <c r="EB35" s="217"/>
      <c r="EC35" s="217"/>
      <c r="ED35" s="217"/>
      <c r="EE35" s="217"/>
      <c r="EF35" s="217"/>
      <c r="EG35" s="217"/>
      <c r="EH35" s="217"/>
      <c r="EI35" s="217"/>
      <c r="EJ35" s="217"/>
      <c r="EK35" s="217"/>
      <c r="EL35" s="217"/>
      <c r="EM35" s="217"/>
      <c r="EN35" s="217"/>
      <c r="EO35" s="217"/>
      <c r="EP35" s="217"/>
      <c r="EQ35" s="217"/>
      <c r="ER35" s="217"/>
      <c r="ES35" s="217"/>
      <c r="ET35" s="217"/>
      <c r="EU35" s="217"/>
      <c r="EV35" s="217"/>
      <c r="EW35" s="217"/>
      <c r="EX35" s="217"/>
      <c r="EY35" s="217"/>
      <c r="EZ35" s="217"/>
      <c r="FA35" s="217"/>
      <c r="FB35" s="217"/>
      <c r="FC35" s="217"/>
      <c r="FD35" s="217"/>
      <c r="FE35" s="217"/>
      <c r="FF35" s="217"/>
      <c r="FG35" s="217"/>
      <c r="FH35" s="217"/>
      <c r="FI35" s="217"/>
      <c r="FJ35" s="217"/>
      <c r="FK35" s="217"/>
      <c r="FL35" s="217"/>
      <c r="FM35" s="217"/>
      <c r="FN35" s="217"/>
      <c r="FO35" s="217"/>
      <c r="FP35" s="217"/>
      <c r="FQ35" s="217"/>
      <c r="FR35" s="217"/>
      <c r="FS35" s="217"/>
      <c r="FT35" s="217"/>
      <c r="FU35" s="217"/>
      <c r="FV35" s="217"/>
      <c r="FW35" s="217"/>
      <c r="FX35" s="217"/>
      <c r="FY35" s="217"/>
      <c r="FZ35" s="217"/>
      <c r="GA35" s="217"/>
      <c r="GB35" s="217"/>
      <c r="GC35" s="217"/>
      <c r="GD35" s="217"/>
      <c r="GE35" s="217"/>
      <c r="GF35" s="217"/>
      <c r="GG35" s="217"/>
      <c r="GH35" s="217"/>
      <c r="GI35" s="217"/>
      <c r="GJ35" s="217"/>
      <c r="GK35" s="217"/>
      <c r="GL35" s="217"/>
      <c r="GM35" s="217"/>
      <c r="GN35" s="217"/>
      <c r="GO35" s="217"/>
      <c r="GP35" s="217"/>
      <c r="GQ35" s="217"/>
      <c r="GR35" s="217"/>
      <c r="GS35" s="217"/>
      <c r="GT35" s="217"/>
      <c r="GU35" s="217"/>
      <c r="GV35" s="217"/>
      <c r="GW35" s="217"/>
      <c r="GX35" s="217"/>
      <c r="GY35" s="217"/>
      <c r="GZ35" s="217"/>
      <c r="HA35" s="217"/>
      <c r="HB35" s="217"/>
      <c r="HC35" s="217"/>
      <c r="HD35" s="217"/>
      <c r="HE35" s="217"/>
      <c r="HF35" s="217"/>
      <c r="HG35" s="217"/>
      <c r="HH35" s="217"/>
      <c r="HI35" s="217"/>
      <c r="HJ35" s="217"/>
      <c r="HK35" s="217"/>
      <c r="HL35" s="217"/>
      <c r="HM35" s="217"/>
      <c r="HN35" s="217"/>
      <c r="HO35" s="217"/>
      <c r="HP35" s="217"/>
      <c r="HQ35" s="217"/>
      <c r="HR35" s="217"/>
      <c r="HS35" s="217"/>
      <c r="HT35" s="217"/>
      <c r="HU35" s="217"/>
      <c r="HV35" s="217"/>
      <c r="HW35" s="217"/>
      <c r="HX35" s="217"/>
      <c r="HY35" s="217"/>
      <c r="HZ35" s="217"/>
      <c r="IA35" s="217"/>
      <c r="IB35" s="217"/>
      <c r="IC35" s="217"/>
      <c r="ID35" s="217"/>
      <c r="IE35" s="217"/>
      <c r="IF35" s="217"/>
      <c r="IG35" s="217"/>
      <c r="IH35" s="217"/>
      <c r="II35" s="217"/>
      <c r="IJ35" s="217"/>
      <c r="IK35" s="217"/>
      <c r="IL35" s="217"/>
      <c r="IM35" s="217"/>
      <c r="IN35" s="217"/>
      <c r="IO35" s="217"/>
      <c r="IP35" s="217"/>
      <c r="IQ35" s="217"/>
      <c r="IR35" s="217"/>
    </row>
    <row r="36" spans="1:252" ht="9">
      <c r="A36" s="130" t="s">
        <v>244</v>
      </c>
      <c r="B36" s="362">
        <v>831.7</v>
      </c>
      <c r="C36" s="362" t="s">
        <v>15</v>
      </c>
      <c r="D36" s="362" t="s">
        <v>15</v>
      </c>
      <c r="E36" s="362" t="s">
        <v>15</v>
      </c>
      <c r="F36" s="362" t="s">
        <v>15</v>
      </c>
      <c r="G36" s="362" t="s">
        <v>15</v>
      </c>
      <c r="H36" s="362" t="s">
        <v>15</v>
      </c>
      <c r="I36" s="362">
        <v>449.1</v>
      </c>
      <c r="J36" s="362" t="s">
        <v>15</v>
      </c>
      <c r="K36" s="362">
        <v>681.4</v>
      </c>
      <c r="L36" s="362">
        <v>687.9</v>
      </c>
      <c r="M36" s="362">
        <v>803.3</v>
      </c>
      <c r="N36" s="362">
        <v>959.1</v>
      </c>
      <c r="O36" s="232" t="s">
        <v>160</v>
      </c>
      <c r="P36" s="232" t="s">
        <v>160</v>
      </c>
      <c r="Q36" s="232" t="s">
        <v>160</v>
      </c>
      <c r="R36" s="232" t="s">
        <v>160</v>
      </c>
      <c r="S36" s="413" t="s">
        <v>160</v>
      </c>
      <c r="T36" s="446" t="s">
        <v>160</v>
      </c>
      <c r="U36" s="447" t="s">
        <v>15</v>
      </c>
      <c r="V36" s="447" t="s">
        <v>15</v>
      </c>
      <c r="W36" s="409" t="s">
        <v>16</v>
      </c>
      <c r="X36" s="409" t="s">
        <v>16</v>
      </c>
      <c r="Y36" s="366" t="s">
        <v>16</v>
      </c>
      <c r="Z36" s="366" t="s">
        <v>16</v>
      </c>
      <c r="AA36" s="366" t="s">
        <v>16</v>
      </c>
      <c r="AB36" s="366" t="s">
        <v>16</v>
      </c>
      <c r="AC36" s="366" t="s">
        <v>16</v>
      </c>
      <c r="AD36" s="353" t="s">
        <v>16</v>
      </c>
      <c r="AE36" s="558"/>
      <c r="AF36" s="217"/>
      <c r="AG36" s="217"/>
      <c r="AH36" s="217"/>
      <c r="AI36" s="217"/>
      <c r="AJ36" s="217"/>
      <c r="AK36" s="217"/>
      <c r="AL36" s="217"/>
      <c r="AM36" s="217"/>
      <c r="AN36" s="217"/>
      <c r="AO36" s="217"/>
      <c r="AP36" s="217"/>
      <c r="AQ36" s="217"/>
      <c r="AR36" s="217"/>
      <c r="AS36" s="217"/>
      <c r="AT36" s="217"/>
      <c r="AU36" s="217"/>
      <c r="AV36" s="217"/>
      <c r="AW36" s="217"/>
      <c r="AX36" s="217"/>
      <c r="AY36" s="217"/>
      <c r="AZ36" s="217"/>
      <c r="BA36" s="217"/>
      <c r="BB36" s="217"/>
      <c r="BC36" s="217"/>
      <c r="BD36" s="217"/>
      <c r="BE36" s="217"/>
      <c r="BF36" s="217"/>
      <c r="BG36" s="217"/>
      <c r="BH36" s="217"/>
      <c r="BI36" s="217"/>
      <c r="BJ36" s="217"/>
      <c r="BK36" s="217"/>
      <c r="BL36" s="217"/>
      <c r="BM36" s="217"/>
      <c r="BN36" s="217"/>
      <c r="BO36" s="217"/>
      <c r="BP36" s="217"/>
      <c r="BQ36" s="217"/>
      <c r="BR36" s="217"/>
      <c r="BS36" s="217"/>
      <c r="BT36" s="217"/>
      <c r="BU36" s="217"/>
      <c r="BV36" s="217"/>
      <c r="BW36" s="217"/>
      <c r="BX36" s="217"/>
      <c r="BY36" s="217"/>
      <c r="BZ36" s="217"/>
      <c r="CA36" s="217"/>
      <c r="CB36" s="217"/>
      <c r="CC36" s="217"/>
      <c r="CD36" s="217"/>
      <c r="CE36" s="217"/>
      <c r="CF36" s="217"/>
      <c r="CG36" s="217"/>
      <c r="CH36" s="217"/>
      <c r="CI36" s="217"/>
      <c r="CJ36" s="217"/>
      <c r="CK36" s="217"/>
      <c r="CL36" s="217"/>
      <c r="CM36" s="217"/>
      <c r="CN36" s="217"/>
      <c r="CO36" s="217"/>
      <c r="CP36" s="217"/>
      <c r="CQ36" s="217"/>
      <c r="CR36" s="217"/>
      <c r="CS36" s="217"/>
      <c r="CT36" s="217"/>
      <c r="CU36" s="217"/>
      <c r="CV36" s="217"/>
      <c r="CW36" s="217"/>
      <c r="CX36" s="217"/>
      <c r="CY36" s="217"/>
      <c r="CZ36" s="217"/>
      <c r="DA36" s="217"/>
      <c r="DB36" s="217"/>
      <c r="DC36" s="217"/>
      <c r="DD36" s="217"/>
      <c r="DE36" s="217"/>
      <c r="DF36" s="217"/>
      <c r="DG36" s="217"/>
      <c r="DH36" s="217"/>
      <c r="DI36" s="217"/>
      <c r="DJ36" s="217"/>
      <c r="DK36" s="217"/>
      <c r="DL36" s="217"/>
      <c r="DM36" s="217"/>
      <c r="DN36" s="217"/>
      <c r="DO36" s="217"/>
      <c r="DP36" s="217"/>
      <c r="DQ36" s="217"/>
      <c r="DR36" s="217"/>
      <c r="DS36" s="217"/>
      <c r="DT36" s="217"/>
      <c r="DU36" s="217"/>
      <c r="DV36" s="217"/>
      <c r="DW36" s="217"/>
      <c r="DX36" s="217"/>
      <c r="DY36" s="217"/>
      <c r="DZ36" s="217"/>
      <c r="EA36" s="217"/>
      <c r="EB36" s="217"/>
      <c r="EC36" s="217"/>
      <c r="ED36" s="217"/>
      <c r="EE36" s="217"/>
      <c r="EF36" s="217"/>
      <c r="EG36" s="217"/>
      <c r="EH36" s="217"/>
      <c r="EI36" s="217"/>
      <c r="EJ36" s="217"/>
      <c r="EK36" s="217"/>
      <c r="EL36" s="217"/>
      <c r="EM36" s="217"/>
      <c r="EN36" s="217"/>
      <c r="EO36" s="217"/>
      <c r="EP36" s="217"/>
      <c r="EQ36" s="217"/>
      <c r="ER36" s="217"/>
      <c r="ES36" s="217"/>
      <c r="ET36" s="217"/>
      <c r="EU36" s="217"/>
      <c r="EV36" s="217"/>
      <c r="EW36" s="217"/>
      <c r="EX36" s="217"/>
      <c r="EY36" s="217"/>
      <c r="EZ36" s="217"/>
      <c r="FA36" s="217"/>
      <c r="FB36" s="217"/>
      <c r="FC36" s="217"/>
      <c r="FD36" s="217"/>
      <c r="FE36" s="217"/>
      <c r="FF36" s="217"/>
      <c r="FG36" s="217"/>
      <c r="FH36" s="217"/>
      <c r="FI36" s="217"/>
      <c r="FJ36" s="217"/>
      <c r="FK36" s="217"/>
      <c r="FL36" s="217"/>
      <c r="FM36" s="217"/>
      <c r="FN36" s="217"/>
      <c r="FO36" s="217"/>
      <c r="FP36" s="217"/>
      <c r="FQ36" s="217"/>
      <c r="FR36" s="217"/>
      <c r="FS36" s="217"/>
      <c r="FT36" s="217"/>
      <c r="FU36" s="217"/>
      <c r="FV36" s="217"/>
      <c r="FW36" s="217"/>
      <c r="FX36" s="217"/>
      <c r="FY36" s="217"/>
      <c r="FZ36" s="217"/>
      <c r="GA36" s="217"/>
      <c r="GB36" s="217"/>
      <c r="GC36" s="217"/>
      <c r="GD36" s="217"/>
      <c r="GE36" s="217"/>
      <c r="GF36" s="217"/>
      <c r="GG36" s="217"/>
      <c r="GH36" s="217"/>
      <c r="GI36" s="217"/>
      <c r="GJ36" s="217"/>
      <c r="GK36" s="217"/>
      <c r="GL36" s="217"/>
      <c r="GM36" s="217"/>
      <c r="GN36" s="217"/>
      <c r="GO36" s="217"/>
      <c r="GP36" s="217"/>
      <c r="GQ36" s="217"/>
      <c r="GR36" s="217"/>
      <c r="GS36" s="217"/>
      <c r="GT36" s="217"/>
      <c r="GU36" s="217"/>
      <c r="GV36" s="217"/>
      <c r="GW36" s="217"/>
      <c r="GX36" s="217"/>
      <c r="GY36" s="217"/>
      <c r="GZ36" s="217"/>
      <c r="HA36" s="217"/>
      <c r="HB36" s="217"/>
      <c r="HC36" s="217"/>
      <c r="HD36" s="217"/>
      <c r="HE36" s="217"/>
      <c r="HF36" s="217"/>
      <c r="HG36" s="217"/>
      <c r="HH36" s="217"/>
      <c r="HI36" s="217"/>
      <c r="HJ36" s="217"/>
      <c r="HK36" s="217"/>
      <c r="HL36" s="217"/>
      <c r="HM36" s="217"/>
      <c r="HN36" s="217"/>
      <c r="HO36" s="217"/>
      <c r="HP36" s="217"/>
      <c r="HQ36" s="217"/>
      <c r="HR36" s="217"/>
      <c r="HS36" s="217"/>
      <c r="HT36" s="217"/>
      <c r="HU36" s="217"/>
      <c r="HV36" s="217"/>
      <c r="HW36" s="217"/>
      <c r="HX36" s="217"/>
      <c r="HY36" s="217"/>
      <c r="HZ36" s="217"/>
      <c r="IA36" s="217"/>
      <c r="IB36" s="217"/>
      <c r="IC36" s="217"/>
      <c r="ID36" s="217"/>
      <c r="IE36" s="217"/>
      <c r="IF36" s="217"/>
      <c r="IG36" s="217"/>
      <c r="IH36" s="217"/>
      <c r="II36" s="217"/>
      <c r="IJ36" s="217"/>
      <c r="IK36" s="217"/>
      <c r="IL36" s="217"/>
      <c r="IM36" s="217"/>
      <c r="IN36" s="217"/>
      <c r="IO36" s="217"/>
      <c r="IP36" s="217"/>
      <c r="IQ36" s="217"/>
      <c r="IR36" s="217"/>
    </row>
    <row r="37" spans="1:252" ht="9">
      <c r="A37" s="130" t="s">
        <v>245</v>
      </c>
      <c r="B37" s="362">
        <v>906.5</v>
      </c>
      <c r="C37" s="362">
        <v>960.6</v>
      </c>
      <c r="D37" s="362">
        <v>952</v>
      </c>
      <c r="E37" s="362">
        <v>1007.1</v>
      </c>
      <c r="F37" s="362" t="s">
        <v>68</v>
      </c>
      <c r="G37" s="362">
        <v>800</v>
      </c>
      <c r="H37" s="362">
        <v>966.4</v>
      </c>
      <c r="I37" s="362">
        <v>1004.1</v>
      </c>
      <c r="J37" s="362">
        <v>932.2</v>
      </c>
      <c r="K37" s="362">
        <v>990</v>
      </c>
      <c r="L37" s="362">
        <v>932</v>
      </c>
      <c r="M37" s="362">
        <v>1043.4000000000001</v>
      </c>
      <c r="N37" s="362">
        <v>907</v>
      </c>
      <c r="O37" s="232" t="s">
        <v>160</v>
      </c>
      <c r="P37" s="232" t="s">
        <v>160</v>
      </c>
      <c r="Q37" s="232" t="s">
        <v>160</v>
      </c>
      <c r="R37" s="232" t="s">
        <v>160</v>
      </c>
      <c r="S37" s="413" t="s">
        <v>160</v>
      </c>
      <c r="T37" s="446" t="s">
        <v>160</v>
      </c>
      <c r="U37" s="447" t="s">
        <v>15</v>
      </c>
      <c r="V37" s="447" t="s">
        <v>15</v>
      </c>
      <c r="W37" s="409" t="s">
        <v>15</v>
      </c>
      <c r="X37" s="409" t="s">
        <v>15</v>
      </c>
      <c r="Y37" s="366" t="s">
        <v>15</v>
      </c>
      <c r="Z37" s="366" t="s">
        <v>15</v>
      </c>
      <c r="AA37" s="366" t="s">
        <v>15</v>
      </c>
      <c r="AB37" s="366" t="s">
        <v>15</v>
      </c>
      <c r="AC37" s="366" t="s">
        <v>15</v>
      </c>
      <c r="AD37" s="353" t="s">
        <v>15</v>
      </c>
      <c r="AE37" s="558"/>
      <c r="AF37" s="217"/>
      <c r="AG37" s="217"/>
      <c r="AH37" s="217"/>
      <c r="AI37" s="217"/>
      <c r="AJ37" s="217"/>
      <c r="AK37" s="217"/>
      <c r="AL37" s="217"/>
      <c r="AM37" s="217"/>
      <c r="AN37" s="217"/>
      <c r="AO37" s="217"/>
      <c r="AP37" s="217"/>
      <c r="AQ37" s="217"/>
      <c r="AR37" s="217"/>
      <c r="AS37" s="217"/>
      <c r="AT37" s="217"/>
      <c r="AU37" s="217"/>
      <c r="AV37" s="217"/>
      <c r="AW37" s="217"/>
      <c r="AX37" s="217"/>
      <c r="AY37" s="217"/>
      <c r="AZ37" s="217"/>
      <c r="BA37" s="217"/>
      <c r="BB37" s="217"/>
      <c r="BC37" s="217"/>
      <c r="BD37" s="217"/>
      <c r="BE37" s="217"/>
      <c r="BF37" s="217"/>
      <c r="BG37" s="217"/>
      <c r="BH37" s="217"/>
      <c r="BI37" s="217"/>
      <c r="BJ37" s="217"/>
      <c r="BK37" s="217"/>
      <c r="BL37" s="217"/>
      <c r="BM37" s="217"/>
      <c r="BN37" s="217"/>
      <c r="BO37" s="217"/>
      <c r="BP37" s="217"/>
      <c r="BQ37" s="217"/>
      <c r="BR37" s="217"/>
      <c r="BS37" s="217"/>
      <c r="BT37" s="217"/>
      <c r="BU37" s="217"/>
      <c r="BV37" s="217"/>
      <c r="BW37" s="217"/>
      <c r="BX37" s="217"/>
      <c r="BY37" s="217"/>
      <c r="BZ37" s="217"/>
      <c r="CA37" s="217"/>
      <c r="CB37" s="217"/>
      <c r="CC37" s="217"/>
      <c r="CD37" s="217"/>
      <c r="CE37" s="217"/>
      <c r="CF37" s="217"/>
      <c r="CG37" s="217"/>
      <c r="CH37" s="217"/>
      <c r="CI37" s="217"/>
      <c r="CJ37" s="217"/>
      <c r="CK37" s="217"/>
      <c r="CL37" s="217"/>
      <c r="CM37" s="217"/>
      <c r="CN37" s="217"/>
      <c r="CO37" s="217"/>
      <c r="CP37" s="217"/>
      <c r="CQ37" s="217"/>
      <c r="CR37" s="217"/>
      <c r="CS37" s="217"/>
      <c r="CT37" s="217"/>
      <c r="CU37" s="217"/>
      <c r="CV37" s="217"/>
      <c r="CW37" s="217"/>
      <c r="CX37" s="217"/>
      <c r="CY37" s="217"/>
      <c r="CZ37" s="217"/>
      <c r="DA37" s="217"/>
      <c r="DB37" s="217"/>
      <c r="DC37" s="217"/>
      <c r="DD37" s="217"/>
      <c r="DE37" s="217"/>
      <c r="DF37" s="217"/>
      <c r="DG37" s="217"/>
      <c r="DH37" s="217"/>
      <c r="DI37" s="217"/>
      <c r="DJ37" s="217"/>
      <c r="DK37" s="217"/>
      <c r="DL37" s="217"/>
      <c r="DM37" s="217"/>
      <c r="DN37" s="217"/>
      <c r="DO37" s="217"/>
      <c r="DP37" s="217"/>
      <c r="DQ37" s="217"/>
      <c r="DR37" s="217"/>
      <c r="DS37" s="217"/>
      <c r="DT37" s="217"/>
      <c r="DU37" s="217"/>
      <c r="DV37" s="217"/>
      <c r="DW37" s="217"/>
      <c r="DX37" s="217"/>
      <c r="DY37" s="217"/>
      <c r="DZ37" s="217"/>
      <c r="EA37" s="217"/>
      <c r="EB37" s="217"/>
      <c r="EC37" s="217"/>
      <c r="ED37" s="217"/>
      <c r="EE37" s="217"/>
      <c r="EF37" s="217"/>
      <c r="EG37" s="217"/>
      <c r="EH37" s="217"/>
      <c r="EI37" s="217"/>
      <c r="EJ37" s="217"/>
      <c r="EK37" s="217"/>
      <c r="EL37" s="217"/>
      <c r="EM37" s="217"/>
      <c r="EN37" s="217"/>
      <c r="EO37" s="217"/>
      <c r="EP37" s="217"/>
      <c r="EQ37" s="217"/>
      <c r="ER37" s="217"/>
      <c r="ES37" s="217"/>
      <c r="ET37" s="217"/>
      <c r="EU37" s="217"/>
      <c r="EV37" s="217"/>
      <c r="EW37" s="217"/>
      <c r="EX37" s="217"/>
      <c r="EY37" s="217"/>
      <c r="EZ37" s="217"/>
      <c r="FA37" s="217"/>
      <c r="FB37" s="217"/>
      <c r="FC37" s="217"/>
      <c r="FD37" s="217"/>
      <c r="FE37" s="217"/>
      <c r="FF37" s="217"/>
      <c r="FG37" s="217"/>
      <c r="FH37" s="217"/>
      <c r="FI37" s="217"/>
      <c r="FJ37" s="217"/>
      <c r="FK37" s="217"/>
      <c r="FL37" s="217"/>
      <c r="FM37" s="217"/>
      <c r="FN37" s="217"/>
      <c r="FO37" s="217"/>
      <c r="FP37" s="217"/>
      <c r="FQ37" s="217"/>
      <c r="FR37" s="217"/>
      <c r="FS37" s="217"/>
      <c r="FT37" s="217"/>
      <c r="FU37" s="217"/>
      <c r="FV37" s="217"/>
      <c r="FW37" s="217"/>
      <c r="FX37" s="217"/>
      <c r="FY37" s="217"/>
      <c r="FZ37" s="217"/>
      <c r="GA37" s="217"/>
      <c r="GB37" s="217"/>
      <c r="GC37" s="217"/>
      <c r="GD37" s="217"/>
      <c r="GE37" s="217"/>
      <c r="GF37" s="217"/>
      <c r="GG37" s="217"/>
      <c r="GH37" s="217"/>
      <c r="GI37" s="217"/>
      <c r="GJ37" s="217"/>
      <c r="GK37" s="217"/>
      <c r="GL37" s="217"/>
      <c r="GM37" s="217"/>
      <c r="GN37" s="217"/>
      <c r="GO37" s="217"/>
      <c r="GP37" s="217"/>
      <c r="GQ37" s="217"/>
      <c r="GR37" s="217"/>
      <c r="GS37" s="217"/>
      <c r="GT37" s="217"/>
      <c r="GU37" s="217"/>
      <c r="GV37" s="217"/>
      <c r="GW37" s="217"/>
      <c r="GX37" s="217"/>
      <c r="GY37" s="217"/>
      <c r="GZ37" s="217"/>
      <c r="HA37" s="217"/>
      <c r="HB37" s="217"/>
      <c r="HC37" s="217"/>
      <c r="HD37" s="217"/>
      <c r="HE37" s="217"/>
      <c r="HF37" s="217"/>
      <c r="HG37" s="217"/>
      <c r="HH37" s="217"/>
      <c r="HI37" s="217"/>
      <c r="HJ37" s="217"/>
      <c r="HK37" s="217"/>
      <c r="HL37" s="217"/>
      <c r="HM37" s="217"/>
      <c r="HN37" s="217"/>
      <c r="HO37" s="217"/>
      <c r="HP37" s="217"/>
      <c r="HQ37" s="217"/>
      <c r="HR37" s="217"/>
      <c r="HS37" s="217"/>
      <c r="HT37" s="217"/>
      <c r="HU37" s="217"/>
      <c r="HV37" s="217"/>
      <c r="HW37" s="217"/>
      <c r="HX37" s="217"/>
      <c r="HY37" s="217"/>
      <c r="HZ37" s="217"/>
      <c r="IA37" s="217"/>
      <c r="IB37" s="217"/>
      <c r="IC37" s="217"/>
      <c r="ID37" s="217"/>
      <c r="IE37" s="217"/>
      <c r="IF37" s="217"/>
      <c r="IG37" s="217"/>
      <c r="IH37" s="217"/>
      <c r="II37" s="217"/>
      <c r="IJ37" s="217"/>
      <c r="IK37" s="217"/>
      <c r="IL37" s="217"/>
      <c r="IM37" s="217"/>
      <c r="IN37" s="217"/>
      <c r="IO37" s="217"/>
      <c r="IP37" s="217"/>
      <c r="IQ37" s="217"/>
      <c r="IR37" s="217"/>
    </row>
    <row r="38" spans="1:252" ht="9">
      <c r="A38" s="130" t="s">
        <v>246</v>
      </c>
      <c r="B38" s="362">
        <v>822.8</v>
      </c>
      <c r="C38" s="362">
        <v>851</v>
      </c>
      <c r="D38" s="362">
        <v>692.3</v>
      </c>
      <c r="E38" s="362">
        <v>806.9</v>
      </c>
      <c r="F38" s="362">
        <v>729.9</v>
      </c>
      <c r="G38" s="362">
        <v>517</v>
      </c>
      <c r="H38" s="362">
        <v>924.9</v>
      </c>
      <c r="I38" s="362">
        <v>649.29999999999995</v>
      </c>
      <c r="J38" s="362">
        <v>882.1</v>
      </c>
      <c r="K38" s="362" t="s">
        <v>15</v>
      </c>
      <c r="L38" s="362">
        <v>902.4</v>
      </c>
      <c r="M38" s="362">
        <v>970.8</v>
      </c>
      <c r="N38" s="362" t="s">
        <v>15</v>
      </c>
      <c r="O38" s="232" t="s">
        <v>160</v>
      </c>
      <c r="P38" s="232">
        <v>805.57065406589004</v>
      </c>
      <c r="Q38" s="232" t="s">
        <v>160</v>
      </c>
      <c r="R38" s="232" t="s">
        <v>160</v>
      </c>
      <c r="S38" s="413" t="s">
        <v>160</v>
      </c>
      <c r="T38" s="446" t="s">
        <v>160</v>
      </c>
      <c r="U38" s="447" t="s">
        <v>15</v>
      </c>
      <c r="V38" s="447" t="s">
        <v>15</v>
      </c>
      <c r="W38" s="409" t="s">
        <v>15</v>
      </c>
      <c r="X38" s="409" t="s">
        <v>15</v>
      </c>
      <c r="Y38" s="366" t="s">
        <v>15</v>
      </c>
      <c r="Z38" s="366" t="s">
        <v>15</v>
      </c>
      <c r="AA38" s="366" t="s">
        <v>15</v>
      </c>
      <c r="AB38" s="366" t="s">
        <v>15</v>
      </c>
      <c r="AC38" s="366" t="s">
        <v>15</v>
      </c>
      <c r="AD38" s="353" t="s">
        <v>15</v>
      </c>
      <c r="AE38" s="558"/>
      <c r="AF38" s="217"/>
      <c r="AG38" s="217"/>
      <c r="AH38" s="217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17"/>
      <c r="AV38" s="217"/>
      <c r="AW38" s="217"/>
      <c r="AX38" s="217"/>
      <c r="AY38" s="217"/>
      <c r="AZ38" s="217"/>
      <c r="BA38" s="217"/>
      <c r="BB38" s="217"/>
      <c r="BC38" s="217"/>
      <c r="BD38" s="217"/>
      <c r="BE38" s="217"/>
      <c r="BF38" s="217"/>
      <c r="BG38" s="217"/>
      <c r="BH38" s="217"/>
      <c r="BI38" s="217"/>
      <c r="BJ38" s="217"/>
      <c r="BK38" s="217"/>
      <c r="BL38" s="217"/>
      <c r="BM38" s="217"/>
      <c r="BN38" s="217"/>
      <c r="BO38" s="217"/>
      <c r="BP38" s="217"/>
      <c r="BQ38" s="217"/>
      <c r="BR38" s="217"/>
      <c r="BS38" s="217"/>
      <c r="BT38" s="217"/>
      <c r="BU38" s="217"/>
      <c r="BV38" s="217"/>
      <c r="BW38" s="217"/>
      <c r="BX38" s="217"/>
      <c r="BY38" s="217"/>
      <c r="BZ38" s="217"/>
      <c r="CA38" s="217"/>
      <c r="CB38" s="217"/>
      <c r="CC38" s="217"/>
      <c r="CD38" s="217"/>
      <c r="CE38" s="217"/>
      <c r="CF38" s="217"/>
      <c r="CG38" s="217"/>
      <c r="CH38" s="217"/>
      <c r="CI38" s="217"/>
      <c r="CJ38" s="217"/>
      <c r="CK38" s="217"/>
      <c r="CL38" s="217"/>
      <c r="CM38" s="217"/>
      <c r="CN38" s="217"/>
      <c r="CO38" s="217"/>
      <c r="CP38" s="217"/>
      <c r="CQ38" s="217"/>
      <c r="CR38" s="217"/>
      <c r="CS38" s="217"/>
      <c r="CT38" s="217"/>
      <c r="CU38" s="217"/>
      <c r="CV38" s="217"/>
      <c r="CW38" s="217"/>
      <c r="CX38" s="217"/>
      <c r="CY38" s="217"/>
      <c r="CZ38" s="217"/>
      <c r="DA38" s="217"/>
      <c r="DB38" s="217"/>
      <c r="DC38" s="217"/>
      <c r="DD38" s="217"/>
      <c r="DE38" s="217"/>
      <c r="DF38" s="217"/>
      <c r="DG38" s="217"/>
      <c r="DH38" s="217"/>
      <c r="DI38" s="217"/>
      <c r="DJ38" s="217"/>
      <c r="DK38" s="217"/>
      <c r="DL38" s="217"/>
      <c r="DM38" s="217"/>
      <c r="DN38" s="217"/>
      <c r="DO38" s="217"/>
      <c r="DP38" s="217"/>
      <c r="DQ38" s="217"/>
      <c r="DR38" s="217"/>
      <c r="DS38" s="217"/>
      <c r="DT38" s="217"/>
      <c r="DU38" s="217"/>
      <c r="DV38" s="217"/>
      <c r="DW38" s="217"/>
      <c r="DX38" s="217"/>
      <c r="DY38" s="217"/>
      <c r="DZ38" s="217"/>
      <c r="EA38" s="217"/>
      <c r="EB38" s="217"/>
      <c r="EC38" s="217"/>
      <c r="ED38" s="217"/>
      <c r="EE38" s="217"/>
      <c r="EF38" s="217"/>
      <c r="EG38" s="217"/>
      <c r="EH38" s="217"/>
      <c r="EI38" s="217"/>
      <c r="EJ38" s="217"/>
      <c r="EK38" s="217"/>
      <c r="EL38" s="217"/>
      <c r="EM38" s="217"/>
      <c r="EN38" s="217"/>
      <c r="EO38" s="217"/>
      <c r="EP38" s="217"/>
      <c r="EQ38" s="217"/>
      <c r="ER38" s="217"/>
      <c r="ES38" s="217"/>
      <c r="ET38" s="217"/>
      <c r="EU38" s="217"/>
      <c r="EV38" s="217"/>
      <c r="EW38" s="217"/>
      <c r="EX38" s="217"/>
      <c r="EY38" s="217"/>
      <c r="EZ38" s="217"/>
      <c r="FA38" s="217"/>
      <c r="FB38" s="217"/>
      <c r="FC38" s="217"/>
      <c r="FD38" s="217"/>
      <c r="FE38" s="217"/>
      <c r="FF38" s="217"/>
      <c r="FG38" s="217"/>
      <c r="FH38" s="217"/>
      <c r="FI38" s="217"/>
      <c r="FJ38" s="217"/>
      <c r="FK38" s="217"/>
      <c r="FL38" s="217"/>
      <c r="FM38" s="217"/>
      <c r="FN38" s="217"/>
      <c r="FO38" s="217"/>
      <c r="FP38" s="217"/>
      <c r="FQ38" s="217"/>
      <c r="FR38" s="217"/>
      <c r="FS38" s="217"/>
      <c r="FT38" s="217"/>
      <c r="FU38" s="217"/>
      <c r="FV38" s="217"/>
      <c r="FW38" s="217"/>
      <c r="FX38" s="217"/>
      <c r="FY38" s="217"/>
      <c r="FZ38" s="217"/>
      <c r="GA38" s="217"/>
      <c r="GB38" s="217"/>
      <c r="GC38" s="217"/>
      <c r="GD38" s="217"/>
      <c r="GE38" s="217"/>
      <c r="GF38" s="217"/>
      <c r="GG38" s="217"/>
      <c r="GH38" s="217"/>
      <c r="GI38" s="217"/>
      <c r="GJ38" s="217"/>
      <c r="GK38" s="217"/>
      <c r="GL38" s="217"/>
      <c r="GM38" s="217"/>
      <c r="GN38" s="217"/>
      <c r="GO38" s="217"/>
      <c r="GP38" s="217"/>
      <c r="GQ38" s="217"/>
      <c r="GR38" s="217"/>
      <c r="GS38" s="217"/>
      <c r="GT38" s="217"/>
      <c r="GU38" s="217"/>
      <c r="GV38" s="217"/>
      <c r="GW38" s="217"/>
      <c r="GX38" s="217"/>
      <c r="GY38" s="217"/>
      <c r="GZ38" s="217"/>
      <c r="HA38" s="217"/>
      <c r="HB38" s="217"/>
      <c r="HC38" s="217"/>
      <c r="HD38" s="217"/>
      <c r="HE38" s="217"/>
      <c r="HF38" s="217"/>
      <c r="HG38" s="217"/>
      <c r="HH38" s="217"/>
      <c r="HI38" s="217"/>
      <c r="HJ38" s="217"/>
      <c r="HK38" s="217"/>
      <c r="HL38" s="217"/>
      <c r="HM38" s="217"/>
      <c r="HN38" s="217"/>
      <c r="HO38" s="217"/>
      <c r="HP38" s="217"/>
      <c r="HQ38" s="217"/>
      <c r="HR38" s="217"/>
      <c r="HS38" s="217"/>
      <c r="HT38" s="217"/>
      <c r="HU38" s="217"/>
      <c r="HV38" s="217"/>
      <c r="HW38" s="217"/>
      <c r="HX38" s="217"/>
      <c r="HY38" s="217"/>
      <c r="HZ38" s="217"/>
      <c r="IA38" s="217"/>
      <c r="IB38" s="217"/>
      <c r="IC38" s="217"/>
      <c r="ID38" s="217"/>
      <c r="IE38" s="217"/>
      <c r="IF38" s="217"/>
      <c r="IG38" s="217"/>
      <c r="IH38" s="217"/>
      <c r="II38" s="217"/>
      <c r="IJ38" s="217"/>
      <c r="IK38" s="217"/>
      <c r="IL38" s="217"/>
      <c r="IM38" s="217"/>
      <c r="IN38" s="217"/>
      <c r="IO38" s="217"/>
      <c r="IP38" s="217"/>
      <c r="IQ38" s="217"/>
      <c r="IR38" s="217"/>
    </row>
    <row r="39" spans="1:252" ht="9">
      <c r="A39" s="130" t="s">
        <v>247</v>
      </c>
      <c r="B39" s="362">
        <v>884.6</v>
      </c>
      <c r="C39" s="362">
        <v>850</v>
      </c>
      <c r="D39" s="362">
        <v>763</v>
      </c>
      <c r="E39" s="362">
        <v>673.1</v>
      </c>
      <c r="F39" s="362">
        <v>929.4</v>
      </c>
      <c r="G39" s="362" t="s">
        <v>68</v>
      </c>
      <c r="H39" s="362" t="s">
        <v>68</v>
      </c>
      <c r="I39" s="362" t="s">
        <v>68</v>
      </c>
      <c r="J39" s="362" t="s">
        <v>68</v>
      </c>
      <c r="K39" s="362" t="s">
        <v>68</v>
      </c>
      <c r="L39" s="362" t="s">
        <v>68</v>
      </c>
      <c r="M39" s="362" t="s">
        <v>68</v>
      </c>
      <c r="N39" s="362" t="s">
        <v>68</v>
      </c>
      <c r="O39" s="232" t="s">
        <v>68</v>
      </c>
      <c r="P39" s="232" t="s">
        <v>68</v>
      </c>
      <c r="Q39" s="232" t="s">
        <v>68</v>
      </c>
      <c r="R39" s="445" t="s">
        <v>68</v>
      </c>
      <c r="S39" s="413" t="s">
        <v>69</v>
      </c>
      <c r="T39" s="446" t="s">
        <v>68</v>
      </c>
      <c r="U39" s="447" t="s">
        <v>16</v>
      </c>
      <c r="V39" s="447" t="s">
        <v>16</v>
      </c>
      <c r="W39" s="409" t="s">
        <v>16</v>
      </c>
      <c r="X39" s="409" t="s">
        <v>16</v>
      </c>
      <c r="Y39" s="366" t="s">
        <v>16</v>
      </c>
      <c r="Z39" s="366" t="s">
        <v>16</v>
      </c>
      <c r="AA39" s="366" t="s">
        <v>16</v>
      </c>
      <c r="AB39" s="366" t="s">
        <v>16</v>
      </c>
      <c r="AC39" s="366" t="s">
        <v>16</v>
      </c>
      <c r="AD39" s="353" t="s">
        <v>16</v>
      </c>
      <c r="AE39" s="558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7"/>
      <c r="AV39" s="217"/>
      <c r="AW39" s="217"/>
      <c r="AX39" s="217"/>
      <c r="AY39" s="217"/>
      <c r="AZ39" s="217"/>
      <c r="BA39" s="217"/>
      <c r="BB39" s="217"/>
      <c r="BC39" s="217"/>
      <c r="BD39" s="217"/>
      <c r="BE39" s="217"/>
      <c r="BF39" s="217"/>
      <c r="BG39" s="217"/>
      <c r="BH39" s="217"/>
      <c r="BI39" s="217"/>
      <c r="BJ39" s="217"/>
      <c r="BK39" s="217"/>
      <c r="BL39" s="217"/>
      <c r="BM39" s="217"/>
      <c r="BN39" s="217"/>
      <c r="BO39" s="217"/>
      <c r="BP39" s="217"/>
      <c r="BQ39" s="217"/>
      <c r="BR39" s="217"/>
      <c r="BS39" s="217"/>
      <c r="BT39" s="217"/>
      <c r="BU39" s="217"/>
      <c r="BV39" s="217"/>
      <c r="BW39" s="217"/>
      <c r="BX39" s="217"/>
      <c r="BY39" s="217"/>
      <c r="BZ39" s="217"/>
      <c r="CA39" s="217"/>
      <c r="CB39" s="217"/>
      <c r="CC39" s="217"/>
      <c r="CD39" s="217"/>
      <c r="CE39" s="217"/>
      <c r="CF39" s="217"/>
      <c r="CG39" s="217"/>
      <c r="CH39" s="217"/>
      <c r="CI39" s="217"/>
      <c r="CJ39" s="217"/>
      <c r="CK39" s="217"/>
      <c r="CL39" s="217"/>
      <c r="CM39" s="217"/>
      <c r="CN39" s="217"/>
      <c r="CO39" s="217"/>
      <c r="CP39" s="217"/>
      <c r="CQ39" s="217"/>
      <c r="CR39" s="217"/>
      <c r="CS39" s="217"/>
      <c r="CT39" s="217"/>
      <c r="CU39" s="217"/>
      <c r="CV39" s="217"/>
      <c r="CW39" s="217"/>
      <c r="CX39" s="217"/>
      <c r="CY39" s="217"/>
      <c r="CZ39" s="217"/>
      <c r="DA39" s="217"/>
      <c r="DB39" s="217"/>
      <c r="DC39" s="217"/>
      <c r="DD39" s="217"/>
      <c r="DE39" s="217"/>
      <c r="DF39" s="217"/>
      <c r="DG39" s="217"/>
      <c r="DH39" s="217"/>
      <c r="DI39" s="217"/>
      <c r="DJ39" s="217"/>
      <c r="DK39" s="217"/>
      <c r="DL39" s="217"/>
      <c r="DM39" s="217"/>
      <c r="DN39" s="217"/>
      <c r="DO39" s="217"/>
      <c r="DP39" s="217"/>
      <c r="DQ39" s="217"/>
      <c r="DR39" s="217"/>
      <c r="DS39" s="217"/>
      <c r="DT39" s="217"/>
      <c r="DU39" s="217"/>
      <c r="DV39" s="217"/>
      <c r="DW39" s="217"/>
      <c r="DX39" s="217"/>
      <c r="DY39" s="217"/>
      <c r="DZ39" s="217"/>
      <c r="EA39" s="217"/>
      <c r="EB39" s="217"/>
      <c r="EC39" s="217"/>
      <c r="ED39" s="217"/>
      <c r="EE39" s="217"/>
      <c r="EF39" s="217"/>
      <c r="EG39" s="217"/>
      <c r="EH39" s="217"/>
      <c r="EI39" s="217"/>
      <c r="EJ39" s="217"/>
      <c r="EK39" s="217"/>
      <c r="EL39" s="217"/>
      <c r="EM39" s="217"/>
      <c r="EN39" s="217"/>
      <c r="EO39" s="217"/>
      <c r="EP39" s="217"/>
      <c r="EQ39" s="217"/>
      <c r="ER39" s="217"/>
      <c r="ES39" s="217"/>
      <c r="ET39" s="217"/>
      <c r="EU39" s="217"/>
      <c r="EV39" s="217"/>
      <c r="EW39" s="217"/>
      <c r="EX39" s="217"/>
      <c r="EY39" s="217"/>
      <c r="EZ39" s="217"/>
      <c r="FA39" s="217"/>
      <c r="FB39" s="217"/>
      <c r="FC39" s="217"/>
      <c r="FD39" s="217"/>
      <c r="FE39" s="217"/>
      <c r="FF39" s="217"/>
      <c r="FG39" s="217"/>
      <c r="FH39" s="217"/>
      <c r="FI39" s="217"/>
      <c r="FJ39" s="217"/>
      <c r="FK39" s="217"/>
      <c r="FL39" s="217"/>
      <c r="FM39" s="217"/>
      <c r="FN39" s="217"/>
      <c r="FO39" s="217"/>
      <c r="FP39" s="217"/>
      <c r="FQ39" s="217"/>
      <c r="FR39" s="217"/>
      <c r="FS39" s="217"/>
      <c r="FT39" s="217"/>
      <c r="FU39" s="217"/>
      <c r="FV39" s="217"/>
      <c r="FW39" s="217"/>
      <c r="FX39" s="217"/>
      <c r="FY39" s="217"/>
      <c r="FZ39" s="217"/>
      <c r="GA39" s="217"/>
      <c r="GB39" s="217"/>
      <c r="GC39" s="217"/>
      <c r="GD39" s="217"/>
      <c r="GE39" s="217"/>
      <c r="GF39" s="217"/>
      <c r="GG39" s="217"/>
      <c r="GH39" s="217"/>
      <c r="GI39" s="217"/>
      <c r="GJ39" s="217"/>
      <c r="GK39" s="217"/>
      <c r="GL39" s="217"/>
      <c r="GM39" s="217"/>
      <c r="GN39" s="217"/>
      <c r="GO39" s="217"/>
      <c r="GP39" s="217"/>
      <c r="GQ39" s="217"/>
      <c r="GR39" s="217"/>
      <c r="GS39" s="217"/>
      <c r="GT39" s="217"/>
      <c r="GU39" s="217"/>
      <c r="GV39" s="217"/>
      <c r="GW39" s="217"/>
      <c r="GX39" s="217"/>
      <c r="GY39" s="217"/>
      <c r="GZ39" s="217"/>
      <c r="HA39" s="217"/>
      <c r="HB39" s="217"/>
      <c r="HC39" s="217"/>
      <c r="HD39" s="217"/>
      <c r="HE39" s="217"/>
      <c r="HF39" s="217"/>
      <c r="HG39" s="217"/>
      <c r="HH39" s="217"/>
      <c r="HI39" s="217"/>
      <c r="HJ39" s="217"/>
      <c r="HK39" s="217"/>
      <c r="HL39" s="217"/>
      <c r="HM39" s="217"/>
      <c r="HN39" s="217"/>
      <c r="HO39" s="217"/>
      <c r="HP39" s="217"/>
      <c r="HQ39" s="217"/>
      <c r="HR39" s="217"/>
      <c r="HS39" s="217"/>
      <c r="HT39" s="217"/>
      <c r="HU39" s="217"/>
      <c r="HV39" s="217"/>
      <c r="HW39" s="217"/>
      <c r="HX39" s="217"/>
      <c r="HY39" s="217"/>
      <c r="HZ39" s="217"/>
      <c r="IA39" s="217"/>
      <c r="IB39" s="217"/>
      <c r="IC39" s="217"/>
      <c r="ID39" s="217"/>
      <c r="IE39" s="217"/>
      <c r="IF39" s="217"/>
      <c r="IG39" s="217"/>
      <c r="IH39" s="217"/>
      <c r="II39" s="217"/>
      <c r="IJ39" s="217"/>
      <c r="IK39" s="217"/>
      <c r="IL39" s="217"/>
      <c r="IM39" s="217"/>
      <c r="IN39" s="217"/>
      <c r="IO39" s="217"/>
      <c r="IP39" s="217"/>
      <c r="IQ39" s="217"/>
      <c r="IR39" s="217"/>
    </row>
    <row r="40" spans="1:252" ht="9">
      <c r="A40" s="130" t="s">
        <v>47</v>
      </c>
      <c r="B40" s="362">
        <v>969.6</v>
      </c>
      <c r="C40" s="362">
        <v>915.8</v>
      </c>
      <c r="D40" s="362">
        <v>898</v>
      </c>
      <c r="E40" s="362">
        <v>1065.7</v>
      </c>
      <c r="F40" s="362">
        <v>921.3</v>
      </c>
      <c r="G40" s="362">
        <v>766.1</v>
      </c>
      <c r="H40" s="362">
        <v>908.8</v>
      </c>
      <c r="I40" s="362">
        <v>852.1</v>
      </c>
      <c r="J40" s="362">
        <v>1028.5999999999999</v>
      </c>
      <c r="K40" s="362">
        <v>931.3</v>
      </c>
      <c r="L40" s="362">
        <v>1027.2</v>
      </c>
      <c r="M40" s="362">
        <v>1032.0999999999999</v>
      </c>
      <c r="N40" s="362" t="s">
        <v>68</v>
      </c>
      <c r="O40" s="232" t="s">
        <v>68</v>
      </c>
      <c r="P40" s="232">
        <v>753.94539847447231</v>
      </c>
      <c r="Q40" s="232">
        <v>878.66109429970459</v>
      </c>
      <c r="R40" s="445">
        <v>804.24201171661332</v>
      </c>
      <c r="S40" s="413">
        <v>782.15357512576281</v>
      </c>
      <c r="T40" s="446">
        <v>814.76393877731573</v>
      </c>
      <c r="U40" s="447" t="s">
        <v>15</v>
      </c>
      <c r="V40" s="447" t="s">
        <v>15</v>
      </c>
      <c r="W40" s="409" t="s">
        <v>15</v>
      </c>
      <c r="X40" s="409" t="s">
        <v>15</v>
      </c>
      <c r="Y40" s="366" t="s">
        <v>15</v>
      </c>
      <c r="Z40" s="366" t="s">
        <v>15</v>
      </c>
      <c r="AA40" s="366" t="s">
        <v>15</v>
      </c>
      <c r="AB40" s="366" t="s">
        <v>15</v>
      </c>
      <c r="AC40" s="366" t="s">
        <v>15</v>
      </c>
      <c r="AD40" s="353" t="s">
        <v>15</v>
      </c>
      <c r="AE40" s="558"/>
      <c r="AF40" s="217"/>
      <c r="AG40" s="217"/>
      <c r="AH40" s="217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17"/>
      <c r="AV40" s="217"/>
      <c r="AW40" s="217"/>
      <c r="AX40" s="217"/>
      <c r="AY40" s="217"/>
      <c r="AZ40" s="217"/>
      <c r="BA40" s="217"/>
      <c r="BB40" s="217"/>
      <c r="BC40" s="217"/>
      <c r="BD40" s="217"/>
      <c r="BE40" s="217"/>
      <c r="BF40" s="217"/>
      <c r="BG40" s="217"/>
      <c r="BH40" s="217"/>
      <c r="BI40" s="217"/>
      <c r="BJ40" s="217"/>
      <c r="BK40" s="217"/>
      <c r="BL40" s="217"/>
      <c r="BM40" s="217"/>
      <c r="BN40" s="217"/>
      <c r="BO40" s="217"/>
      <c r="BP40" s="217"/>
      <c r="BQ40" s="217"/>
      <c r="BR40" s="217"/>
      <c r="BS40" s="217"/>
      <c r="BT40" s="217"/>
      <c r="BU40" s="217"/>
      <c r="BV40" s="217"/>
      <c r="BW40" s="217"/>
      <c r="BX40" s="217"/>
      <c r="BY40" s="217"/>
      <c r="BZ40" s="217"/>
      <c r="CA40" s="217"/>
      <c r="CB40" s="217"/>
      <c r="CC40" s="217"/>
      <c r="CD40" s="217"/>
      <c r="CE40" s="217"/>
      <c r="CF40" s="217"/>
      <c r="CG40" s="217"/>
      <c r="CH40" s="217"/>
      <c r="CI40" s="217"/>
      <c r="CJ40" s="217"/>
      <c r="CK40" s="217"/>
      <c r="CL40" s="217"/>
      <c r="CM40" s="217"/>
      <c r="CN40" s="217"/>
      <c r="CO40" s="217"/>
      <c r="CP40" s="217"/>
      <c r="CQ40" s="217"/>
      <c r="CR40" s="217"/>
      <c r="CS40" s="217"/>
      <c r="CT40" s="217"/>
      <c r="CU40" s="217"/>
      <c r="CV40" s="217"/>
      <c r="CW40" s="217"/>
      <c r="CX40" s="217"/>
      <c r="CY40" s="217"/>
      <c r="CZ40" s="217"/>
      <c r="DA40" s="217"/>
      <c r="DB40" s="217"/>
      <c r="DC40" s="217"/>
      <c r="DD40" s="217"/>
      <c r="DE40" s="217"/>
      <c r="DF40" s="217"/>
      <c r="DG40" s="217"/>
      <c r="DH40" s="217"/>
      <c r="DI40" s="217"/>
      <c r="DJ40" s="217"/>
      <c r="DK40" s="217"/>
      <c r="DL40" s="217"/>
      <c r="DM40" s="217"/>
      <c r="DN40" s="217"/>
      <c r="DO40" s="217"/>
      <c r="DP40" s="217"/>
      <c r="DQ40" s="217"/>
      <c r="DR40" s="217"/>
      <c r="DS40" s="217"/>
      <c r="DT40" s="217"/>
      <c r="DU40" s="217"/>
      <c r="DV40" s="217"/>
      <c r="DW40" s="217"/>
      <c r="DX40" s="217"/>
      <c r="DY40" s="217"/>
      <c r="DZ40" s="217"/>
      <c r="EA40" s="217"/>
      <c r="EB40" s="217"/>
      <c r="EC40" s="217"/>
      <c r="ED40" s="217"/>
      <c r="EE40" s="217"/>
      <c r="EF40" s="217"/>
      <c r="EG40" s="217"/>
      <c r="EH40" s="217"/>
      <c r="EI40" s="217"/>
      <c r="EJ40" s="217"/>
      <c r="EK40" s="217"/>
      <c r="EL40" s="217"/>
      <c r="EM40" s="217"/>
      <c r="EN40" s="217"/>
      <c r="EO40" s="217"/>
      <c r="EP40" s="217"/>
      <c r="EQ40" s="217"/>
      <c r="ER40" s="217"/>
      <c r="ES40" s="217"/>
      <c r="ET40" s="217"/>
      <c r="EU40" s="217"/>
      <c r="EV40" s="217"/>
      <c r="EW40" s="217"/>
      <c r="EX40" s="217"/>
      <c r="EY40" s="217"/>
      <c r="EZ40" s="217"/>
      <c r="FA40" s="217"/>
      <c r="FB40" s="217"/>
      <c r="FC40" s="217"/>
      <c r="FD40" s="217"/>
      <c r="FE40" s="217"/>
      <c r="FF40" s="217"/>
      <c r="FG40" s="217"/>
      <c r="FH40" s="217"/>
      <c r="FI40" s="217"/>
      <c r="FJ40" s="217"/>
      <c r="FK40" s="217"/>
      <c r="FL40" s="217"/>
      <c r="FM40" s="217"/>
      <c r="FN40" s="217"/>
      <c r="FO40" s="217"/>
      <c r="FP40" s="217"/>
      <c r="FQ40" s="217"/>
      <c r="FR40" s="217"/>
      <c r="FS40" s="217"/>
      <c r="FT40" s="217"/>
      <c r="FU40" s="217"/>
      <c r="FV40" s="217"/>
      <c r="FW40" s="217"/>
      <c r="FX40" s="217"/>
      <c r="FY40" s="217"/>
      <c r="FZ40" s="217"/>
      <c r="GA40" s="217"/>
      <c r="GB40" s="217"/>
      <c r="GC40" s="217"/>
      <c r="GD40" s="217"/>
      <c r="GE40" s="217"/>
      <c r="GF40" s="217"/>
      <c r="GG40" s="217"/>
      <c r="GH40" s="217"/>
      <c r="GI40" s="217"/>
      <c r="GJ40" s="217"/>
      <c r="GK40" s="217"/>
      <c r="GL40" s="217"/>
      <c r="GM40" s="217"/>
      <c r="GN40" s="217"/>
      <c r="GO40" s="217"/>
      <c r="GP40" s="217"/>
      <c r="GQ40" s="217"/>
      <c r="GR40" s="217"/>
      <c r="GS40" s="217"/>
      <c r="GT40" s="217"/>
      <c r="GU40" s="217"/>
      <c r="GV40" s="217"/>
      <c r="GW40" s="217"/>
      <c r="GX40" s="217"/>
      <c r="GY40" s="217"/>
      <c r="GZ40" s="217"/>
      <c r="HA40" s="217"/>
      <c r="HB40" s="217"/>
      <c r="HC40" s="217"/>
      <c r="HD40" s="217"/>
      <c r="HE40" s="217"/>
      <c r="HF40" s="217"/>
      <c r="HG40" s="217"/>
      <c r="HH40" s="217"/>
      <c r="HI40" s="217"/>
      <c r="HJ40" s="217"/>
      <c r="HK40" s="217"/>
      <c r="HL40" s="217"/>
      <c r="HM40" s="217"/>
      <c r="HN40" s="217"/>
      <c r="HO40" s="217"/>
      <c r="HP40" s="217"/>
      <c r="HQ40" s="217"/>
      <c r="HR40" s="217"/>
      <c r="HS40" s="217"/>
      <c r="HT40" s="217"/>
      <c r="HU40" s="217"/>
      <c r="HV40" s="217"/>
      <c r="HW40" s="217"/>
      <c r="HX40" s="217"/>
      <c r="HY40" s="217"/>
      <c r="HZ40" s="217"/>
      <c r="IA40" s="217"/>
      <c r="IB40" s="217"/>
      <c r="IC40" s="217"/>
      <c r="ID40" s="217"/>
      <c r="IE40" s="217"/>
      <c r="IF40" s="217"/>
      <c r="IG40" s="217"/>
      <c r="IH40" s="217"/>
      <c r="II40" s="217"/>
      <c r="IJ40" s="217"/>
      <c r="IK40" s="217"/>
      <c r="IL40" s="217"/>
      <c r="IM40" s="217"/>
      <c r="IN40" s="217"/>
      <c r="IO40" s="217"/>
      <c r="IP40" s="217"/>
      <c r="IQ40" s="217"/>
      <c r="IR40" s="217"/>
    </row>
    <row r="41" spans="1:252" ht="9">
      <c r="A41" s="130" t="s">
        <v>48</v>
      </c>
      <c r="B41" s="362">
        <v>831.7</v>
      </c>
      <c r="C41" s="362">
        <v>802.3</v>
      </c>
      <c r="D41" s="362">
        <v>883.2</v>
      </c>
      <c r="E41" s="362">
        <v>902.6</v>
      </c>
      <c r="F41" s="362">
        <v>866.6</v>
      </c>
      <c r="G41" s="362">
        <v>705.1</v>
      </c>
      <c r="H41" s="362">
        <v>755.5</v>
      </c>
      <c r="I41" s="362">
        <v>832</v>
      </c>
      <c r="J41" s="362">
        <v>750.1</v>
      </c>
      <c r="K41" s="362">
        <v>747.7</v>
      </c>
      <c r="L41" s="362">
        <v>687.9</v>
      </c>
      <c r="M41" s="362">
        <v>803.3</v>
      </c>
      <c r="N41" s="362">
        <v>959.1</v>
      </c>
      <c r="O41" s="232">
        <v>938.25776870963057</v>
      </c>
      <c r="P41" s="232">
        <v>844.26159423356467</v>
      </c>
      <c r="Q41" s="232">
        <v>842.50111802736342</v>
      </c>
      <c r="R41" s="445">
        <v>825.3932520093482</v>
      </c>
      <c r="S41" s="413">
        <v>939.05543012447913</v>
      </c>
      <c r="T41" s="446">
        <v>948.57644968430725</v>
      </c>
      <c r="U41" s="447">
        <v>1063.9335491743329</v>
      </c>
      <c r="V41" s="447">
        <v>696.61143662615041</v>
      </c>
      <c r="W41" s="409">
        <v>810.95946519353618</v>
      </c>
      <c r="X41" s="409">
        <v>867.48015602044995</v>
      </c>
      <c r="Y41" s="366">
        <v>817.07033053252928</v>
      </c>
      <c r="Z41" s="366">
        <v>777.70030696576157</v>
      </c>
      <c r="AA41" s="366">
        <v>701.84053087838686</v>
      </c>
      <c r="AB41" s="366">
        <v>756</v>
      </c>
      <c r="AC41" s="366">
        <v>843.17046162483314</v>
      </c>
      <c r="AD41" s="353">
        <v>777.99757446236163</v>
      </c>
      <c r="AE41" s="558"/>
      <c r="AF41" s="217"/>
      <c r="AG41" s="217"/>
      <c r="AH41" s="217"/>
      <c r="AI41" s="217"/>
      <c r="AJ41" s="217"/>
      <c r="AK41" s="217"/>
      <c r="AL41" s="217"/>
      <c r="AM41" s="217"/>
      <c r="AN41" s="217"/>
      <c r="AO41" s="217"/>
      <c r="AP41" s="217"/>
      <c r="AQ41" s="217"/>
      <c r="AR41" s="217"/>
      <c r="AS41" s="217"/>
      <c r="AT41" s="217"/>
      <c r="AU41" s="217"/>
      <c r="AV41" s="217"/>
      <c r="AW41" s="217"/>
      <c r="AX41" s="217"/>
      <c r="AY41" s="217"/>
      <c r="AZ41" s="217"/>
      <c r="BA41" s="217"/>
      <c r="BB41" s="217"/>
      <c r="BC41" s="217"/>
      <c r="BD41" s="217"/>
      <c r="BE41" s="217"/>
      <c r="BF41" s="217"/>
      <c r="BG41" s="217"/>
      <c r="BH41" s="217"/>
      <c r="BI41" s="217"/>
      <c r="BJ41" s="217"/>
      <c r="BK41" s="217"/>
      <c r="BL41" s="217"/>
      <c r="BM41" s="217"/>
      <c r="BN41" s="217"/>
      <c r="BO41" s="217"/>
      <c r="BP41" s="217"/>
      <c r="BQ41" s="217"/>
      <c r="BR41" s="217"/>
      <c r="BS41" s="217"/>
      <c r="BT41" s="217"/>
      <c r="BU41" s="217"/>
      <c r="BV41" s="217"/>
      <c r="BW41" s="217"/>
      <c r="BX41" s="217"/>
      <c r="BY41" s="217"/>
      <c r="BZ41" s="217"/>
      <c r="CA41" s="217"/>
      <c r="CB41" s="217"/>
      <c r="CC41" s="217"/>
      <c r="CD41" s="217"/>
      <c r="CE41" s="217"/>
      <c r="CF41" s="217"/>
      <c r="CG41" s="217"/>
      <c r="CH41" s="217"/>
      <c r="CI41" s="217"/>
      <c r="CJ41" s="217"/>
      <c r="CK41" s="217"/>
      <c r="CL41" s="217"/>
      <c r="CM41" s="217"/>
      <c r="CN41" s="217"/>
      <c r="CO41" s="217"/>
      <c r="CP41" s="217"/>
      <c r="CQ41" s="217"/>
      <c r="CR41" s="217"/>
      <c r="CS41" s="217"/>
      <c r="CT41" s="217"/>
      <c r="CU41" s="217"/>
      <c r="CV41" s="217"/>
      <c r="CW41" s="217"/>
      <c r="CX41" s="217"/>
      <c r="CY41" s="217"/>
      <c r="CZ41" s="217"/>
      <c r="DA41" s="217"/>
      <c r="DB41" s="217"/>
      <c r="DC41" s="217"/>
      <c r="DD41" s="217"/>
      <c r="DE41" s="217"/>
      <c r="DF41" s="217"/>
      <c r="DG41" s="217"/>
      <c r="DH41" s="217"/>
      <c r="DI41" s="217"/>
      <c r="DJ41" s="217"/>
      <c r="DK41" s="217"/>
      <c r="DL41" s="217"/>
      <c r="DM41" s="217"/>
      <c r="DN41" s="217"/>
      <c r="DO41" s="217"/>
      <c r="DP41" s="217"/>
      <c r="DQ41" s="217"/>
      <c r="DR41" s="217"/>
      <c r="DS41" s="217"/>
      <c r="DT41" s="217"/>
      <c r="DU41" s="217"/>
      <c r="DV41" s="217"/>
      <c r="DW41" s="217"/>
      <c r="DX41" s="217"/>
      <c r="DY41" s="217"/>
      <c r="DZ41" s="217"/>
      <c r="EA41" s="217"/>
      <c r="EB41" s="217"/>
      <c r="EC41" s="217"/>
      <c r="ED41" s="217"/>
      <c r="EE41" s="217"/>
      <c r="EF41" s="217"/>
      <c r="EG41" s="217"/>
      <c r="EH41" s="217"/>
      <c r="EI41" s="217"/>
      <c r="EJ41" s="217"/>
      <c r="EK41" s="217"/>
      <c r="EL41" s="217"/>
      <c r="EM41" s="217"/>
      <c r="EN41" s="217"/>
      <c r="EO41" s="217"/>
      <c r="EP41" s="217"/>
      <c r="EQ41" s="217"/>
      <c r="ER41" s="217"/>
      <c r="ES41" s="217"/>
      <c r="ET41" s="217"/>
      <c r="EU41" s="217"/>
      <c r="EV41" s="217"/>
      <c r="EW41" s="217"/>
      <c r="EX41" s="217"/>
      <c r="EY41" s="217"/>
      <c r="EZ41" s="217"/>
      <c r="FA41" s="217"/>
      <c r="FB41" s="217"/>
      <c r="FC41" s="217"/>
      <c r="FD41" s="217"/>
      <c r="FE41" s="217"/>
      <c r="FF41" s="217"/>
      <c r="FG41" s="217"/>
      <c r="FH41" s="217"/>
      <c r="FI41" s="217"/>
      <c r="FJ41" s="217"/>
      <c r="FK41" s="217"/>
      <c r="FL41" s="217"/>
      <c r="FM41" s="217"/>
      <c r="FN41" s="217"/>
      <c r="FO41" s="217"/>
      <c r="FP41" s="217"/>
      <c r="FQ41" s="217"/>
      <c r="FR41" s="217"/>
      <c r="FS41" s="217"/>
      <c r="FT41" s="217"/>
      <c r="FU41" s="217"/>
      <c r="FV41" s="217"/>
      <c r="FW41" s="217"/>
      <c r="FX41" s="217"/>
      <c r="FY41" s="217"/>
      <c r="FZ41" s="217"/>
      <c r="GA41" s="217"/>
      <c r="GB41" s="217"/>
      <c r="GC41" s="217"/>
      <c r="GD41" s="217"/>
      <c r="GE41" s="217"/>
      <c r="GF41" s="217"/>
      <c r="GG41" s="217"/>
      <c r="GH41" s="217"/>
      <c r="GI41" s="217"/>
      <c r="GJ41" s="217"/>
      <c r="GK41" s="217"/>
      <c r="GL41" s="217"/>
      <c r="GM41" s="217"/>
      <c r="GN41" s="217"/>
      <c r="GO41" s="217"/>
      <c r="GP41" s="217"/>
      <c r="GQ41" s="217"/>
      <c r="GR41" s="217"/>
      <c r="GS41" s="217"/>
      <c r="GT41" s="217"/>
      <c r="GU41" s="217"/>
      <c r="GV41" s="217"/>
      <c r="GW41" s="217"/>
      <c r="GX41" s="217"/>
      <c r="GY41" s="217"/>
      <c r="GZ41" s="217"/>
      <c r="HA41" s="217"/>
      <c r="HB41" s="217"/>
      <c r="HC41" s="217"/>
      <c r="HD41" s="217"/>
      <c r="HE41" s="217"/>
      <c r="HF41" s="217"/>
      <c r="HG41" s="217"/>
      <c r="HH41" s="217"/>
      <c r="HI41" s="217"/>
      <c r="HJ41" s="217"/>
      <c r="HK41" s="217"/>
      <c r="HL41" s="217"/>
      <c r="HM41" s="217"/>
      <c r="HN41" s="217"/>
      <c r="HO41" s="217"/>
      <c r="HP41" s="217"/>
      <c r="HQ41" s="217"/>
      <c r="HR41" s="217"/>
      <c r="HS41" s="217"/>
      <c r="HT41" s="217"/>
      <c r="HU41" s="217"/>
      <c r="HV41" s="217"/>
      <c r="HW41" s="217"/>
      <c r="HX41" s="217"/>
      <c r="HY41" s="217"/>
      <c r="HZ41" s="217"/>
      <c r="IA41" s="217"/>
      <c r="IB41" s="217"/>
      <c r="IC41" s="217"/>
      <c r="ID41" s="217"/>
      <c r="IE41" s="217"/>
      <c r="IF41" s="217"/>
      <c r="IG41" s="217"/>
      <c r="IH41" s="217"/>
      <c r="II41" s="217"/>
      <c r="IJ41" s="217"/>
      <c r="IK41" s="217"/>
      <c r="IL41" s="217"/>
      <c r="IM41" s="217"/>
      <c r="IN41" s="217"/>
      <c r="IO41" s="217"/>
      <c r="IP41" s="217"/>
      <c r="IQ41" s="217"/>
      <c r="IR41" s="217"/>
    </row>
    <row r="42" spans="1:252" ht="9">
      <c r="A42" s="130" t="s">
        <v>49</v>
      </c>
      <c r="B42" s="362">
        <v>853.7</v>
      </c>
      <c r="C42" s="362">
        <v>839.3</v>
      </c>
      <c r="D42" s="362">
        <v>816.8</v>
      </c>
      <c r="E42" s="362">
        <v>900.3</v>
      </c>
      <c r="F42" s="362">
        <v>806.9</v>
      </c>
      <c r="G42" s="362">
        <v>566.5</v>
      </c>
      <c r="H42" s="362">
        <v>732.8</v>
      </c>
      <c r="I42" s="362">
        <v>1021.1</v>
      </c>
      <c r="J42" s="362">
        <v>816.9</v>
      </c>
      <c r="K42" s="362">
        <v>746.1</v>
      </c>
      <c r="L42" s="362">
        <v>780.7</v>
      </c>
      <c r="M42" s="362">
        <v>769.5</v>
      </c>
      <c r="N42" s="362">
        <v>944.1</v>
      </c>
      <c r="O42" s="232">
        <v>747.27894334026439</v>
      </c>
      <c r="P42" s="232">
        <v>744.99940260884659</v>
      </c>
      <c r="Q42" s="232">
        <v>855.29325882824162</v>
      </c>
      <c r="R42" s="445">
        <v>783.85741604557688</v>
      </c>
      <c r="S42" s="413">
        <v>751.68879758416233</v>
      </c>
      <c r="T42" s="446">
        <v>781.72513542710556</v>
      </c>
      <c r="U42" s="447">
        <v>779.84592798199276</v>
      </c>
      <c r="V42" s="447">
        <v>700.62529288994051</v>
      </c>
      <c r="W42" s="409">
        <v>818.63289952729974</v>
      </c>
      <c r="X42" s="409">
        <v>863.24524981113586</v>
      </c>
      <c r="Y42" s="366">
        <v>817.30345568085727</v>
      </c>
      <c r="Z42" s="366">
        <v>805.188375248493</v>
      </c>
      <c r="AA42" s="366">
        <v>675.95847777178994</v>
      </c>
      <c r="AB42" s="366" t="s">
        <v>15</v>
      </c>
      <c r="AC42" s="366" t="s">
        <v>15</v>
      </c>
      <c r="AD42" s="353" t="s">
        <v>15</v>
      </c>
      <c r="AE42" s="558"/>
      <c r="AF42" s="217"/>
      <c r="AG42" s="217"/>
      <c r="AH42" s="217"/>
      <c r="AI42" s="217"/>
      <c r="AJ42" s="217"/>
      <c r="AK42" s="217"/>
      <c r="AL42" s="217"/>
      <c r="AM42" s="217"/>
      <c r="AN42" s="217"/>
      <c r="AO42" s="217"/>
      <c r="AP42" s="217"/>
      <c r="AQ42" s="217"/>
      <c r="AR42" s="217"/>
      <c r="AS42" s="217"/>
      <c r="AT42" s="217"/>
      <c r="AU42" s="217"/>
      <c r="AV42" s="217"/>
      <c r="AW42" s="217"/>
      <c r="AX42" s="217"/>
      <c r="AY42" s="217"/>
      <c r="AZ42" s="217"/>
      <c r="BA42" s="217"/>
      <c r="BB42" s="217"/>
      <c r="BC42" s="217"/>
      <c r="BD42" s="217"/>
      <c r="BE42" s="217"/>
      <c r="BF42" s="217"/>
      <c r="BG42" s="217"/>
      <c r="BH42" s="217"/>
      <c r="BI42" s="217"/>
      <c r="BJ42" s="217"/>
      <c r="BK42" s="217"/>
      <c r="BL42" s="217"/>
      <c r="BM42" s="217"/>
      <c r="BN42" s="217"/>
      <c r="BO42" s="217"/>
      <c r="BP42" s="217"/>
      <c r="BQ42" s="217"/>
      <c r="BR42" s="217"/>
      <c r="BS42" s="217"/>
      <c r="BT42" s="217"/>
      <c r="BU42" s="217"/>
      <c r="BV42" s="217"/>
      <c r="BW42" s="217"/>
      <c r="BX42" s="217"/>
      <c r="BY42" s="217"/>
      <c r="BZ42" s="217"/>
      <c r="CA42" s="217"/>
      <c r="CB42" s="217"/>
      <c r="CC42" s="217"/>
      <c r="CD42" s="217"/>
      <c r="CE42" s="217"/>
      <c r="CF42" s="217"/>
      <c r="CG42" s="217"/>
      <c r="CH42" s="217"/>
      <c r="CI42" s="217"/>
      <c r="CJ42" s="217"/>
      <c r="CK42" s="217"/>
      <c r="CL42" s="217"/>
      <c r="CM42" s="217"/>
      <c r="CN42" s="217"/>
      <c r="CO42" s="217"/>
      <c r="CP42" s="217"/>
      <c r="CQ42" s="217"/>
      <c r="CR42" s="217"/>
      <c r="CS42" s="217"/>
      <c r="CT42" s="217"/>
      <c r="CU42" s="217"/>
      <c r="CV42" s="217"/>
      <c r="CW42" s="217"/>
      <c r="CX42" s="217"/>
      <c r="CY42" s="217"/>
      <c r="CZ42" s="217"/>
      <c r="DA42" s="217"/>
      <c r="DB42" s="217"/>
      <c r="DC42" s="217"/>
      <c r="DD42" s="217"/>
      <c r="DE42" s="217"/>
      <c r="DF42" s="217"/>
      <c r="DG42" s="217"/>
      <c r="DH42" s="217"/>
      <c r="DI42" s="217"/>
      <c r="DJ42" s="217"/>
      <c r="DK42" s="217"/>
      <c r="DL42" s="217"/>
      <c r="DM42" s="217"/>
      <c r="DN42" s="217"/>
      <c r="DO42" s="217"/>
      <c r="DP42" s="217"/>
      <c r="DQ42" s="217"/>
      <c r="DR42" s="217"/>
      <c r="DS42" s="217"/>
      <c r="DT42" s="217"/>
      <c r="DU42" s="217"/>
      <c r="DV42" s="217"/>
      <c r="DW42" s="217"/>
      <c r="DX42" s="217"/>
      <c r="DY42" s="217"/>
      <c r="DZ42" s="217"/>
      <c r="EA42" s="217"/>
      <c r="EB42" s="217"/>
      <c r="EC42" s="217"/>
      <c r="ED42" s="217"/>
      <c r="EE42" s="217"/>
      <c r="EF42" s="217"/>
      <c r="EG42" s="217"/>
      <c r="EH42" s="217"/>
      <c r="EI42" s="217"/>
      <c r="EJ42" s="217"/>
      <c r="EK42" s="217"/>
      <c r="EL42" s="217"/>
      <c r="EM42" s="217"/>
      <c r="EN42" s="217"/>
      <c r="EO42" s="217"/>
      <c r="EP42" s="217"/>
      <c r="EQ42" s="217"/>
      <c r="ER42" s="217"/>
      <c r="ES42" s="217"/>
      <c r="ET42" s="217"/>
      <c r="EU42" s="217"/>
      <c r="EV42" s="217"/>
      <c r="EW42" s="217"/>
      <c r="EX42" s="217"/>
      <c r="EY42" s="217"/>
      <c r="EZ42" s="217"/>
      <c r="FA42" s="217"/>
      <c r="FB42" s="217"/>
      <c r="FC42" s="217"/>
      <c r="FD42" s="217"/>
      <c r="FE42" s="217"/>
      <c r="FF42" s="217"/>
      <c r="FG42" s="217"/>
      <c r="FH42" s="217"/>
      <c r="FI42" s="217"/>
      <c r="FJ42" s="217"/>
      <c r="FK42" s="217"/>
      <c r="FL42" s="217"/>
      <c r="FM42" s="217"/>
      <c r="FN42" s="217"/>
      <c r="FO42" s="217"/>
      <c r="FP42" s="217"/>
      <c r="FQ42" s="217"/>
      <c r="FR42" s="217"/>
      <c r="FS42" s="217"/>
      <c r="FT42" s="217"/>
      <c r="FU42" s="217"/>
      <c r="FV42" s="217"/>
      <c r="FW42" s="217"/>
      <c r="FX42" s="217"/>
      <c r="FY42" s="217"/>
      <c r="FZ42" s="217"/>
      <c r="GA42" s="217"/>
      <c r="GB42" s="217"/>
      <c r="GC42" s="217"/>
      <c r="GD42" s="217"/>
      <c r="GE42" s="217"/>
      <c r="GF42" s="217"/>
      <c r="GG42" s="217"/>
      <c r="GH42" s="217"/>
      <c r="GI42" s="217"/>
      <c r="GJ42" s="217"/>
      <c r="GK42" s="217"/>
      <c r="GL42" s="217"/>
      <c r="GM42" s="217"/>
      <c r="GN42" s="217"/>
      <c r="GO42" s="217"/>
      <c r="GP42" s="217"/>
      <c r="GQ42" s="217"/>
      <c r="GR42" s="217"/>
      <c r="GS42" s="217"/>
      <c r="GT42" s="217"/>
      <c r="GU42" s="217"/>
      <c r="GV42" s="217"/>
      <c r="GW42" s="217"/>
      <c r="GX42" s="217"/>
      <c r="GY42" s="217"/>
      <c r="GZ42" s="217"/>
      <c r="HA42" s="217"/>
      <c r="HB42" s="217"/>
      <c r="HC42" s="217"/>
      <c r="HD42" s="217"/>
      <c r="HE42" s="217"/>
      <c r="HF42" s="217"/>
      <c r="HG42" s="217"/>
      <c r="HH42" s="217"/>
      <c r="HI42" s="217"/>
      <c r="HJ42" s="217"/>
      <c r="HK42" s="217"/>
      <c r="HL42" s="217"/>
      <c r="HM42" s="217"/>
      <c r="HN42" s="217"/>
      <c r="HO42" s="217"/>
      <c r="HP42" s="217"/>
      <c r="HQ42" s="217"/>
      <c r="HR42" s="217"/>
      <c r="HS42" s="217"/>
      <c r="HT42" s="217"/>
      <c r="HU42" s="217"/>
      <c r="HV42" s="217"/>
      <c r="HW42" s="217"/>
      <c r="HX42" s="217"/>
      <c r="HY42" s="217"/>
      <c r="HZ42" s="217"/>
      <c r="IA42" s="217"/>
      <c r="IB42" s="217"/>
      <c r="IC42" s="217"/>
      <c r="ID42" s="217"/>
      <c r="IE42" s="217"/>
      <c r="IF42" s="217"/>
      <c r="IG42" s="217"/>
      <c r="IH42" s="217"/>
      <c r="II42" s="217"/>
      <c r="IJ42" s="217"/>
      <c r="IK42" s="217"/>
      <c r="IL42" s="217"/>
      <c r="IM42" s="217"/>
      <c r="IN42" s="217"/>
      <c r="IO42" s="217"/>
      <c r="IP42" s="217"/>
      <c r="IQ42" s="217"/>
      <c r="IR42" s="217"/>
    </row>
    <row r="43" spans="1:252" ht="9">
      <c r="A43" s="130" t="s">
        <v>50</v>
      </c>
      <c r="B43" s="362">
        <v>894.4</v>
      </c>
      <c r="C43" s="362">
        <v>837.3</v>
      </c>
      <c r="D43" s="362">
        <v>813.7</v>
      </c>
      <c r="E43" s="362">
        <v>808.7</v>
      </c>
      <c r="F43" s="362">
        <v>659.3</v>
      </c>
      <c r="G43" s="362">
        <v>548.5</v>
      </c>
      <c r="H43" s="362">
        <v>765.1</v>
      </c>
      <c r="I43" s="362">
        <v>802.7</v>
      </c>
      <c r="J43" s="362">
        <v>702.7</v>
      </c>
      <c r="K43" s="362">
        <v>861.8</v>
      </c>
      <c r="L43" s="362">
        <v>845.7</v>
      </c>
      <c r="M43" s="362">
        <v>785.4</v>
      </c>
      <c r="N43" s="362">
        <v>775.3</v>
      </c>
      <c r="O43" s="232">
        <v>610.24401746655553</v>
      </c>
      <c r="P43" s="232">
        <v>689.36666177901907</v>
      </c>
      <c r="Q43" s="232">
        <v>828.28355814951556</v>
      </c>
      <c r="R43" s="445">
        <v>734.11561583129787</v>
      </c>
      <c r="S43" s="413">
        <v>707.20263043750651</v>
      </c>
      <c r="T43" s="446">
        <v>770.14551851585577</v>
      </c>
      <c r="U43" s="447">
        <v>781.51518515866599</v>
      </c>
      <c r="V43" s="447">
        <v>719.52218592397458</v>
      </c>
      <c r="W43" s="409">
        <v>750.32142119270611</v>
      </c>
      <c r="X43" s="409">
        <v>836.86537022942275</v>
      </c>
      <c r="Y43" s="366">
        <v>807.32021615966073</v>
      </c>
      <c r="Z43" s="366">
        <v>800.76550495715014</v>
      </c>
      <c r="AA43" s="366">
        <v>694.97976535107819</v>
      </c>
      <c r="AB43" s="366">
        <v>746.6</v>
      </c>
      <c r="AC43" s="366">
        <v>850.65955892074214</v>
      </c>
      <c r="AD43" s="353">
        <v>739.88747561912646</v>
      </c>
      <c r="AE43" s="558"/>
      <c r="AF43" s="217"/>
      <c r="AG43" s="217"/>
      <c r="AH43" s="217"/>
      <c r="AI43" s="217"/>
      <c r="AJ43" s="217"/>
      <c r="AK43" s="217"/>
      <c r="AL43" s="217"/>
      <c r="AM43" s="217"/>
      <c r="AN43" s="217"/>
      <c r="AO43" s="217"/>
      <c r="AP43" s="217"/>
      <c r="AQ43" s="217"/>
      <c r="AR43" s="217"/>
      <c r="AS43" s="217"/>
      <c r="AT43" s="217"/>
      <c r="AU43" s="217"/>
      <c r="AV43" s="217"/>
      <c r="AW43" s="217"/>
      <c r="AX43" s="217"/>
      <c r="AY43" s="217"/>
      <c r="AZ43" s="217"/>
      <c r="BA43" s="217"/>
      <c r="BB43" s="217"/>
      <c r="BC43" s="217"/>
      <c r="BD43" s="217"/>
      <c r="BE43" s="217"/>
      <c r="BF43" s="217"/>
      <c r="BG43" s="217"/>
      <c r="BH43" s="217"/>
      <c r="BI43" s="217"/>
      <c r="BJ43" s="217"/>
      <c r="BK43" s="217"/>
      <c r="BL43" s="217"/>
      <c r="BM43" s="217"/>
      <c r="BN43" s="217"/>
      <c r="BO43" s="217"/>
      <c r="BP43" s="217"/>
      <c r="BQ43" s="217"/>
      <c r="BR43" s="217"/>
      <c r="BS43" s="217"/>
      <c r="BT43" s="217"/>
      <c r="BU43" s="217"/>
      <c r="BV43" s="217"/>
      <c r="BW43" s="217"/>
      <c r="BX43" s="217"/>
      <c r="BY43" s="217"/>
      <c r="BZ43" s="217"/>
      <c r="CA43" s="217"/>
      <c r="CB43" s="217"/>
      <c r="CC43" s="217"/>
      <c r="CD43" s="217"/>
      <c r="CE43" s="217"/>
      <c r="CF43" s="217"/>
      <c r="CG43" s="217"/>
      <c r="CH43" s="217"/>
      <c r="CI43" s="217"/>
      <c r="CJ43" s="217"/>
      <c r="CK43" s="217"/>
      <c r="CL43" s="217"/>
      <c r="CM43" s="217"/>
      <c r="CN43" s="217"/>
      <c r="CO43" s="217"/>
      <c r="CP43" s="217"/>
      <c r="CQ43" s="217"/>
      <c r="CR43" s="217"/>
      <c r="CS43" s="217"/>
      <c r="CT43" s="217"/>
      <c r="CU43" s="217"/>
      <c r="CV43" s="217"/>
      <c r="CW43" s="217"/>
      <c r="CX43" s="217"/>
      <c r="CY43" s="217"/>
      <c r="CZ43" s="217"/>
      <c r="DA43" s="217"/>
      <c r="DB43" s="217"/>
      <c r="DC43" s="217"/>
      <c r="DD43" s="217"/>
      <c r="DE43" s="217"/>
      <c r="DF43" s="217"/>
      <c r="DG43" s="217"/>
      <c r="DH43" s="217"/>
      <c r="DI43" s="217"/>
      <c r="DJ43" s="217"/>
      <c r="DK43" s="217"/>
      <c r="DL43" s="217"/>
      <c r="DM43" s="217"/>
      <c r="DN43" s="217"/>
      <c r="DO43" s="217"/>
      <c r="DP43" s="217"/>
      <c r="DQ43" s="217"/>
      <c r="DR43" s="217"/>
      <c r="DS43" s="217"/>
      <c r="DT43" s="217"/>
      <c r="DU43" s="217"/>
      <c r="DV43" s="217"/>
      <c r="DW43" s="217"/>
      <c r="DX43" s="217"/>
      <c r="DY43" s="217"/>
      <c r="DZ43" s="217"/>
      <c r="EA43" s="217"/>
      <c r="EB43" s="217"/>
      <c r="EC43" s="217"/>
      <c r="ED43" s="217"/>
      <c r="EE43" s="217"/>
      <c r="EF43" s="217"/>
      <c r="EG43" s="217"/>
      <c r="EH43" s="217"/>
      <c r="EI43" s="217"/>
      <c r="EJ43" s="217"/>
      <c r="EK43" s="217"/>
      <c r="EL43" s="217"/>
      <c r="EM43" s="217"/>
      <c r="EN43" s="217"/>
      <c r="EO43" s="217"/>
      <c r="EP43" s="217"/>
      <c r="EQ43" s="217"/>
      <c r="ER43" s="217"/>
      <c r="ES43" s="217"/>
      <c r="ET43" s="217"/>
      <c r="EU43" s="217"/>
      <c r="EV43" s="217"/>
      <c r="EW43" s="217"/>
      <c r="EX43" s="217"/>
      <c r="EY43" s="217"/>
      <c r="EZ43" s="217"/>
      <c r="FA43" s="217"/>
      <c r="FB43" s="217"/>
      <c r="FC43" s="217"/>
      <c r="FD43" s="217"/>
      <c r="FE43" s="217"/>
      <c r="FF43" s="217"/>
      <c r="FG43" s="217"/>
      <c r="FH43" s="217"/>
      <c r="FI43" s="217"/>
      <c r="FJ43" s="217"/>
      <c r="FK43" s="217"/>
      <c r="FL43" s="217"/>
      <c r="FM43" s="217"/>
      <c r="FN43" s="217"/>
      <c r="FO43" s="217"/>
      <c r="FP43" s="217"/>
      <c r="FQ43" s="217"/>
      <c r="FR43" s="217"/>
      <c r="FS43" s="217"/>
      <c r="FT43" s="217"/>
      <c r="FU43" s="217"/>
      <c r="FV43" s="217"/>
      <c r="FW43" s="217"/>
      <c r="FX43" s="217"/>
      <c r="FY43" s="217"/>
      <c r="FZ43" s="217"/>
      <c r="GA43" s="217"/>
      <c r="GB43" s="217"/>
      <c r="GC43" s="217"/>
      <c r="GD43" s="217"/>
      <c r="GE43" s="217"/>
      <c r="GF43" s="217"/>
      <c r="GG43" s="217"/>
      <c r="GH43" s="217"/>
      <c r="GI43" s="217"/>
      <c r="GJ43" s="217"/>
      <c r="GK43" s="217"/>
      <c r="GL43" s="217"/>
      <c r="GM43" s="217"/>
      <c r="GN43" s="217"/>
      <c r="GO43" s="217"/>
      <c r="GP43" s="217"/>
      <c r="GQ43" s="217"/>
      <c r="GR43" s="217"/>
      <c r="GS43" s="217"/>
      <c r="GT43" s="217"/>
      <c r="GU43" s="217"/>
      <c r="GV43" s="217"/>
      <c r="GW43" s="217"/>
      <c r="GX43" s="217"/>
      <c r="GY43" s="217"/>
      <c r="GZ43" s="217"/>
      <c r="HA43" s="217"/>
      <c r="HB43" s="217"/>
      <c r="HC43" s="217"/>
      <c r="HD43" s="217"/>
      <c r="HE43" s="217"/>
      <c r="HF43" s="217"/>
      <c r="HG43" s="217"/>
      <c r="HH43" s="217"/>
      <c r="HI43" s="217"/>
      <c r="HJ43" s="217"/>
      <c r="HK43" s="217"/>
      <c r="HL43" s="217"/>
      <c r="HM43" s="217"/>
      <c r="HN43" s="217"/>
      <c r="HO43" s="217"/>
      <c r="HP43" s="217"/>
      <c r="HQ43" s="217"/>
      <c r="HR43" s="217"/>
      <c r="HS43" s="217"/>
      <c r="HT43" s="217"/>
      <c r="HU43" s="217"/>
      <c r="HV43" s="217"/>
      <c r="HW43" s="217"/>
      <c r="HX43" s="217"/>
      <c r="HY43" s="217"/>
      <c r="HZ43" s="217"/>
      <c r="IA43" s="217"/>
      <c r="IB43" s="217"/>
      <c r="IC43" s="217"/>
      <c r="ID43" s="217"/>
      <c r="IE43" s="217"/>
      <c r="IF43" s="217"/>
      <c r="IG43" s="217"/>
      <c r="IH43" s="217"/>
      <c r="II43" s="217"/>
      <c r="IJ43" s="217"/>
      <c r="IK43" s="217"/>
      <c r="IL43" s="217"/>
      <c r="IM43" s="217"/>
      <c r="IN43" s="217"/>
      <c r="IO43" s="217"/>
      <c r="IP43" s="217"/>
      <c r="IQ43" s="217"/>
      <c r="IR43" s="217"/>
    </row>
    <row r="44" spans="1:252" ht="9">
      <c r="A44" s="130" t="s">
        <v>122</v>
      </c>
      <c r="B44" s="362">
        <v>884.6</v>
      </c>
      <c r="C44" s="362">
        <v>844.4</v>
      </c>
      <c r="D44" s="362">
        <v>763</v>
      </c>
      <c r="E44" s="362">
        <v>673.1</v>
      </c>
      <c r="F44" s="362">
        <v>929.4</v>
      </c>
      <c r="G44" s="362">
        <v>696.9</v>
      </c>
      <c r="H44" s="362">
        <v>570.5</v>
      </c>
      <c r="I44" s="362">
        <v>793.4</v>
      </c>
      <c r="J44" s="362">
        <v>725.5</v>
      </c>
      <c r="K44" s="362">
        <v>534</v>
      </c>
      <c r="L44" s="362">
        <v>848.3</v>
      </c>
      <c r="M44" s="362">
        <v>903.6</v>
      </c>
      <c r="N44" s="362">
        <v>810.8</v>
      </c>
      <c r="O44" s="232">
        <v>609.88010006178183</v>
      </c>
      <c r="P44" s="232">
        <v>783.28071675178307</v>
      </c>
      <c r="Q44" s="232" t="s">
        <v>68</v>
      </c>
      <c r="R44" s="445" t="s">
        <v>68</v>
      </c>
      <c r="S44" s="413" t="s">
        <v>160</v>
      </c>
      <c r="T44" s="446">
        <v>569.96379310344832</v>
      </c>
      <c r="U44" s="447" t="s">
        <v>15</v>
      </c>
      <c r="V44" s="447" t="s">
        <v>15</v>
      </c>
      <c r="W44" s="409" t="s">
        <v>15</v>
      </c>
      <c r="X44" s="409" t="s">
        <v>15</v>
      </c>
      <c r="Y44" s="366" t="s">
        <v>15</v>
      </c>
      <c r="Z44" s="366" t="s">
        <v>15</v>
      </c>
      <c r="AA44" s="366" t="s">
        <v>15</v>
      </c>
      <c r="AB44" s="366" t="s">
        <v>15</v>
      </c>
      <c r="AC44" s="366" t="s">
        <v>15</v>
      </c>
      <c r="AD44" s="353" t="s">
        <v>15</v>
      </c>
      <c r="AE44" s="558"/>
      <c r="AF44" s="217"/>
      <c r="AG44" s="217"/>
      <c r="AH44" s="217"/>
      <c r="AI44" s="217"/>
      <c r="AJ44" s="217"/>
      <c r="AK44" s="217"/>
      <c r="AL44" s="217"/>
      <c r="AM44" s="217"/>
      <c r="AN44" s="217"/>
      <c r="AO44" s="217"/>
      <c r="AP44" s="217"/>
      <c r="AQ44" s="217"/>
      <c r="AR44" s="217"/>
      <c r="AS44" s="217"/>
      <c r="AT44" s="217"/>
      <c r="AU44" s="217"/>
      <c r="AV44" s="217"/>
      <c r="AW44" s="217"/>
      <c r="AX44" s="217"/>
      <c r="AY44" s="217"/>
      <c r="AZ44" s="217"/>
      <c r="BA44" s="217"/>
      <c r="BB44" s="217"/>
      <c r="BC44" s="217"/>
      <c r="BD44" s="217"/>
      <c r="BE44" s="217"/>
      <c r="BF44" s="217"/>
      <c r="BG44" s="217"/>
      <c r="BH44" s="217"/>
      <c r="BI44" s="217"/>
      <c r="BJ44" s="217"/>
      <c r="BK44" s="217"/>
      <c r="BL44" s="217"/>
      <c r="BM44" s="217"/>
      <c r="BN44" s="217"/>
      <c r="BO44" s="217"/>
      <c r="BP44" s="217"/>
      <c r="BQ44" s="217"/>
      <c r="BR44" s="217"/>
      <c r="BS44" s="217"/>
      <c r="BT44" s="217"/>
      <c r="BU44" s="217"/>
      <c r="BV44" s="217"/>
      <c r="BW44" s="217"/>
      <c r="BX44" s="217"/>
      <c r="BY44" s="217"/>
      <c r="BZ44" s="217"/>
      <c r="CA44" s="217"/>
      <c r="CB44" s="217"/>
      <c r="CC44" s="217"/>
      <c r="CD44" s="217"/>
      <c r="CE44" s="217"/>
      <c r="CF44" s="217"/>
      <c r="CG44" s="217"/>
      <c r="CH44" s="217"/>
      <c r="CI44" s="217"/>
      <c r="CJ44" s="217"/>
      <c r="CK44" s="217"/>
      <c r="CL44" s="217"/>
      <c r="CM44" s="217"/>
      <c r="CN44" s="217"/>
      <c r="CO44" s="217"/>
      <c r="CP44" s="217"/>
      <c r="CQ44" s="217"/>
      <c r="CR44" s="217"/>
      <c r="CS44" s="217"/>
      <c r="CT44" s="217"/>
      <c r="CU44" s="217"/>
      <c r="CV44" s="217"/>
      <c r="CW44" s="217"/>
      <c r="CX44" s="217"/>
      <c r="CY44" s="217"/>
      <c r="CZ44" s="217"/>
      <c r="DA44" s="217"/>
      <c r="DB44" s="217"/>
      <c r="DC44" s="217"/>
      <c r="DD44" s="217"/>
      <c r="DE44" s="217"/>
      <c r="DF44" s="217"/>
      <c r="DG44" s="217"/>
      <c r="DH44" s="217"/>
      <c r="DI44" s="217"/>
      <c r="DJ44" s="217"/>
      <c r="DK44" s="217"/>
      <c r="DL44" s="217"/>
      <c r="DM44" s="217"/>
      <c r="DN44" s="217"/>
      <c r="DO44" s="217"/>
      <c r="DP44" s="217"/>
      <c r="DQ44" s="217"/>
      <c r="DR44" s="217"/>
      <c r="DS44" s="217"/>
      <c r="DT44" s="217"/>
      <c r="DU44" s="217"/>
      <c r="DV44" s="217"/>
      <c r="DW44" s="217"/>
      <c r="DX44" s="217"/>
      <c r="DY44" s="217"/>
      <c r="DZ44" s="217"/>
      <c r="EA44" s="217"/>
      <c r="EB44" s="217"/>
      <c r="EC44" s="217"/>
      <c r="ED44" s="217"/>
      <c r="EE44" s="217"/>
      <c r="EF44" s="217"/>
      <c r="EG44" s="217"/>
      <c r="EH44" s="217"/>
      <c r="EI44" s="217"/>
      <c r="EJ44" s="217"/>
      <c r="EK44" s="217"/>
      <c r="EL44" s="217"/>
      <c r="EM44" s="217"/>
      <c r="EN44" s="217"/>
      <c r="EO44" s="217"/>
      <c r="EP44" s="217"/>
      <c r="EQ44" s="217"/>
      <c r="ER44" s="217"/>
      <c r="ES44" s="217"/>
      <c r="ET44" s="217"/>
      <c r="EU44" s="217"/>
      <c r="EV44" s="217"/>
      <c r="EW44" s="217"/>
      <c r="EX44" s="217"/>
      <c r="EY44" s="217"/>
      <c r="EZ44" s="217"/>
      <c r="FA44" s="217"/>
      <c r="FB44" s="217"/>
      <c r="FC44" s="217"/>
      <c r="FD44" s="217"/>
      <c r="FE44" s="217"/>
      <c r="FF44" s="217"/>
      <c r="FG44" s="217"/>
      <c r="FH44" s="217"/>
      <c r="FI44" s="217"/>
      <c r="FJ44" s="217"/>
      <c r="FK44" s="217"/>
      <c r="FL44" s="217"/>
      <c r="FM44" s="217"/>
      <c r="FN44" s="217"/>
      <c r="FO44" s="217"/>
      <c r="FP44" s="217"/>
      <c r="FQ44" s="217"/>
      <c r="FR44" s="217"/>
      <c r="FS44" s="217"/>
      <c r="FT44" s="217"/>
      <c r="FU44" s="217"/>
      <c r="FV44" s="217"/>
      <c r="FW44" s="217"/>
      <c r="FX44" s="217"/>
      <c r="FY44" s="217"/>
      <c r="FZ44" s="217"/>
      <c r="GA44" s="217"/>
      <c r="GB44" s="217"/>
      <c r="GC44" s="217"/>
      <c r="GD44" s="217"/>
      <c r="GE44" s="217"/>
      <c r="GF44" s="217"/>
      <c r="GG44" s="217"/>
      <c r="GH44" s="217"/>
      <c r="GI44" s="217"/>
      <c r="GJ44" s="217"/>
      <c r="GK44" s="217"/>
      <c r="GL44" s="217"/>
      <c r="GM44" s="217"/>
      <c r="GN44" s="217"/>
      <c r="GO44" s="217"/>
      <c r="GP44" s="217"/>
      <c r="GQ44" s="217"/>
      <c r="GR44" s="217"/>
      <c r="GS44" s="217"/>
      <c r="GT44" s="217"/>
      <c r="GU44" s="217"/>
      <c r="GV44" s="217"/>
      <c r="GW44" s="217"/>
      <c r="GX44" s="217"/>
      <c r="GY44" s="217"/>
      <c r="GZ44" s="217"/>
      <c r="HA44" s="217"/>
      <c r="HB44" s="217"/>
      <c r="HC44" s="217"/>
      <c r="HD44" s="217"/>
      <c r="HE44" s="217"/>
      <c r="HF44" s="217"/>
      <c r="HG44" s="217"/>
      <c r="HH44" s="217"/>
      <c r="HI44" s="217"/>
      <c r="HJ44" s="217"/>
      <c r="HK44" s="217"/>
      <c r="HL44" s="217"/>
      <c r="HM44" s="217"/>
      <c r="HN44" s="217"/>
      <c r="HO44" s="217"/>
      <c r="HP44" s="217"/>
      <c r="HQ44" s="217"/>
      <c r="HR44" s="217"/>
      <c r="HS44" s="217"/>
      <c r="HT44" s="217"/>
      <c r="HU44" s="217"/>
      <c r="HV44" s="217"/>
      <c r="HW44" s="217"/>
      <c r="HX44" s="217"/>
      <c r="HY44" s="217"/>
      <c r="HZ44" s="217"/>
      <c r="IA44" s="217"/>
      <c r="IB44" s="217"/>
      <c r="IC44" s="217"/>
      <c r="ID44" s="217"/>
      <c r="IE44" s="217"/>
      <c r="IF44" s="217"/>
      <c r="IG44" s="217"/>
      <c r="IH44" s="217"/>
      <c r="II44" s="217"/>
      <c r="IJ44" s="217"/>
      <c r="IK44" s="217"/>
      <c r="IL44" s="217"/>
      <c r="IM44" s="217"/>
      <c r="IN44" s="217"/>
      <c r="IO44" s="217"/>
      <c r="IP44" s="217"/>
      <c r="IQ44" s="217"/>
      <c r="IR44" s="217"/>
    </row>
    <row r="45" spans="1:252" ht="9">
      <c r="A45" s="130" t="s">
        <v>51</v>
      </c>
      <c r="B45" s="362">
        <v>985.5</v>
      </c>
      <c r="C45" s="362">
        <v>879.7</v>
      </c>
      <c r="D45" s="362">
        <v>898.6</v>
      </c>
      <c r="E45" s="362">
        <v>959.8</v>
      </c>
      <c r="F45" s="362">
        <v>703.3</v>
      </c>
      <c r="G45" s="362">
        <v>592.79999999999995</v>
      </c>
      <c r="H45" s="362">
        <v>771.2</v>
      </c>
      <c r="I45" s="362">
        <v>859.2</v>
      </c>
      <c r="J45" s="362">
        <v>761.3</v>
      </c>
      <c r="K45" s="362">
        <v>891.4</v>
      </c>
      <c r="L45" s="362">
        <v>819.5</v>
      </c>
      <c r="M45" s="362">
        <v>930.7</v>
      </c>
      <c r="N45" s="362">
        <v>806.2</v>
      </c>
      <c r="O45" s="232">
        <v>681.6461956635369</v>
      </c>
      <c r="P45" s="232">
        <v>639.14250103109248</v>
      </c>
      <c r="Q45" s="232">
        <v>811.99497496528113</v>
      </c>
      <c r="R45" s="445">
        <v>728.42762386221898</v>
      </c>
      <c r="S45" s="413">
        <v>742.38976327595856</v>
      </c>
      <c r="T45" s="446">
        <v>765.26034069524405</v>
      </c>
      <c r="U45" s="447">
        <v>796.54881987457134</v>
      </c>
      <c r="V45" s="447">
        <v>724.43740861974879</v>
      </c>
      <c r="W45" s="409">
        <v>833.74017140670344</v>
      </c>
      <c r="X45" s="409">
        <v>926.27240335806289</v>
      </c>
      <c r="Y45" s="366">
        <v>849.83128425901305</v>
      </c>
      <c r="Z45" s="366">
        <v>803.93984771573571</v>
      </c>
      <c r="AA45" s="366" t="s">
        <v>15</v>
      </c>
      <c r="AB45" s="366" t="s">
        <v>15</v>
      </c>
      <c r="AC45" s="366" t="s">
        <v>15</v>
      </c>
      <c r="AD45" s="353" t="s">
        <v>15</v>
      </c>
      <c r="AE45" s="558"/>
      <c r="AF45" s="217"/>
      <c r="AG45" s="217"/>
      <c r="AH45" s="217"/>
      <c r="AI45" s="217"/>
      <c r="AJ45" s="217"/>
      <c r="AK45" s="217"/>
      <c r="AL45" s="217"/>
      <c r="AM45" s="217"/>
      <c r="AN45" s="217"/>
      <c r="AO45" s="217"/>
      <c r="AP45" s="217"/>
      <c r="AQ45" s="217"/>
      <c r="AR45" s="217"/>
      <c r="AS45" s="217"/>
      <c r="AT45" s="217"/>
      <c r="AU45" s="217"/>
      <c r="AV45" s="217"/>
      <c r="AW45" s="217"/>
      <c r="AX45" s="217"/>
      <c r="AY45" s="217"/>
      <c r="AZ45" s="217"/>
      <c r="BA45" s="217"/>
      <c r="BB45" s="217"/>
      <c r="BC45" s="217"/>
      <c r="BD45" s="217"/>
      <c r="BE45" s="217"/>
      <c r="BF45" s="217"/>
      <c r="BG45" s="217"/>
      <c r="BH45" s="217"/>
      <c r="BI45" s="217"/>
      <c r="BJ45" s="217"/>
      <c r="BK45" s="217"/>
      <c r="BL45" s="217"/>
      <c r="BM45" s="217"/>
      <c r="BN45" s="217"/>
      <c r="BO45" s="217"/>
      <c r="BP45" s="217"/>
      <c r="BQ45" s="217"/>
      <c r="BR45" s="217"/>
      <c r="BS45" s="217"/>
      <c r="BT45" s="217"/>
      <c r="BU45" s="217"/>
      <c r="BV45" s="217"/>
      <c r="BW45" s="217"/>
      <c r="BX45" s="217"/>
      <c r="BY45" s="217"/>
      <c r="BZ45" s="217"/>
      <c r="CA45" s="217"/>
      <c r="CB45" s="217"/>
      <c r="CC45" s="217"/>
      <c r="CD45" s="217"/>
      <c r="CE45" s="217"/>
      <c r="CF45" s="217"/>
      <c r="CG45" s="217"/>
      <c r="CH45" s="217"/>
      <c r="CI45" s="217"/>
      <c r="CJ45" s="217"/>
      <c r="CK45" s="217"/>
      <c r="CL45" s="217"/>
      <c r="CM45" s="217"/>
      <c r="CN45" s="217"/>
      <c r="CO45" s="217"/>
      <c r="CP45" s="217"/>
      <c r="CQ45" s="217"/>
      <c r="CR45" s="217"/>
      <c r="CS45" s="217"/>
      <c r="CT45" s="217"/>
      <c r="CU45" s="217"/>
      <c r="CV45" s="217"/>
      <c r="CW45" s="217"/>
      <c r="CX45" s="217"/>
      <c r="CY45" s="217"/>
      <c r="CZ45" s="217"/>
      <c r="DA45" s="217"/>
      <c r="DB45" s="217"/>
      <c r="DC45" s="217"/>
      <c r="DD45" s="217"/>
      <c r="DE45" s="217"/>
      <c r="DF45" s="217"/>
      <c r="DG45" s="217"/>
      <c r="DH45" s="217"/>
      <c r="DI45" s="217"/>
      <c r="DJ45" s="217"/>
      <c r="DK45" s="217"/>
      <c r="DL45" s="217"/>
      <c r="DM45" s="217"/>
      <c r="DN45" s="217"/>
      <c r="DO45" s="217"/>
      <c r="DP45" s="217"/>
      <c r="DQ45" s="217"/>
      <c r="DR45" s="217"/>
      <c r="DS45" s="217"/>
      <c r="DT45" s="217"/>
      <c r="DU45" s="217"/>
      <c r="DV45" s="217"/>
      <c r="DW45" s="217"/>
      <c r="DX45" s="217"/>
      <c r="DY45" s="217"/>
      <c r="DZ45" s="217"/>
      <c r="EA45" s="217"/>
      <c r="EB45" s="217"/>
      <c r="EC45" s="217"/>
      <c r="ED45" s="217"/>
      <c r="EE45" s="217"/>
      <c r="EF45" s="217"/>
      <c r="EG45" s="217"/>
      <c r="EH45" s="217"/>
      <c r="EI45" s="217"/>
      <c r="EJ45" s="217"/>
      <c r="EK45" s="217"/>
      <c r="EL45" s="217"/>
      <c r="EM45" s="217"/>
      <c r="EN45" s="217"/>
      <c r="EO45" s="217"/>
      <c r="EP45" s="217"/>
      <c r="EQ45" s="217"/>
      <c r="ER45" s="217"/>
      <c r="ES45" s="217"/>
      <c r="ET45" s="217"/>
      <c r="EU45" s="217"/>
      <c r="EV45" s="217"/>
      <c r="EW45" s="217"/>
      <c r="EX45" s="217"/>
      <c r="EY45" s="217"/>
      <c r="EZ45" s="217"/>
      <c r="FA45" s="217"/>
      <c r="FB45" s="217"/>
      <c r="FC45" s="217"/>
      <c r="FD45" s="217"/>
      <c r="FE45" s="217"/>
      <c r="FF45" s="217"/>
      <c r="FG45" s="217"/>
      <c r="FH45" s="217"/>
      <c r="FI45" s="217"/>
      <c r="FJ45" s="217"/>
      <c r="FK45" s="217"/>
      <c r="FL45" s="217"/>
      <c r="FM45" s="217"/>
      <c r="FN45" s="217"/>
      <c r="FO45" s="217"/>
      <c r="FP45" s="217"/>
      <c r="FQ45" s="217"/>
      <c r="FR45" s="217"/>
      <c r="FS45" s="217"/>
      <c r="FT45" s="217"/>
      <c r="FU45" s="217"/>
      <c r="FV45" s="217"/>
      <c r="FW45" s="217"/>
      <c r="FX45" s="217"/>
      <c r="FY45" s="217"/>
      <c r="FZ45" s="217"/>
      <c r="GA45" s="217"/>
      <c r="GB45" s="217"/>
      <c r="GC45" s="217"/>
      <c r="GD45" s="217"/>
      <c r="GE45" s="217"/>
      <c r="GF45" s="217"/>
      <c r="GG45" s="217"/>
      <c r="GH45" s="217"/>
      <c r="GI45" s="217"/>
      <c r="GJ45" s="217"/>
      <c r="GK45" s="217"/>
      <c r="GL45" s="217"/>
      <c r="GM45" s="217"/>
      <c r="GN45" s="217"/>
      <c r="GO45" s="217"/>
      <c r="GP45" s="217"/>
      <c r="GQ45" s="217"/>
      <c r="GR45" s="217"/>
      <c r="GS45" s="217"/>
      <c r="GT45" s="217"/>
      <c r="GU45" s="217"/>
      <c r="GV45" s="217"/>
      <c r="GW45" s="217"/>
      <c r="GX45" s="217"/>
      <c r="GY45" s="217"/>
      <c r="GZ45" s="217"/>
      <c r="HA45" s="217"/>
      <c r="HB45" s="217"/>
      <c r="HC45" s="217"/>
      <c r="HD45" s="217"/>
      <c r="HE45" s="217"/>
      <c r="HF45" s="217"/>
      <c r="HG45" s="217"/>
      <c r="HH45" s="217"/>
      <c r="HI45" s="217"/>
      <c r="HJ45" s="217"/>
      <c r="HK45" s="217"/>
      <c r="HL45" s="217"/>
      <c r="HM45" s="217"/>
      <c r="HN45" s="217"/>
      <c r="HO45" s="217"/>
      <c r="HP45" s="217"/>
      <c r="HQ45" s="217"/>
      <c r="HR45" s="217"/>
      <c r="HS45" s="217"/>
      <c r="HT45" s="217"/>
      <c r="HU45" s="217"/>
      <c r="HV45" s="217"/>
      <c r="HW45" s="217"/>
      <c r="HX45" s="217"/>
      <c r="HY45" s="217"/>
      <c r="HZ45" s="217"/>
      <c r="IA45" s="217"/>
      <c r="IB45" s="217"/>
      <c r="IC45" s="217"/>
      <c r="ID45" s="217"/>
      <c r="IE45" s="217"/>
      <c r="IF45" s="217"/>
      <c r="IG45" s="217"/>
      <c r="IH45" s="217"/>
      <c r="II45" s="217"/>
      <c r="IJ45" s="217"/>
      <c r="IK45" s="217"/>
      <c r="IL45" s="217"/>
      <c r="IM45" s="217"/>
      <c r="IN45" s="217"/>
      <c r="IO45" s="217"/>
      <c r="IP45" s="217"/>
      <c r="IQ45" s="217"/>
      <c r="IR45" s="217"/>
    </row>
    <row r="46" spans="1:252" ht="9">
      <c r="A46" s="130" t="s">
        <v>52</v>
      </c>
      <c r="B46" s="362">
        <v>749.4</v>
      </c>
      <c r="C46" s="362">
        <v>801.5</v>
      </c>
      <c r="D46" s="362">
        <v>702</v>
      </c>
      <c r="E46" s="362">
        <v>775.9</v>
      </c>
      <c r="F46" s="362">
        <v>686.5</v>
      </c>
      <c r="G46" s="362">
        <v>580.70000000000005</v>
      </c>
      <c r="H46" s="362">
        <v>795.2</v>
      </c>
      <c r="I46" s="362">
        <v>791.9</v>
      </c>
      <c r="J46" s="362">
        <v>807.2</v>
      </c>
      <c r="K46" s="362">
        <v>616.4</v>
      </c>
      <c r="L46" s="362">
        <v>688.3</v>
      </c>
      <c r="M46" s="362">
        <v>597.6</v>
      </c>
      <c r="N46" s="362">
        <v>700.8</v>
      </c>
      <c r="O46" s="232">
        <v>769.38825933515466</v>
      </c>
      <c r="P46" s="232">
        <v>717.48953018877478</v>
      </c>
      <c r="Q46" s="232">
        <v>783.13501932242696</v>
      </c>
      <c r="R46" s="445">
        <v>769.05693901617235</v>
      </c>
      <c r="S46" s="413">
        <v>705.36382474565573</v>
      </c>
      <c r="T46" s="446">
        <v>866.78901921531599</v>
      </c>
      <c r="U46" s="447">
        <v>831.78052537982796</v>
      </c>
      <c r="V46" s="447">
        <v>611.49286814189577</v>
      </c>
      <c r="W46" s="409">
        <v>781.97947439816323</v>
      </c>
      <c r="X46" s="409">
        <v>853.52728624571807</v>
      </c>
      <c r="Y46" s="366">
        <v>791.56707196608465</v>
      </c>
      <c r="Z46" s="366">
        <v>783.13310984026828</v>
      </c>
      <c r="AA46" s="366" t="s">
        <v>15</v>
      </c>
      <c r="AB46" s="366" t="s">
        <v>68</v>
      </c>
      <c r="AC46" s="366" t="s">
        <v>15</v>
      </c>
      <c r="AD46" s="353">
        <v>778.07587883320844</v>
      </c>
      <c r="AE46" s="558"/>
      <c r="AF46" s="217"/>
      <c r="AG46" s="217"/>
      <c r="AH46" s="217"/>
      <c r="AI46" s="217"/>
      <c r="AJ46" s="217"/>
      <c r="AK46" s="217"/>
      <c r="AL46" s="217"/>
      <c r="AM46" s="217"/>
      <c r="AN46" s="217"/>
      <c r="AO46" s="217"/>
      <c r="AP46" s="217"/>
      <c r="AQ46" s="217"/>
      <c r="AR46" s="217"/>
      <c r="AS46" s="217"/>
      <c r="AT46" s="217"/>
      <c r="AU46" s="217"/>
      <c r="AV46" s="217"/>
      <c r="AW46" s="217"/>
      <c r="AX46" s="217"/>
      <c r="AY46" s="217"/>
      <c r="AZ46" s="217"/>
      <c r="BA46" s="217"/>
      <c r="BB46" s="217"/>
      <c r="BC46" s="217"/>
      <c r="BD46" s="217"/>
      <c r="BE46" s="217"/>
      <c r="BF46" s="217"/>
      <c r="BG46" s="217"/>
      <c r="BH46" s="217"/>
      <c r="BI46" s="217"/>
      <c r="BJ46" s="217"/>
      <c r="BK46" s="217"/>
      <c r="BL46" s="217"/>
      <c r="BM46" s="217"/>
      <c r="BN46" s="217"/>
      <c r="BO46" s="217"/>
      <c r="BP46" s="217"/>
      <c r="BQ46" s="217"/>
      <c r="BR46" s="217"/>
      <c r="BS46" s="217"/>
      <c r="BT46" s="217"/>
      <c r="BU46" s="217"/>
      <c r="BV46" s="217"/>
      <c r="BW46" s="217"/>
      <c r="BX46" s="217"/>
      <c r="BY46" s="217"/>
      <c r="BZ46" s="217"/>
      <c r="CA46" s="217"/>
      <c r="CB46" s="217"/>
      <c r="CC46" s="217"/>
      <c r="CD46" s="217"/>
      <c r="CE46" s="217"/>
      <c r="CF46" s="217"/>
      <c r="CG46" s="217"/>
      <c r="CH46" s="217"/>
      <c r="CI46" s="217"/>
      <c r="CJ46" s="217"/>
      <c r="CK46" s="217"/>
      <c r="CL46" s="217"/>
      <c r="CM46" s="217"/>
      <c r="CN46" s="217"/>
      <c r="CO46" s="217"/>
      <c r="CP46" s="217"/>
      <c r="CQ46" s="217"/>
      <c r="CR46" s="217"/>
      <c r="CS46" s="217"/>
      <c r="CT46" s="217"/>
      <c r="CU46" s="217"/>
      <c r="CV46" s="217"/>
      <c r="CW46" s="217"/>
      <c r="CX46" s="217"/>
      <c r="CY46" s="217"/>
      <c r="CZ46" s="217"/>
      <c r="DA46" s="217"/>
      <c r="DB46" s="217"/>
      <c r="DC46" s="217"/>
      <c r="DD46" s="217"/>
      <c r="DE46" s="217"/>
      <c r="DF46" s="217"/>
      <c r="DG46" s="217"/>
      <c r="DH46" s="217"/>
      <c r="DI46" s="217"/>
      <c r="DJ46" s="217"/>
      <c r="DK46" s="217"/>
      <c r="DL46" s="217"/>
      <c r="DM46" s="217"/>
      <c r="DN46" s="217"/>
      <c r="DO46" s="217"/>
      <c r="DP46" s="217"/>
      <c r="DQ46" s="217"/>
      <c r="DR46" s="217"/>
      <c r="DS46" s="217"/>
      <c r="DT46" s="217"/>
      <c r="DU46" s="217"/>
      <c r="DV46" s="217"/>
      <c r="DW46" s="217"/>
      <c r="DX46" s="217"/>
      <c r="DY46" s="217"/>
      <c r="DZ46" s="217"/>
      <c r="EA46" s="217"/>
      <c r="EB46" s="217"/>
      <c r="EC46" s="217"/>
      <c r="ED46" s="217"/>
      <c r="EE46" s="217"/>
      <c r="EF46" s="217"/>
      <c r="EG46" s="217"/>
      <c r="EH46" s="217"/>
      <c r="EI46" s="217"/>
      <c r="EJ46" s="217"/>
      <c r="EK46" s="217"/>
      <c r="EL46" s="217"/>
      <c r="EM46" s="217"/>
      <c r="EN46" s="217"/>
      <c r="EO46" s="217"/>
      <c r="EP46" s="217"/>
      <c r="EQ46" s="217"/>
      <c r="ER46" s="217"/>
      <c r="ES46" s="217"/>
      <c r="ET46" s="217"/>
      <c r="EU46" s="217"/>
      <c r="EV46" s="217"/>
      <c r="EW46" s="217"/>
      <c r="EX46" s="217"/>
      <c r="EY46" s="217"/>
      <c r="EZ46" s="217"/>
      <c r="FA46" s="217"/>
      <c r="FB46" s="217"/>
      <c r="FC46" s="217"/>
      <c r="FD46" s="217"/>
      <c r="FE46" s="217"/>
      <c r="FF46" s="217"/>
      <c r="FG46" s="217"/>
      <c r="FH46" s="217"/>
      <c r="FI46" s="217"/>
      <c r="FJ46" s="217"/>
      <c r="FK46" s="217"/>
      <c r="FL46" s="217"/>
      <c r="FM46" s="217"/>
      <c r="FN46" s="217"/>
      <c r="FO46" s="217"/>
      <c r="FP46" s="217"/>
      <c r="FQ46" s="217"/>
      <c r="FR46" s="217"/>
      <c r="FS46" s="217"/>
      <c r="FT46" s="217"/>
      <c r="FU46" s="217"/>
      <c r="FV46" s="217"/>
      <c r="FW46" s="217"/>
      <c r="FX46" s="217"/>
      <c r="FY46" s="217"/>
      <c r="FZ46" s="217"/>
      <c r="GA46" s="217"/>
      <c r="GB46" s="217"/>
      <c r="GC46" s="217"/>
      <c r="GD46" s="217"/>
      <c r="GE46" s="217"/>
      <c r="GF46" s="217"/>
      <c r="GG46" s="217"/>
      <c r="GH46" s="217"/>
      <c r="GI46" s="217"/>
      <c r="GJ46" s="217"/>
      <c r="GK46" s="217"/>
      <c r="GL46" s="217"/>
      <c r="GM46" s="217"/>
      <c r="GN46" s="217"/>
      <c r="GO46" s="217"/>
      <c r="GP46" s="217"/>
      <c r="GQ46" s="217"/>
      <c r="GR46" s="217"/>
      <c r="GS46" s="217"/>
      <c r="GT46" s="217"/>
      <c r="GU46" s="217"/>
      <c r="GV46" s="217"/>
      <c r="GW46" s="217"/>
      <c r="GX46" s="217"/>
      <c r="GY46" s="217"/>
      <c r="GZ46" s="217"/>
      <c r="HA46" s="217"/>
      <c r="HB46" s="217"/>
      <c r="HC46" s="217"/>
      <c r="HD46" s="217"/>
      <c r="HE46" s="217"/>
      <c r="HF46" s="217"/>
      <c r="HG46" s="217"/>
      <c r="HH46" s="217"/>
      <c r="HI46" s="217"/>
      <c r="HJ46" s="217"/>
      <c r="HK46" s="217"/>
      <c r="HL46" s="217"/>
      <c r="HM46" s="217"/>
      <c r="HN46" s="217"/>
      <c r="HO46" s="217"/>
      <c r="HP46" s="217"/>
      <c r="HQ46" s="217"/>
      <c r="HR46" s="217"/>
      <c r="HS46" s="217"/>
      <c r="HT46" s="217"/>
      <c r="HU46" s="217"/>
      <c r="HV46" s="217"/>
      <c r="HW46" s="217"/>
      <c r="HX46" s="217"/>
      <c r="HY46" s="217"/>
      <c r="HZ46" s="217"/>
      <c r="IA46" s="217"/>
      <c r="IB46" s="217"/>
      <c r="IC46" s="217"/>
      <c r="ID46" s="217"/>
      <c r="IE46" s="217"/>
      <c r="IF46" s="217"/>
      <c r="IG46" s="217"/>
      <c r="IH46" s="217"/>
      <c r="II46" s="217"/>
      <c r="IJ46" s="217"/>
      <c r="IK46" s="217"/>
      <c r="IL46" s="217"/>
      <c r="IM46" s="217"/>
      <c r="IN46" s="217"/>
      <c r="IO46" s="217"/>
      <c r="IP46" s="217"/>
      <c r="IQ46" s="217"/>
      <c r="IR46" s="217"/>
    </row>
    <row r="47" spans="1:252" ht="9">
      <c r="A47" s="130" t="s">
        <v>53</v>
      </c>
      <c r="B47" s="362">
        <v>906.5</v>
      </c>
      <c r="C47" s="362">
        <v>960.5</v>
      </c>
      <c r="D47" s="362">
        <v>952</v>
      </c>
      <c r="E47" s="362">
        <v>1007.1</v>
      </c>
      <c r="F47" s="362">
        <v>997.7</v>
      </c>
      <c r="G47" s="362">
        <v>800.4</v>
      </c>
      <c r="H47" s="362">
        <v>966.4</v>
      </c>
      <c r="I47" s="362">
        <v>1004.1</v>
      </c>
      <c r="J47" s="362">
        <v>932.2</v>
      </c>
      <c r="K47" s="362">
        <v>990.5</v>
      </c>
      <c r="L47" s="362">
        <v>932</v>
      </c>
      <c r="M47" s="362">
        <v>1043.4000000000001</v>
      </c>
      <c r="N47" s="362">
        <v>907</v>
      </c>
      <c r="O47" s="232">
        <v>850.22339954687288</v>
      </c>
      <c r="P47" s="232">
        <v>788.71073406351672</v>
      </c>
      <c r="Q47" s="232">
        <v>929.41977590678187</v>
      </c>
      <c r="R47" s="445">
        <v>827.27033678414546</v>
      </c>
      <c r="S47" s="413">
        <v>791.22850347107919</v>
      </c>
      <c r="T47" s="446">
        <v>851.02863586978958</v>
      </c>
      <c r="U47" s="447">
        <v>832.33386749756505</v>
      </c>
      <c r="V47" s="447">
        <v>743.91773005452285</v>
      </c>
      <c r="W47" s="409">
        <v>814.11652538172245</v>
      </c>
      <c r="X47" s="409">
        <v>925.92248838641046</v>
      </c>
      <c r="Y47" s="366">
        <v>889.19736289595539</v>
      </c>
      <c r="Z47" s="366">
        <v>812.42199463714189</v>
      </c>
      <c r="AA47" s="366">
        <v>690.98296871088667</v>
      </c>
      <c r="AB47" s="366">
        <v>810.2</v>
      </c>
      <c r="AC47" s="366">
        <v>863.03274740415452</v>
      </c>
      <c r="AD47" s="353">
        <v>776.11183834216308</v>
      </c>
      <c r="AE47" s="558"/>
      <c r="AF47" s="217"/>
      <c r="AG47" s="217"/>
      <c r="AH47" s="217"/>
      <c r="AI47" s="217"/>
      <c r="AJ47" s="217"/>
      <c r="AK47" s="217"/>
      <c r="AL47" s="217"/>
      <c r="AM47" s="217"/>
      <c r="AN47" s="217"/>
      <c r="AO47" s="217"/>
      <c r="AP47" s="217"/>
      <c r="AQ47" s="217"/>
      <c r="AR47" s="217"/>
      <c r="AS47" s="217"/>
      <c r="AT47" s="217"/>
      <c r="AU47" s="217"/>
      <c r="AV47" s="217"/>
      <c r="AW47" s="217"/>
      <c r="AX47" s="217"/>
      <c r="AY47" s="217"/>
      <c r="AZ47" s="217"/>
      <c r="BA47" s="217"/>
      <c r="BB47" s="217"/>
      <c r="BC47" s="217"/>
      <c r="BD47" s="217"/>
      <c r="BE47" s="217"/>
      <c r="BF47" s="217"/>
      <c r="BG47" s="217"/>
      <c r="BH47" s="217"/>
      <c r="BI47" s="217"/>
      <c r="BJ47" s="217"/>
      <c r="BK47" s="217"/>
      <c r="BL47" s="217"/>
      <c r="BM47" s="217"/>
      <c r="BN47" s="217"/>
      <c r="BO47" s="217"/>
      <c r="BP47" s="217"/>
      <c r="BQ47" s="217"/>
      <c r="BR47" s="217"/>
      <c r="BS47" s="217"/>
      <c r="BT47" s="217"/>
      <c r="BU47" s="217"/>
      <c r="BV47" s="217"/>
      <c r="BW47" s="217"/>
      <c r="BX47" s="217"/>
      <c r="BY47" s="217"/>
      <c r="BZ47" s="217"/>
      <c r="CA47" s="217"/>
      <c r="CB47" s="217"/>
      <c r="CC47" s="217"/>
      <c r="CD47" s="217"/>
      <c r="CE47" s="217"/>
      <c r="CF47" s="217"/>
      <c r="CG47" s="217"/>
      <c r="CH47" s="217"/>
      <c r="CI47" s="217"/>
      <c r="CJ47" s="217"/>
      <c r="CK47" s="217"/>
      <c r="CL47" s="217"/>
      <c r="CM47" s="217"/>
      <c r="CN47" s="217"/>
      <c r="CO47" s="217"/>
      <c r="CP47" s="217"/>
      <c r="CQ47" s="217"/>
      <c r="CR47" s="217"/>
      <c r="CS47" s="217"/>
      <c r="CT47" s="217"/>
      <c r="CU47" s="217"/>
      <c r="CV47" s="217"/>
      <c r="CW47" s="217"/>
      <c r="CX47" s="217"/>
      <c r="CY47" s="217"/>
      <c r="CZ47" s="217"/>
      <c r="DA47" s="217"/>
      <c r="DB47" s="217"/>
      <c r="DC47" s="217"/>
      <c r="DD47" s="217"/>
      <c r="DE47" s="217"/>
      <c r="DF47" s="217"/>
      <c r="DG47" s="217"/>
      <c r="DH47" s="217"/>
      <c r="DI47" s="217"/>
      <c r="DJ47" s="217"/>
      <c r="DK47" s="217"/>
      <c r="DL47" s="217"/>
      <c r="DM47" s="217"/>
      <c r="DN47" s="217"/>
      <c r="DO47" s="217"/>
      <c r="DP47" s="217"/>
      <c r="DQ47" s="217"/>
      <c r="DR47" s="217"/>
      <c r="DS47" s="217"/>
      <c r="DT47" s="217"/>
      <c r="DU47" s="217"/>
      <c r="DV47" s="217"/>
      <c r="DW47" s="217"/>
      <c r="DX47" s="217"/>
      <c r="DY47" s="217"/>
      <c r="DZ47" s="217"/>
      <c r="EA47" s="217"/>
      <c r="EB47" s="217"/>
      <c r="EC47" s="217"/>
      <c r="ED47" s="217"/>
      <c r="EE47" s="217"/>
      <c r="EF47" s="217"/>
      <c r="EG47" s="217"/>
      <c r="EH47" s="217"/>
      <c r="EI47" s="217"/>
      <c r="EJ47" s="217"/>
      <c r="EK47" s="217"/>
      <c r="EL47" s="217"/>
      <c r="EM47" s="217"/>
      <c r="EN47" s="217"/>
      <c r="EO47" s="217"/>
      <c r="EP47" s="217"/>
      <c r="EQ47" s="217"/>
      <c r="ER47" s="217"/>
      <c r="ES47" s="217"/>
      <c r="ET47" s="217"/>
      <c r="EU47" s="217"/>
      <c r="EV47" s="217"/>
      <c r="EW47" s="217"/>
      <c r="EX47" s="217"/>
      <c r="EY47" s="217"/>
      <c r="EZ47" s="217"/>
      <c r="FA47" s="217"/>
      <c r="FB47" s="217"/>
      <c r="FC47" s="217"/>
      <c r="FD47" s="217"/>
      <c r="FE47" s="217"/>
      <c r="FF47" s="217"/>
      <c r="FG47" s="217"/>
      <c r="FH47" s="217"/>
      <c r="FI47" s="217"/>
      <c r="FJ47" s="217"/>
      <c r="FK47" s="217"/>
      <c r="FL47" s="217"/>
      <c r="FM47" s="217"/>
      <c r="FN47" s="217"/>
      <c r="FO47" s="217"/>
      <c r="FP47" s="217"/>
      <c r="FQ47" s="217"/>
      <c r="FR47" s="217"/>
      <c r="FS47" s="217"/>
      <c r="FT47" s="217"/>
      <c r="FU47" s="217"/>
      <c r="FV47" s="217"/>
      <c r="FW47" s="217"/>
      <c r="FX47" s="217"/>
      <c r="FY47" s="217"/>
      <c r="FZ47" s="217"/>
      <c r="GA47" s="217"/>
      <c r="GB47" s="217"/>
      <c r="GC47" s="217"/>
      <c r="GD47" s="217"/>
      <c r="GE47" s="217"/>
      <c r="GF47" s="217"/>
      <c r="GG47" s="217"/>
      <c r="GH47" s="217"/>
      <c r="GI47" s="217"/>
      <c r="GJ47" s="217"/>
      <c r="GK47" s="217"/>
      <c r="GL47" s="217"/>
      <c r="GM47" s="217"/>
      <c r="GN47" s="217"/>
      <c r="GO47" s="217"/>
      <c r="GP47" s="217"/>
      <c r="GQ47" s="217"/>
      <c r="GR47" s="217"/>
      <c r="GS47" s="217"/>
      <c r="GT47" s="217"/>
      <c r="GU47" s="217"/>
      <c r="GV47" s="217"/>
      <c r="GW47" s="217"/>
      <c r="GX47" s="217"/>
      <c r="GY47" s="217"/>
      <c r="GZ47" s="217"/>
      <c r="HA47" s="217"/>
      <c r="HB47" s="217"/>
      <c r="HC47" s="217"/>
      <c r="HD47" s="217"/>
      <c r="HE47" s="217"/>
      <c r="HF47" s="217"/>
      <c r="HG47" s="217"/>
      <c r="HH47" s="217"/>
      <c r="HI47" s="217"/>
      <c r="HJ47" s="217"/>
      <c r="HK47" s="217"/>
      <c r="HL47" s="217"/>
      <c r="HM47" s="217"/>
      <c r="HN47" s="217"/>
      <c r="HO47" s="217"/>
      <c r="HP47" s="217"/>
      <c r="HQ47" s="217"/>
      <c r="HR47" s="217"/>
      <c r="HS47" s="217"/>
      <c r="HT47" s="217"/>
      <c r="HU47" s="217"/>
      <c r="HV47" s="217"/>
      <c r="HW47" s="217"/>
      <c r="HX47" s="217"/>
      <c r="HY47" s="217"/>
      <c r="HZ47" s="217"/>
      <c r="IA47" s="217"/>
      <c r="IB47" s="217"/>
      <c r="IC47" s="217"/>
      <c r="ID47" s="217"/>
      <c r="IE47" s="217"/>
      <c r="IF47" s="217"/>
      <c r="IG47" s="217"/>
      <c r="IH47" s="217"/>
      <c r="II47" s="217"/>
      <c r="IJ47" s="217"/>
      <c r="IK47" s="217"/>
      <c r="IL47" s="217"/>
      <c r="IM47" s="217"/>
      <c r="IN47" s="217"/>
      <c r="IO47" s="217"/>
      <c r="IP47" s="217"/>
      <c r="IQ47" s="217"/>
      <c r="IR47" s="217"/>
    </row>
    <row r="48" spans="1:252" ht="9">
      <c r="A48" s="130" t="s">
        <v>54</v>
      </c>
      <c r="B48" s="362">
        <v>822.8</v>
      </c>
      <c r="C48" s="362">
        <v>769.4</v>
      </c>
      <c r="D48" s="362">
        <v>820.8</v>
      </c>
      <c r="E48" s="362">
        <v>841.6</v>
      </c>
      <c r="F48" s="362">
        <v>750.1</v>
      </c>
      <c r="G48" s="362">
        <v>639.9</v>
      </c>
      <c r="H48" s="362">
        <v>795</v>
      </c>
      <c r="I48" s="362">
        <v>902</v>
      </c>
      <c r="J48" s="362">
        <v>833.4</v>
      </c>
      <c r="K48" s="362">
        <v>804.1</v>
      </c>
      <c r="L48" s="362">
        <v>858.7</v>
      </c>
      <c r="M48" s="362">
        <v>964.9</v>
      </c>
      <c r="N48" s="362">
        <v>857.7</v>
      </c>
      <c r="O48" s="232">
        <v>792.94403392264519</v>
      </c>
      <c r="P48" s="232">
        <v>831.34729761641347</v>
      </c>
      <c r="Q48" s="232">
        <v>833.92053309513051</v>
      </c>
      <c r="R48" s="445">
        <v>820.48329486827947</v>
      </c>
      <c r="S48" s="413">
        <v>807.63398242581275</v>
      </c>
      <c r="T48" s="446">
        <v>820.62698164784797</v>
      </c>
      <c r="U48" s="447">
        <v>847.34691585200528</v>
      </c>
      <c r="V48" s="447">
        <v>769.74987430323904</v>
      </c>
      <c r="W48" s="409">
        <v>835.0708477226525</v>
      </c>
      <c r="X48" s="409">
        <v>864.77434985254013</v>
      </c>
      <c r="Y48" s="366">
        <v>820.41764172054377</v>
      </c>
      <c r="Z48" s="366">
        <v>737.98057150861473</v>
      </c>
      <c r="AA48" s="366">
        <v>706.41169237513122</v>
      </c>
      <c r="AB48" s="366">
        <v>843.1</v>
      </c>
      <c r="AC48" s="366">
        <v>799.63125459027458</v>
      </c>
      <c r="AD48" s="353">
        <v>762.09418386001573</v>
      </c>
      <c r="AE48" s="558"/>
      <c r="AF48" s="217"/>
      <c r="AG48" s="217"/>
      <c r="AH48" s="217"/>
      <c r="AI48" s="217"/>
      <c r="AJ48" s="217"/>
      <c r="AK48" s="217"/>
      <c r="AL48" s="217"/>
      <c r="AM48" s="217"/>
      <c r="AN48" s="217"/>
      <c r="AO48" s="217"/>
      <c r="AP48" s="217"/>
      <c r="AQ48" s="217"/>
      <c r="AR48" s="217"/>
      <c r="AS48" s="217"/>
      <c r="AT48" s="217"/>
      <c r="AU48" s="217"/>
      <c r="AV48" s="217"/>
      <c r="AW48" s="217"/>
      <c r="AX48" s="217"/>
      <c r="AY48" s="217"/>
      <c r="AZ48" s="217"/>
      <c r="BA48" s="217"/>
      <c r="BB48" s="217"/>
      <c r="BC48" s="217"/>
      <c r="BD48" s="217"/>
      <c r="BE48" s="217"/>
      <c r="BF48" s="217"/>
      <c r="BG48" s="217"/>
      <c r="BH48" s="217"/>
      <c r="BI48" s="217"/>
      <c r="BJ48" s="217"/>
      <c r="BK48" s="217"/>
      <c r="BL48" s="217"/>
      <c r="BM48" s="217"/>
      <c r="BN48" s="217"/>
      <c r="BO48" s="217"/>
      <c r="BP48" s="217"/>
      <c r="BQ48" s="217"/>
      <c r="BR48" s="217"/>
      <c r="BS48" s="217"/>
      <c r="BT48" s="217"/>
      <c r="BU48" s="217"/>
      <c r="BV48" s="217"/>
      <c r="BW48" s="217"/>
      <c r="BX48" s="217"/>
      <c r="BY48" s="217"/>
      <c r="BZ48" s="217"/>
      <c r="CA48" s="217"/>
      <c r="CB48" s="217"/>
      <c r="CC48" s="217"/>
      <c r="CD48" s="217"/>
      <c r="CE48" s="217"/>
      <c r="CF48" s="217"/>
      <c r="CG48" s="217"/>
      <c r="CH48" s="217"/>
      <c r="CI48" s="217"/>
      <c r="CJ48" s="217"/>
      <c r="CK48" s="217"/>
      <c r="CL48" s="217"/>
      <c r="CM48" s="217"/>
      <c r="CN48" s="217"/>
      <c r="CO48" s="217"/>
      <c r="CP48" s="217"/>
      <c r="CQ48" s="217"/>
      <c r="CR48" s="217"/>
      <c r="CS48" s="217"/>
      <c r="CT48" s="217"/>
      <c r="CU48" s="217"/>
      <c r="CV48" s="217"/>
      <c r="CW48" s="217"/>
      <c r="CX48" s="217"/>
      <c r="CY48" s="217"/>
      <c r="CZ48" s="217"/>
      <c r="DA48" s="217"/>
      <c r="DB48" s="217"/>
      <c r="DC48" s="217"/>
      <c r="DD48" s="217"/>
      <c r="DE48" s="217"/>
      <c r="DF48" s="217"/>
      <c r="DG48" s="217"/>
      <c r="DH48" s="217"/>
      <c r="DI48" s="217"/>
      <c r="DJ48" s="217"/>
      <c r="DK48" s="217"/>
      <c r="DL48" s="217"/>
      <c r="DM48" s="217"/>
      <c r="DN48" s="217"/>
      <c r="DO48" s="217"/>
      <c r="DP48" s="217"/>
      <c r="DQ48" s="217"/>
      <c r="DR48" s="217"/>
      <c r="DS48" s="217"/>
      <c r="DT48" s="217"/>
      <c r="DU48" s="217"/>
      <c r="DV48" s="217"/>
      <c r="DW48" s="217"/>
      <c r="DX48" s="217"/>
      <c r="DY48" s="217"/>
      <c r="DZ48" s="217"/>
      <c r="EA48" s="217"/>
      <c r="EB48" s="217"/>
      <c r="EC48" s="217"/>
      <c r="ED48" s="217"/>
      <c r="EE48" s="217"/>
      <c r="EF48" s="217"/>
      <c r="EG48" s="217"/>
      <c r="EH48" s="217"/>
      <c r="EI48" s="217"/>
      <c r="EJ48" s="217"/>
      <c r="EK48" s="217"/>
      <c r="EL48" s="217"/>
      <c r="EM48" s="217"/>
      <c r="EN48" s="217"/>
      <c r="EO48" s="217"/>
      <c r="EP48" s="217"/>
      <c r="EQ48" s="217"/>
      <c r="ER48" s="217"/>
      <c r="ES48" s="217"/>
      <c r="ET48" s="217"/>
      <c r="EU48" s="217"/>
      <c r="EV48" s="217"/>
      <c r="EW48" s="217"/>
      <c r="EX48" s="217"/>
      <c r="EY48" s="217"/>
      <c r="EZ48" s="217"/>
      <c r="FA48" s="217"/>
      <c r="FB48" s="217"/>
      <c r="FC48" s="217"/>
      <c r="FD48" s="217"/>
      <c r="FE48" s="217"/>
      <c r="FF48" s="217"/>
      <c r="FG48" s="217"/>
      <c r="FH48" s="217"/>
      <c r="FI48" s="217"/>
      <c r="FJ48" s="217"/>
      <c r="FK48" s="217"/>
      <c r="FL48" s="217"/>
      <c r="FM48" s="217"/>
      <c r="FN48" s="217"/>
      <c r="FO48" s="217"/>
      <c r="FP48" s="217"/>
      <c r="FQ48" s="217"/>
      <c r="FR48" s="217"/>
      <c r="FS48" s="217"/>
      <c r="FT48" s="217"/>
      <c r="FU48" s="217"/>
      <c r="FV48" s="217"/>
      <c r="FW48" s="217"/>
      <c r="FX48" s="217"/>
      <c r="FY48" s="217"/>
      <c r="FZ48" s="217"/>
      <c r="GA48" s="217"/>
      <c r="GB48" s="217"/>
      <c r="GC48" s="217"/>
      <c r="GD48" s="217"/>
      <c r="GE48" s="217"/>
      <c r="GF48" s="217"/>
      <c r="GG48" s="217"/>
      <c r="GH48" s="217"/>
      <c r="GI48" s="217"/>
      <c r="GJ48" s="217"/>
      <c r="GK48" s="217"/>
      <c r="GL48" s="217"/>
      <c r="GM48" s="217"/>
      <c r="GN48" s="217"/>
      <c r="GO48" s="217"/>
      <c r="GP48" s="217"/>
      <c r="GQ48" s="217"/>
      <c r="GR48" s="217"/>
      <c r="GS48" s="217"/>
      <c r="GT48" s="217"/>
      <c r="GU48" s="217"/>
      <c r="GV48" s="217"/>
      <c r="GW48" s="217"/>
      <c r="GX48" s="217"/>
      <c r="GY48" s="217"/>
      <c r="GZ48" s="217"/>
      <c r="HA48" s="217"/>
      <c r="HB48" s="217"/>
      <c r="HC48" s="217"/>
      <c r="HD48" s="217"/>
      <c r="HE48" s="217"/>
      <c r="HF48" s="217"/>
      <c r="HG48" s="217"/>
      <c r="HH48" s="217"/>
      <c r="HI48" s="217"/>
      <c r="HJ48" s="217"/>
      <c r="HK48" s="217"/>
      <c r="HL48" s="217"/>
      <c r="HM48" s="217"/>
      <c r="HN48" s="217"/>
      <c r="HO48" s="217"/>
      <c r="HP48" s="217"/>
      <c r="HQ48" s="217"/>
      <c r="HR48" s="217"/>
      <c r="HS48" s="217"/>
      <c r="HT48" s="217"/>
      <c r="HU48" s="217"/>
      <c r="HV48" s="217"/>
      <c r="HW48" s="217"/>
      <c r="HX48" s="217"/>
      <c r="HY48" s="217"/>
      <c r="HZ48" s="217"/>
      <c r="IA48" s="217"/>
      <c r="IB48" s="217"/>
      <c r="IC48" s="217"/>
      <c r="ID48" s="217"/>
      <c r="IE48" s="217"/>
      <c r="IF48" s="217"/>
      <c r="IG48" s="217"/>
      <c r="IH48" s="217"/>
      <c r="II48" s="217"/>
      <c r="IJ48" s="217"/>
      <c r="IK48" s="217"/>
      <c r="IL48" s="217"/>
      <c r="IM48" s="217"/>
      <c r="IN48" s="217"/>
      <c r="IO48" s="217"/>
      <c r="IP48" s="217"/>
      <c r="IQ48" s="217"/>
      <c r="IR48" s="217"/>
    </row>
    <row r="49" spans="1:252" ht="9">
      <c r="A49" s="130" t="s">
        <v>55</v>
      </c>
      <c r="B49" s="362">
        <v>846.5</v>
      </c>
      <c r="C49" s="362">
        <v>786.5</v>
      </c>
      <c r="D49" s="362">
        <v>880.9</v>
      </c>
      <c r="E49" s="362">
        <v>862.7</v>
      </c>
      <c r="F49" s="362">
        <v>774.5</v>
      </c>
      <c r="G49" s="362">
        <v>576.4</v>
      </c>
      <c r="H49" s="362">
        <v>805.1</v>
      </c>
      <c r="I49" s="362">
        <v>922.8</v>
      </c>
      <c r="J49" s="362">
        <v>827.5</v>
      </c>
      <c r="K49" s="362">
        <v>782.6</v>
      </c>
      <c r="L49" s="362">
        <v>865.8</v>
      </c>
      <c r="M49" s="362">
        <v>836.7</v>
      </c>
      <c r="N49" s="362">
        <v>864.9</v>
      </c>
      <c r="O49" s="232">
        <v>867.08528549957907</v>
      </c>
      <c r="P49" s="232">
        <v>755.56685986213574</v>
      </c>
      <c r="Q49" s="232">
        <v>906.00981168990097</v>
      </c>
      <c r="R49" s="445">
        <v>824.05905283161223</v>
      </c>
      <c r="S49" s="413">
        <v>747.40268171429773</v>
      </c>
      <c r="T49" s="446">
        <v>831.4874062351638</v>
      </c>
      <c r="U49" s="447">
        <v>803.32649910554096</v>
      </c>
      <c r="V49" s="447">
        <v>762.76889577464806</v>
      </c>
      <c r="W49" s="409">
        <v>841.21559545729588</v>
      </c>
      <c r="X49" s="409">
        <v>863.4535817255811</v>
      </c>
      <c r="Y49" s="366">
        <v>808.44457841244434</v>
      </c>
      <c r="Z49" s="366">
        <v>849.80852017937207</v>
      </c>
      <c r="AA49" s="366">
        <v>676.27638526450244</v>
      </c>
      <c r="AB49" s="366">
        <v>805.4</v>
      </c>
      <c r="AC49" s="366">
        <v>843.1904361435902</v>
      </c>
      <c r="AD49" s="353" t="s">
        <v>15</v>
      </c>
      <c r="AE49" s="558"/>
      <c r="AF49" s="217"/>
      <c r="AG49" s="217"/>
      <c r="AH49" s="217"/>
      <c r="AI49" s="217"/>
      <c r="AJ49" s="217"/>
      <c r="AK49" s="217"/>
      <c r="AL49" s="217"/>
      <c r="AM49" s="217"/>
      <c r="AN49" s="217"/>
      <c r="AO49" s="217"/>
      <c r="AP49" s="217"/>
      <c r="AQ49" s="217"/>
      <c r="AR49" s="217"/>
      <c r="AS49" s="217"/>
      <c r="AT49" s="217"/>
      <c r="AU49" s="217"/>
      <c r="AV49" s="217"/>
      <c r="AW49" s="217"/>
      <c r="AX49" s="217"/>
      <c r="AY49" s="217"/>
      <c r="AZ49" s="217"/>
      <c r="BA49" s="217"/>
      <c r="BB49" s="217"/>
      <c r="BC49" s="217"/>
      <c r="BD49" s="217"/>
      <c r="BE49" s="217"/>
      <c r="BF49" s="217"/>
      <c r="BG49" s="217"/>
      <c r="BH49" s="217"/>
      <c r="BI49" s="217"/>
      <c r="BJ49" s="217"/>
      <c r="BK49" s="217"/>
      <c r="BL49" s="217"/>
      <c r="BM49" s="217"/>
      <c r="BN49" s="217"/>
      <c r="BO49" s="217"/>
      <c r="BP49" s="217"/>
      <c r="BQ49" s="217"/>
      <c r="BR49" s="217"/>
      <c r="BS49" s="217"/>
      <c r="BT49" s="217"/>
      <c r="BU49" s="217"/>
      <c r="BV49" s="217"/>
      <c r="BW49" s="217"/>
      <c r="BX49" s="217"/>
      <c r="BY49" s="217"/>
      <c r="BZ49" s="217"/>
      <c r="CA49" s="217"/>
      <c r="CB49" s="217"/>
      <c r="CC49" s="217"/>
      <c r="CD49" s="217"/>
      <c r="CE49" s="217"/>
      <c r="CF49" s="217"/>
      <c r="CG49" s="217"/>
      <c r="CH49" s="217"/>
      <c r="CI49" s="217"/>
      <c r="CJ49" s="217"/>
      <c r="CK49" s="217"/>
      <c r="CL49" s="217"/>
      <c r="CM49" s="217"/>
      <c r="CN49" s="217"/>
      <c r="CO49" s="217"/>
      <c r="CP49" s="217"/>
      <c r="CQ49" s="217"/>
      <c r="CR49" s="217"/>
      <c r="CS49" s="217"/>
      <c r="CT49" s="217"/>
      <c r="CU49" s="217"/>
      <c r="CV49" s="217"/>
      <c r="CW49" s="217"/>
      <c r="CX49" s="217"/>
      <c r="CY49" s="217"/>
      <c r="CZ49" s="217"/>
      <c r="DA49" s="217"/>
      <c r="DB49" s="217"/>
      <c r="DC49" s="217"/>
      <c r="DD49" s="217"/>
      <c r="DE49" s="217"/>
      <c r="DF49" s="217"/>
      <c r="DG49" s="217"/>
      <c r="DH49" s="217"/>
      <c r="DI49" s="217"/>
      <c r="DJ49" s="217"/>
      <c r="DK49" s="217"/>
      <c r="DL49" s="217"/>
      <c r="DM49" s="217"/>
      <c r="DN49" s="217"/>
      <c r="DO49" s="217"/>
      <c r="DP49" s="217"/>
      <c r="DQ49" s="217"/>
      <c r="DR49" s="217"/>
      <c r="DS49" s="217"/>
      <c r="DT49" s="217"/>
      <c r="DU49" s="217"/>
      <c r="DV49" s="217"/>
      <c r="DW49" s="217"/>
      <c r="DX49" s="217"/>
      <c r="DY49" s="217"/>
      <c r="DZ49" s="217"/>
      <c r="EA49" s="217"/>
      <c r="EB49" s="217"/>
      <c r="EC49" s="217"/>
      <c r="ED49" s="217"/>
      <c r="EE49" s="217"/>
      <c r="EF49" s="217"/>
      <c r="EG49" s="217"/>
      <c r="EH49" s="217"/>
      <c r="EI49" s="217"/>
      <c r="EJ49" s="217"/>
      <c r="EK49" s="217"/>
      <c r="EL49" s="217"/>
      <c r="EM49" s="217"/>
      <c r="EN49" s="217"/>
      <c r="EO49" s="217"/>
      <c r="EP49" s="217"/>
      <c r="EQ49" s="217"/>
      <c r="ER49" s="217"/>
      <c r="ES49" s="217"/>
      <c r="ET49" s="217"/>
      <c r="EU49" s="217"/>
      <c r="EV49" s="217"/>
      <c r="EW49" s="217"/>
      <c r="EX49" s="217"/>
      <c r="EY49" s="217"/>
      <c r="EZ49" s="217"/>
      <c r="FA49" s="217"/>
      <c r="FB49" s="217"/>
      <c r="FC49" s="217"/>
      <c r="FD49" s="217"/>
      <c r="FE49" s="217"/>
      <c r="FF49" s="217"/>
      <c r="FG49" s="217"/>
      <c r="FH49" s="217"/>
      <c r="FI49" s="217"/>
      <c r="FJ49" s="217"/>
      <c r="FK49" s="217"/>
      <c r="FL49" s="217"/>
      <c r="FM49" s="217"/>
      <c r="FN49" s="217"/>
      <c r="FO49" s="217"/>
      <c r="FP49" s="217"/>
      <c r="FQ49" s="217"/>
      <c r="FR49" s="217"/>
      <c r="FS49" s="217"/>
      <c r="FT49" s="217"/>
      <c r="FU49" s="217"/>
      <c r="FV49" s="217"/>
      <c r="FW49" s="217"/>
      <c r="FX49" s="217"/>
      <c r="FY49" s="217"/>
      <c r="FZ49" s="217"/>
      <c r="GA49" s="217"/>
      <c r="GB49" s="217"/>
      <c r="GC49" s="217"/>
      <c r="GD49" s="217"/>
      <c r="GE49" s="217"/>
      <c r="GF49" s="217"/>
      <c r="GG49" s="217"/>
      <c r="GH49" s="217"/>
      <c r="GI49" s="217"/>
      <c r="GJ49" s="217"/>
      <c r="GK49" s="217"/>
      <c r="GL49" s="217"/>
      <c r="GM49" s="217"/>
      <c r="GN49" s="217"/>
      <c r="GO49" s="217"/>
      <c r="GP49" s="217"/>
      <c r="GQ49" s="217"/>
      <c r="GR49" s="217"/>
      <c r="GS49" s="217"/>
      <c r="GT49" s="217"/>
      <c r="GU49" s="217"/>
      <c r="GV49" s="217"/>
      <c r="GW49" s="217"/>
      <c r="GX49" s="217"/>
      <c r="GY49" s="217"/>
      <c r="GZ49" s="217"/>
      <c r="HA49" s="217"/>
      <c r="HB49" s="217"/>
      <c r="HC49" s="217"/>
      <c r="HD49" s="217"/>
      <c r="HE49" s="217"/>
      <c r="HF49" s="217"/>
      <c r="HG49" s="217"/>
      <c r="HH49" s="217"/>
      <c r="HI49" s="217"/>
      <c r="HJ49" s="217"/>
      <c r="HK49" s="217"/>
      <c r="HL49" s="217"/>
      <c r="HM49" s="217"/>
      <c r="HN49" s="217"/>
      <c r="HO49" s="217"/>
      <c r="HP49" s="217"/>
      <c r="HQ49" s="217"/>
      <c r="HR49" s="217"/>
      <c r="HS49" s="217"/>
      <c r="HT49" s="217"/>
      <c r="HU49" s="217"/>
      <c r="HV49" s="217"/>
      <c r="HW49" s="217"/>
      <c r="HX49" s="217"/>
      <c r="HY49" s="217"/>
      <c r="HZ49" s="217"/>
      <c r="IA49" s="217"/>
      <c r="IB49" s="217"/>
      <c r="IC49" s="217"/>
      <c r="ID49" s="217"/>
      <c r="IE49" s="217"/>
      <c r="IF49" s="217"/>
      <c r="IG49" s="217"/>
      <c r="IH49" s="217"/>
      <c r="II49" s="217"/>
      <c r="IJ49" s="217"/>
      <c r="IK49" s="217"/>
      <c r="IL49" s="217"/>
      <c r="IM49" s="217"/>
      <c r="IN49" s="217"/>
      <c r="IO49" s="217"/>
      <c r="IP49" s="217"/>
      <c r="IQ49" s="217"/>
      <c r="IR49" s="217"/>
    </row>
    <row r="50" spans="1:252" ht="9">
      <c r="A50" s="130" t="s">
        <v>56</v>
      </c>
      <c r="B50" s="362">
        <v>658.8</v>
      </c>
      <c r="C50" s="362">
        <v>657.5</v>
      </c>
      <c r="D50" s="362">
        <v>677.3</v>
      </c>
      <c r="E50" s="362">
        <v>679.4</v>
      </c>
      <c r="F50" s="362" t="s">
        <v>15</v>
      </c>
      <c r="G50" s="362">
        <v>396</v>
      </c>
      <c r="H50" s="362" t="s">
        <v>15</v>
      </c>
      <c r="I50" s="362">
        <v>445</v>
      </c>
      <c r="J50" s="362" t="s">
        <v>15</v>
      </c>
      <c r="K50" s="362" t="s">
        <v>15</v>
      </c>
      <c r="L50" s="362" t="s">
        <v>15</v>
      </c>
      <c r="M50" s="362" t="s">
        <v>15</v>
      </c>
      <c r="N50" s="362" t="s">
        <v>15</v>
      </c>
      <c r="O50" s="362" t="s">
        <v>15</v>
      </c>
      <c r="P50" s="232" t="s">
        <v>160</v>
      </c>
      <c r="Q50" s="232" t="s">
        <v>160</v>
      </c>
      <c r="R50" s="232" t="s">
        <v>160</v>
      </c>
      <c r="S50" s="413" t="s">
        <v>160</v>
      </c>
      <c r="T50" s="446" t="s">
        <v>160</v>
      </c>
      <c r="U50" s="447" t="s">
        <v>15</v>
      </c>
      <c r="V50" s="447" t="s">
        <v>15</v>
      </c>
      <c r="W50" s="409" t="s">
        <v>16</v>
      </c>
      <c r="X50" s="409" t="s">
        <v>16</v>
      </c>
      <c r="Y50" s="366" t="s">
        <v>16</v>
      </c>
      <c r="Z50" s="366" t="s">
        <v>16</v>
      </c>
      <c r="AA50" s="366" t="s">
        <v>15</v>
      </c>
      <c r="AB50" s="366" t="s">
        <v>15</v>
      </c>
      <c r="AC50" s="366" t="s">
        <v>15</v>
      </c>
      <c r="AD50" s="353" t="s">
        <v>15</v>
      </c>
      <c r="AE50" s="558"/>
      <c r="AF50" s="217"/>
      <c r="AG50" s="217"/>
      <c r="AH50" s="217"/>
      <c r="AI50" s="217"/>
      <c r="AJ50" s="217"/>
      <c r="AK50" s="217"/>
      <c r="AL50" s="217"/>
      <c r="AM50" s="217"/>
      <c r="AN50" s="217"/>
      <c r="AO50" s="217"/>
      <c r="AP50" s="217"/>
      <c r="AQ50" s="217"/>
      <c r="AR50" s="217"/>
      <c r="AS50" s="217"/>
      <c r="AT50" s="217"/>
      <c r="AU50" s="217"/>
      <c r="AV50" s="217"/>
      <c r="AW50" s="217"/>
      <c r="AX50" s="217"/>
      <c r="AY50" s="217"/>
      <c r="AZ50" s="217"/>
      <c r="BA50" s="217"/>
      <c r="BB50" s="217"/>
      <c r="BC50" s="217"/>
      <c r="BD50" s="217"/>
      <c r="BE50" s="217"/>
      <c r="BF50" s="217"/>
      <c r="BG50" s="217"/>
      <c r="BH50" s="217"/>
      <c r="BI50" s="217"/>
      <c r="BJ50" s="217"/>
      <c r="BK50" s="217"/>
      <c r="BL50" s="217"/>
      <c r="BM50" s="217"/>
      <c r="BN50" s="217"/>
      <c r="BO50" s="217"/>
      <c r="BP50" s="217"/>
      <c r="BQ50" s="217"/>
      <c r="BR50" s="217"/>
      <c r="BS50" s="217"/>
      <c r="BT50" s="217"/>
      <c r="BU50" s="217"/>
      <c r="BV50" s="217"/>
      <c r="BW50" s="217"/>
      <c r="BX50" s="217"/>
      <c r="BY50" s="217"/>
      <c r="BZ50" s="217"/>
      <c r="CA50" s="217"/>
      <c r="CB50" s="217"/>
      <c r="CC50" s="217"/>
      <c r="CD50" s="217"/>
      <c r="CE50" s="217"/>
      <c r="CF50" s="217"/>
      <c r="CG50" s="217"/>
      <c r="CH50" s="217"/>
      <c r="CI50" s="217"/>
      <c r="CJ50" s="217"/>
      <c r="CK50" s="217"/>
      <c r="CL50" s="217"/>
      <c r="CM50" s="217"/>
      <c r="CN50" s="217"/>
      <c r="CO50" s="217"/>
      <c r="CP50" s="217"/>
      <c r="CQ50" s="217"/>
      <c r="CR50" s="217"/>
      <c r="CS50" s="217"/>
      <c r="CT50" s="217"/>
      <c r="CU50" s="217"/>
      <c r="CV50" s="217"/>
      <c r="CW50" s="217"/>
      <c r="CX50" s="217"/>
      <c r="CY50" s="217"/>
      <c r="CZ50" s="217"/>
      <c r="DA50" s="217"/>
      <c r="DB50" s="217"/>
      <c r="DC50" s="217"/>
      <c r="DD50" s="217"/>
      <c r="DE50" s="217"/>
      <c r="DF50" s="217"/>
      <c r="DG50" s="217"/>
      <c r="DH50" s="217"/>
      <c r="DI50" s="217"/>
      <c r="DJ50" s="217"/>
      <c r="DK50" s="217"/>
      <c r="DL50" s="217"/>
      <c r="DM50" s="217"/>
      <c r="DN50" s="217"/>
      <c r="DO50" s="217"/>
      <c r="DP50" s="217"/>
      <c r="DQ50" s="217"/>
      <c r="DR50" s="217"/>
      <c r="DS50" s="217"/>
      <c r="DT50" s="217"/>
      <c r="DU50" s="217"/>
      <c r="DV50" s="217"/>
      <c r="DW50" s="217"/>
      <c r="DX50" s="217"/>
      <c r="DY50" s="217"/>
      <c r="DZ50" s="217"/>
      <c r="EA50" s="217"/>
      <c r="EB50" s="217"/>
      <c r="EC50" s="217"/>
      <c r="ED50" s="217"/>
      <c r="EE50" s="217"/>
      <c r="EF50" s="217"/>
      <c r="EG50" s="217"/>
      <c r="EH50" s="217"/>
      <c r="EI50" s="217"/>
      <c r="EJ50" s="217"/>
      <c r="EK50" s="217"/>
      <c r="EL50" s="217"/>
      <c r="EM50" s="217"/>
      <c r="EN50" s="217"/>
      <c r="EO50" s="217"/>
      <c r="EP50" s="217"/>
      <c r="EQ50" s="217"/>
      <c r="ER50" s="217"/>
      <c r="ES50" s="217"/>
      <c r="ET50" s="217"/>
      <c r="EU50" s="217"/>
      <c r="EV50" s="217"/>
      <c r="EW50" s="217"/>
      <c r="EX50" s="217"/>
      <c r="EY50" s="217"/>
      <c r="EZ50" s="217"/>
      <c r="FA50" s="217"/>
      <c r="FB50" s="217"/>
      <c r="FC50" s="217"/>
      <c r="FD50" s="217"/>
      <c r="FE50" s="217"/>
      <c r="FF50" s="217"/>
      <c r="FG50" s="217"/>
      <c r="FH50" s="217"/>
      <c r="FI50" s="217"/>
      <c r="FJ50" s="217"/>
      <c r="FK50" s="217"/>
      <c r="FL50" s="217"/>
      <c r="FM50" s="217"/>
      <c r="FN50" s="217"/>
      <c r="FO50" s="217"/>
      <c r="FP50" s="217"/>
      <c r="FQ50" s="217"/>
      <c r="FR50" s="217"/>
      <c r="FS50" s="217"/>
      <c r="FT50" s="217"/>
      <c r="FU50" s="217"/>
      <c r="FV50" s="217"/>
      <c r="FW50" s="217"/>
      <c r="FX50" s="217"/>
      <c r="FY50" s="217"/>
      <c r="FZ50" s="217"/>
      <c r="GA50" s="217"/>
      <c r="GB50" s="217"/>
      <c r="GC50" s="217"/>
      <c r="GD50" s="217"/>
      <c r="GE50" s="217"/>
      <c r="GF50" s="217"/>
      <c r="GG50" s="217"/>
      <c r="GH50" s="217"/>
      <c r="GI50" s="217"/>
      <c r="GJ50" s="217"/>
      <c r="GK50" s="217"/>
      <c r="GL50" s="217"/>
      <c r="GM50" s="217"/>
      <c r="GN50" s="217"/>
      <c r="GO50" s="217"/>
      <c r="GP50" s="217"/>
      <c r="GQ50" s="217"/>
      <c r="GR50" s="217"/>
      <c r="GS50" s="217"/>
      <c r="GT50" s="217"/>
      <c r="GU50" s="217"/>
      <c r="GV50" s="217"/>
      <c r="GW50" s="217"/>
      <c r="GX50" s="217"/>
      <c r="GY50" s="217"/>
      <c r="GZ50" s="217"/>
      <c r="HA50" s="217"/>
      <c r="HB50" s="217"/>
      <c r="HC50" s="217"/>
      <c r="HD50" s="217"/>
      <c r="HE50" s="217"/>
      <c r="HF50" s="217"/>
      <c r="HG50" s="217"/>
      <c r="HH50" s="217"/>
      <c r="HI50" s="217"/>
      <c r="HJ50" s="217"/>
      <c r="HK50" s="217"/>
      <c r="HL50" s="217"/>
      <c r="HM50" s="217"/>
      <c r="HN50" s="217"/>
      <c r="HO50" s="217"/>
      <c r="HP50" s="217"/>
      <c r="HQ50" s="217"/>
      <c r="HR50" s="217"/>
      <c r="HS50" s="217"/>
      <c r="HT50" s="217"/>
      <c r="HU50" s="217"/>
      <c r="HV50" s="217"/>
      <c r="HW50" s="217"/>
      <c r="HX50" s="217"/>
      <c r="HY50" s="217"/>
      <c r="HZ50" s="217"/>
      <c r="IA50" s="217"/>
      <c r="IB50" s="217"/>
      <c r="IC50" s="217"/>
      <c r="ID50" s="217"/>
      <c r="IE50" s="217"/>
      <c r="IF50" s="217"/>
      <c r="IG50" s="217"/>
      <c r="IH50" s="217"/>
      <c r="II50" s="217"/>
      <c r="IJ50" s="217"/>
      <c r="IK50" s="217"/>
      <c r="IL50" s="217"/>
      <c r="IM50" s="217"/>
      <c r="IN50" s="217"/>
      <c r="IO50" s="217"/>
      <c r="IP50" s="217"/>
      <c r="IQ50" s="217"/>
      <c r="IR50" s="217"/>
    </row>
    <row r="51" spans="1:252" ht="9">
      <c r="A51" s="130" t="s">
        <v>123</v>
      </c>
      <c r="B51" s="362" t="s">
        <v>68</v>
      </c>
      <c r="C51" s="362" t="s">
        <v>68</v>
      </c>
      <c r="D51" s="362">
        <v>736</v>
      </c>
      <c r="E51" s="362">
        <v>849.5</v>
      </c>
      <c r="F51" s="362">
        <v>777.8</v>
      </c>
      <c r="G51" s="362">
        <v>731.1</v>
      </c>
      <c r="H51" s="362">
        <v>652.20000000000005</v>
      </c>
      <c r="I51" s="362">
        <v>661.3</v>
      </c>
      <c r="J51" s="362">
        <v>693.1</v>
      </c>
      <c r="K51" s="362">
        <v>584.20000000000005</v>
      </c>
      <c r="L51" s="362">
        <v>684.3</v>
      </c>
      <c r="M51" s="362">
        <v>635.4</v>
      </c>
      <c r="N51" s="362">
        <v>636.70000000000005</v>
      </c>
      <c r="O51" s="232">
        <v>779.37146262031695</v>
      </c>
      <c r="P51" s="232">
        <v>708.85623708861124</v>
      </c>
      <c r="Q51" s="232">
        <v>781.54158451217029</v>
      </c>
      <c r="R51" s="445">
        <v>756.65958140014448</v>
      </c>
      <c r="S51" s="413">
        <v>767.40017382067902</v>
      </c>
      <c r="T51" s="446">
        <v>771.05033197139949</v>
      </c>
      <c r="U51" s="447" t="s">
        <v>15</v>
      </c>
      <c r="V51" s="447" t="s">
        <v>15</v>
      </c>
      <c r="W51" s="409" t="s">
        <v>15</v>
      </c>
      <c r="X51" s="409" t="s">
        <v>15</v>
      </c>
      <c r="Y51" s="366" t="s">
        <v>15</v>
      </c>
      <c r="Z51" s="366" t="s">
        <v>15</v>
      </c>
      <c r="AA51" s="366" t="s">
        <v>15</v>
      </c>
      <c r="AB51" s="366" t="s">
        <v>15</v>
      </c>
      <c r="AC51" s="366" t="s">
        <v>15</v>
      </c>
      <c r="AD51" s="353" t="s">
        <v>15</v>
      </c>
      <c r="AE51" s="558"/>
      <c r="AF51" s="217"/>
      <c r="AG51" s="217"/>
      <c r="AH51" s="217"/>
      <c r="AI51" s="217"/>
      <c r="AJ51" s="217"/>
      <c r="AK51" s="217"/>
      <c r="AL51" s="217"/>
      <c r="AM51" s="217"/>
      <c r="AN51" s="217"/>
      <c r="AO51" s="217"/>
      <c r="AP51" s="217"/>
      <c r="AQ51" s="217"/>
      <c r="AR51" s="217"/>
      <c r="AS51" s="217"/>
      <c r="AT51" s="217"/>
      <c r="AU51" s="217"/>
      <c r="AV51" s="217"/>
      <c r="AW51" s="217"/>
      <c r="AX51" s="217"/>
      <c r="AY51" s="217"/>
      <c r="AZ51" s="217"/>
      <c r="BA51" s="217"/>
      <c r="BB51" s="217"/>
      <c r="BC51" s="217"/>
      <c r="BD51" s="217"/>
      <c r="BE51" s="217"/>
      <c r="BF51" s="217"/>
      <c r="BG51" s="217"/>
      <c r="BH51" s="217"/>
      <c r="BI51" s="217"/>
      <c r="BJ51" s="217"/>
      <c r="BK51" s="217"/>
      <c r="BL51" s="217"/>
      <c r="BM51" s="217"/>
      <c r="BN51" s="217"/>
      <c r="BO51" s="217"/>
      <c r="BP51" s="217"/>
      <c r="BQ51" s="217"/>
      <c r="BR51" s="217"/>
      <c r="BS51" s="217"/>
      <c r="BT51" s="217"/>
      <c r="BU51" s="217"/>
      <c r="BV51" s="217"/>
      <c r="BW51" s="217"/>
      <c r="BX51" s="217"/>
      <c r="BY51" s="217"/>
      <c r="BZ51" s="217"/>
      <c r="CA51" s="217"/>
      <c r="CB51" s="217"/>
      <c r="CC51" s="217"/>
      <c r="CD51" s="217"/>
      <c r="CE51" s="217"/>
      <c r="CF51" s="217"/>
      <c r="CG51" s="217"/>
      <c r="CH51" s="217"/>
      <c r="CI51" s="217"/>
      <c r="CJ51" s="217"/>
      <c r="CK51" s="217"/>
      <c r="CL51" s="217"/>
      <c r="CM51" s="217"/>
      <c r="CN51" s="217"/>
      <c r="CO51" s="217"/>
      <c r="CP51" s="217"/>
      <c r="CQ51" s="217"/>
      <c r="CR51" s="217"/>
      <c r="CS51" s="217"/>
      <c r="CT51" s="217"/>
      <c r="CU51" s="217"/>
      <c r="CV51" s="217"/>
      <c r="CW51" s="217"/>
      <c r="CX51" s="217"/>
      <c r="CY51" s="217"/>
      <c r="CZ51" s="217"/>
      <c r="DA51" s="217"/>
      <c r="DB51" s="217"/>
      <c r="DC51" s="217"/>
      <c r="DD51" s="217"/>
      <c r="DE51" s="217"/>
      <c r="DF51" s="217"/>
      <c r="DG51" s="217"/>
      <c r="DH51" s="217"/>
      <c r="DI51" s="217"/>
      <c r="DJ51" s="217"/>
      <c r="DK51" s="217"/>
      <c r="DL51" s="217"/>
      <c r="DM51" s="217"/>
      <c r="DN51" s="217"/>
      <c r="DO51" s="217"/>
      <c r="DP51" s="217"/>
      <c r="DQ51" s="217"/>
      <c r="DR51" s="217"/>
      <c r="DS51" s="217"/>
      <c r="DT51" s="217"/>
      <c r="DU51" s="217"/>
      <c r="DV51" s="217"/>
      <c r="DW51" s="217"/>
      <c r="DX51" s="217"/>
      <c r="DY51" s="217"/>
      <c r="DZ51" s="217"/>
      <c r="EA51" s="217"/>
      <c r="EB51" s="217"/>
      <c r="EC51" s="217"/>
      <c r="ED51" s="217"/>
      <c r="EE51" s="217"/>
      <c r="EF51" s="217"/>
      <c r="EG51" s="217"/>
      <c r="EH51" s="217"/>
      <c r="EI51" s="217"/>
      <c r="EJ51" s="217"/>
      <c r="EK51" s="217"/>
      <c r="EL51" s="217"/>
      <c r="EM51" s="217"/>
      <c r="EN51" s="217"/>
      <c r="EO51" s="217"/>
      <c r="EP51" s="217"/>
      <c r="EQ51" s="217"/>
      <c r="ER51" s="217"/>
      <c r="ES51" s="217"/>
      <c r="ET51" s="217"/>
      <c r="EU51" s="217"/>
      <c r="EV51" s="217"/>
      <c r="EW51" s="217"/>
      <c r="EX51" s="217"/>
      <c r="EY51" s="217"/>
      <c r="EZ51" s="217"/>
      <c r="FA51" s="217"/>
      <c r="FB51" s="217"/>
      <c r="FC51" s="217"/>
      <c r="FD51" s="217"/>
      <c r="FE51" s="217"/>
      <c r="FF51" s="217"/>
      <c r="FG51" s="217"/>
      <c r="FH51" s="217"/>
      <c r="FI51" s="217"/>
      <c r="FJ51" s="217"/>
      <c r="FK51" s="217"/>
      <c r="FL51" s="217"/>
      <c r="FM51" s="217"/>
      <c r="FN51" s="217"/>
      <c r="FO51" s="217"/>
      <c r="FP51" s="217"/>
      <c r="FQ51" s="217"/>
      <c r="FR51" s="217"/>
      <c r="FS51" s="217"/>
      <c r="FT51" s="217"/>
      <c r="FU51" s="217"/>
      <c r="FV51" s="217"/>
      <c r="FW51" s="217"/>
      <c r="FX51" s="217"/>
      <c r="FY51" s="217"/>
      <c r="FZ51" s="217"/>
      <c r="GA51" s="217"/>
      <c r="GB51" s="217"/>
      <c r="GC51" s="217"/>
      <c r="GD51" s="217"/>
      <c r="GE51" s="217"/>
      <c r="GF51" s="217"/>
      <c r="GG51" s="217"/>
      <c r="GH51" s="217"/>
      <c r="GI51" s="217"/>
      <c r="GJ51" s="217"/>
      <c r="GK51" s="217"/>
      <c r="GL51" s="217"/>
      <c r="GM51" s="217"/>
      <c r="GN51" s="217"/>
      <c r="GO51" s="217"/>
      <c r="GP51" s="217"/>
      <c r="GQ51" s="217"/>
      <c r="GR51" s="217"/>
      <c r="GS51" s="217"/>
      <c r="GT51" s="217"/>
      <c r="GU51" s="217"/>
      <c r="GV51" s="217"/>
      <c r="GW51" s="217"/>
      <c r="GX51" s="217"/>
      <c r="GY51" s="217"/>
      <c r="GZ51" s="217"/>
      <c r="HA51" s="217"/>
      <c r="HB51" s="217"/>
      <c r="HC51" s="217"/>
      <c r="HD51" s="217"/>
      <c r="HE51" s="217"/>
      <c r="HF51" s="217"/>
      <c r="HG51" s="217"/>
      <c r="HH51" s="217"/>
      <c r="HI51" s="217"/>
      <c r="HJ51" s="217"/>
      <c r="HK51" s="217"/>
      <c r="HL51" s="217"/>
      <c r="HM51" s="217"/>
      <c r="HN51" s="217"/>
      <c r="HO51" s="217"/>
      <c r="HP51" s="217"/>
      <c r="HQ51" s="217"/>
      <c r="HR51" s="217"/>
      <c r="HS51" s="217"/>
      <c r="HT51" s="217"/>
      <c r="HU51" s="217"/>
      <c r="HV51" s="217"/>
      <c r="HW51" s="217"/>
      <c r="HX51" s="217"/>
      <c r="HY51" s="217"/>
      <c r="HZ51" s="217"/>
      <c r="IA51" s="217"/>
      <c r="IB51" s="217"/>
      <c r="IC51" s="217"/>
      <c r="ID51" s="217"/>
      <c r="IE51" s="217"/>
      <c r="IF51" s="217"/>
      <c r="IG51" s="217"/>
      <c r="IH51" s="217"/>
      <c r="II51" s="217"/>
      <c r="IJ51" s="217"/>
      <c r="IK51" s="217"/>
      <c r="IL51" s="217"/>
      <c r="IM51" s="217"/>
      <c r="IN51" s="217"/>
      <c r="IO51" s="217"/>
      <c r="IP51" s="217"/>
      <c r="IQ51" s="217"/>
      <c r="IR51" s="217"/>
    </row>
    <row r="52" spans="1:252" ht="9">
      <c r="A52" s="130"/>
      <c r="B52" s="362"/>
      <c r="C52" s="362"/>
      <c r="D52" s="362"/>
      <c r="E52" s="362"/>
      <c r="F52" s="362"/>
      <c r="G52" s="362"/>
      <c r="H52" s="362"/>
      <c r="I52" s="362"/>
      <c r="J52" s="362"/>
      <c r="K52" s="362"/>
      <c r="L52" s="362"/>
      <c r="M52" s="362"/>
      <c r="N52" s="362"/>
      <c r="O52" s="354"/>
      <c r="P52" s="354"/>
      <c r="Q52" s="354"/>
      <c r="R52" s="354"/>
      <c r="S52" s="354"/>
      <c r="T52" s="354"/>
      <c r="U52" s="354"/>
      <c r="V52" s="354"/>
      <c r="W52" s="354"/>
      <c r="X52" s="354"/>
      <c r="Y52" s="362"/>
      <c r="Z52" s="362"/>
      <c r="AA52" s="362"/>
      <c r="AB52" s="362"/>
      <c r="AC52" s="362"/>
      <c r="AD52" s="353"/>
      <c r="AE52" s="558"/>
      <c r="AF52" s="217"/>
      <c r="AG52" s="217"/>
      <c r="AH52" s="217"/>
      <c r="AI52" s="217"/>
      <c r="AJ52" s="217"/>
      <c r="AK52" s="217"/>
      <c r="AL52" s="217"/>
      <c r="AM52" s="217"/>
      <c r="AN52" s="217"/>
      <c r="AO52" s="217"/>
      <c r="AP52" s="217"/>
      <c r="AQ52" s="217"/>
      <c r="AR52" s="217"/>
      <c r="AS52" s="217"/>
      <c r="AT52" s="217"/>
      <c r="AU52" s="217"/>
      <c r="AV52" s="217"/>
      <c r="AW52" s="217"/>
      <c r="AX52" s="217"/>
      <c r="AY52" s="217"/>
      <c r="AZ52" s="217"/>
      <c r="BA52" s="217"/>
      <c r="BB52" s="217"/>
      <c r="BC52" s="217"/>
      <c r="BD52" s="217"/>
      <c r="BE52" s="217"/>
      <c r="BF52" s="217"/>
      <c r="BG52" s="217"/>
      <c r="BH52" s="217"/>
      <c r="BI52" s="217"/>
      <c r="BJ52" s="217"/>
      <c r="BK52" s="217"/>
      <c r="BL52" s="217"/>
      <c r="BM52" s="217"/>
      <c r="BN52" s="217"/>
      <c r="BO52" s="217"/>
      <c r="BP52" s="217"/>
      <c r="BQ52" s="217"/>
      <c r="BR52" s="217"/>
      <c r="BS52" s="217"/>
      <c r="BT52" s="217"/>
      <c r="BU52" s="217"/>
      <c r="BV52" s="217"/>
      <c r="BW52" s="217"/>
      <c r="BX52" s="217"/>
      <c r="BY52" s="217"/>
      <c r="BZ52" s="217"/>
      <c r="CA52" s="217"/>
      <c r="CB52" s="217"/>
      <c r="CC52" s="217"/>
      <c r="CD52" s="217"/>
      <c r="CE52" s="217"/>
      <c r="CF52" s="217"/>
      <c r="CG52" s="217"/>
      <c r="CH52" s="217"/>
      <c r="CI52" s="217"/>
      <c r="CJ52" s="217"/>
      <c r="CK52" s="217"/>
      <c r="CL52" s="217"/>
      <c r="CM52" s="217"/>
      <c r="CN52" s="217"/>
      <c r="CO52" s="217"/>
      <c r="CP52" s="217"/>
      <c r="CQ52" s="217"/>
      <c r="CR52" s="217"/>
      <c r="CS52" s="217"/>
      <c r="CT52" s="217"/>
      <c r="CU52" s="217"/>
      <c r="CV52" s="217"/>
      <c r="CW52" s="217"/>
      <c r="CX52" s="217"/>
      <c r="CY52" s="217"/>
      <c r="CZ52" s="217"/>
      <c r="DA52" s="217"/>
      <c r="DB52" s="217"/>
      <c r="DC52" s="217"/>
      <c r="DD52" s="217"/>
      <c r="DE52" s="217"/>
      <c r="DF52" s="217"/>
      <c r="DG52" s="217"/>
      <c r="DH52" s="217"/>
      <c r="DI52" s="217"/>
      <c r="DJ52" s="217"/>
      <c r="DK52" s="217"/>
      <c r="DL52" s="217"/>
      <c r="DM52" s="217"/>
      <c r="DN52" s="217"/>
      <c r="DO52" s="217"/>
      <c r="DP52" s="217"/>
      <c r="DQ52" s="217"/>
      <c r="DR52" s="217"/>
      <c r="DS52" s="217"/>
      <c r="DT52" s="217"/>
      <c r="DU52" s="217"/>
      <c r="DV52" s="217"/>
      <c r="DW52" s="217"/>
      <c r="DX52" s="217"/>
      <c r="DY52" s="217"/>
      <c r="DZ52" s="217"/>
      <c r="EA52" s="217"/>
      <c r="EB52" s="217"/>
      <c r="EC52" s="217"/>
      <c r="ED52" s="217"/>
      <c r="EE52" s="217"/>
      <c r="EF52" s="217"/>
      <c r="EG52" s="217"/>
      <c r="EH52" s="217"/>
      <c r="EI52" s="217"/>
      <c r="EJ52" s="217"/>
      <c r="EK52" s="217"/>
      <c r="EL52" s="217"/>
      <c r="EM52" s="217"/>
      <c r="EN52" s="217"/>
      <c r="EO52" s="217"/>
      <c r="EP52" s="217"/>
      <c r="EQ52" s="217"/>
      <c r="ER52" s="217"/>
      <c r="ES52" s="217"/>
      <c r="ET52" s="217"/>
      <c r="EU52" s="217"/>
      <c r="EV52" s="217"/>
      <c r="EW52" s="217"/>
      <c r="EX52" s="217"/>
      <c r="EY52" s="217"/>
      <c r="EZ52" s="217"/>
      <c r="FA52" s="217"/>
      <c r="FB52" s="217"/>
      <c r="FC52" s="217"/>
      <c r="FD52" s="217"/>
      <c r="FE52" s="217"/>
      <c r="FF52" s="217"/>
      <c r="FG52" s="217"/>
      <c r="FH52" s="217"/>
      <c r="FI52" s="217"/>
      <c r="FJ52" s="217"/>
      <c r="FK52" s="217"/>
      <c r="FL52" s="217"/>
      <c r="FM52" s="217"/>
      <c r="FN52" s="217"/>
      <c r="FO52" s="217"/>
      <c r="FP52" s="217"/>
      <c r="FQ52" s="217"/>
      <c r="FR52" s="217"/>
      <c r="FS52" s="217"/>
      <c r="FT52" s="217"/>
      <c r="FU52" s="217"/>
      <c r="FV52" s="217"/>
      <c r="FW52" s="217"/>
      <c r="FX52" s="217"/>
      <c r="FY52" s="217"/>
      <c r="FZ52" s="217"/>
      <c r="GA52" s="217"/>
      <c r="GB52" s="217"/>
      <c r="GC52" s="217"/>
      <c r="GD52" s="217"/>
      <c r="GE52" s="217"/>
      <c r="GF52" s="217"/>
      <c r="GG52" s="217"/>
      <c r="GH52" s="217"/>
      <c r="GI52" s="217"/>
      <c r="GJ52" s="217"/>
      <c r="GK52" s="217"/>
      <c r="GL52" s="217"/>
      <c r="GM52" s="217"/>
      <c r="GN52" s="217"/>
      <c r="GO52" s="217"/>
      <c r="GP52" s="217"/>
      <c r="GQ52" s="217"/>
      <c r="GR52" s="217"/>
      <c r="GS52" s="217"/>
      <c r="GT52" s="217"/>
      <c r="GU52" s="217"/>
      <c r="GV52" s="217"/>
      <c r="GW52" s="217"/>
      <c r="GX52" s="217"/>
      <c r="GY52" s="217"/>
      <c r="GZ52" s="217"/>
      <c r="HA52" s="217"/>
      <c r="HB52" s="217"/>
      <c r="HC52" s="217"/>
      <c r="HD52" s="217"/>
      <c r="HE52" s="217"/>
      <c r="HF52" s="217"/>
      <c r="HG52" s="217"/>
      <c r="HH52" s="217"/>
      <c r="HI52" s="217"/>
      <c r="HJ52" s="217"/>
      <c r="HK52" s="217"/>
      <c r="HL52" s="217"/>
      <c r="HM52" s="217"/>
      <c r="HN52" s="217"/>
      <c r="HO52" s="217"/>
      <c r="HP52" s="217"/>
      <c r="HQ52" s="217"/>
      <c r="HR52" s="217"/>
      <c r="HS52" s="217"/>
      <c r="HT52" s="217"/>
      <c r="HU52" s="217"/>
      <c r="HV52" s="217"/>
      <c r="HW52" s="217"/>
      <c r="HX52" s="217"/>
      <c r="HY52" s="217"/>
      <c r="HZ52" s="217"/>
      <c r="IA52" s="217"/>
      <c r="IB52" s="217"/>
      <c r="IC52" s="217"/>
      <c r="ID52" s="217"/>
      <c r="IE52" s="217"/>
      <c r="IF52" s="217"/>
      <c r="IG52" s="217"/>
      <c r="IH52" s="217"/>
      <c r="II52" s="217"/>
      <c r="IJ52" s="217"/>
      <c r="IK52" s="217"/>
      <c r="IL52" s="217"/>
      <c r="IM52" s="217"/>
      <c r="IN52" s="217"/>
      <c r="IO52" s="217"/>
      <c r="IP52" s="217"/>
      <c r="IQ52" s="217"/>
      <c r="IR52" s="217"/>
    </row>
    <row r="53" spans="1:252" s="190" customFormat="1" ht="9">
      <c r="A53" s="163" t="s">
        <v>209</v>
      </c>
      <c r="B53" s="385">
        <v>792.5</v>
      </c>
      <c r="C53" s="385">
        <v>708.3</v>
      </c>
      <c r="D53" s="385">
        <v>709.3</v>
      </c>
      <c r="E53" s="385">
        <v>756.4</v>
      </c>
      <c r="F53" s="385">
        <v>743</v>
      </c>
      <c r="G53" s="385">
        <v>494.3</v>
      </c>
      <c r="H53" s="385">
        <v>767.6</v>
      </c>
      <c r="I53" s="385">
        <v>836.1</v>
      </c>
      <c r="J53" s="385">
        <v>793.2</v>
      </c>
      <c r="K53" s="385">
        <v>757.3</v>
      </c>
      <c r="L53" s="385">
        <v>710.9</v>
      </c>
      <c r="M53" s="385">
        <v>730</v>
      </c>
      <c r="N53" s="385">
        <v>800.2</v>
      </c>
      <c r="O53" s="386">
        <v>729.54104768485854</v>
      </c>
      <c r="P53" s="386">
        <v>738.09620685427069</v>
      </c>
      <c r="Q53" s="386">
        <v>822.08246564193007</v>
      </c>
      <c r="R53" s="449">
        <v>755.30548477755394</v>
      </c>
      <c r="S53" s="423">
        <v>768.56399518932062</v>
      </c>
      <c r="T53" s="450">
        <v>787.08311235072608</v>
      </c>
      <c r="U53" s="451">
        <v>813.19861841489592</v>
      </c>
      <c r="V53" s="451">
        <v>832.31580551729292</v>
      </c>
      <c r="W53" s="448">
        <v>862.8287433313676</v>
      </c>
      <c r="X53" s="448">
        <v>865.70124292251523</v>
      </c>
      <c r="Y53" s="391">
        <v>817.87197164218549</v>
      </c>
      <c r="Z53" s="391">
        <v>789.5134428402215</v>
      </c>
      <c r="AA53" s="391">
        <v>806.65340041284719</v>
      </c>
      <c r="AB53" s="391">
        <v>815.1</v>
      </c>
      <c r="AC53" s="391">
        <v>788.72739988488729</v>
      </c>
      <c r="AD53" s="478">
        <v>783.51239488731869</v>
      </c>
      <c r="AE53" s="558"/>
      <c r="AF53" s="167"/>
      <c r="AG53" s="167"/>
      <c r="AH53" s="167"/>
      <c r="AI53" s="167"/>
      <c r="AJ53" s="167"/>
      <c r="AK53" s="167"/>
      <c r="AL53" s="167"/>
      <c r="AM53" s="167"/>
      <c r="AN53" s="167"/>
      <c r="AO53" s="167"/>
      <c r="AP53" s="167"/>
      <c r="AQ53" s="167"/>
      <c r="AR53" s="167"/>
      <c r="AS53" s="167"/>
      <c r="AT53" s="167"/>
      <c r="AU53" s="167"/>
      <c r="AV53" s="167"/>
      <c r="AW53" s="167"/>
      <c r="AX53" s="167"/>
      <c r="AY53" s="167"/>
      <c r="AZ53" s="167"/>
      <c r="BA53" s="167"/>
      <c r="BB53" s="167"/>
      <c r="BC53" s="167"/>
      <c r="BD53" s="167"/>
      <c r="BE53" s="167"/>
      <c r="BF53" s="167"/>
      <c r="BG53" s="167"/>
      <c r="BH53" s="167"/>
      <c r="BI53" s="167"/>
      <c r="BJ53" s="167"/>
      <c r="BK53" s="167"/>
      <c r="BL53" s="167"/>
      <c r="BM53" s="167"/>
      <c r="BN53" s="167"/>
      <c r="BO53" s="167"/>
      <c r="BP53" s="167"/>
      <c r="BQ53" s="167"/>
      <c r="BR53" s="167"/>
      <c r="BS53" s="167"/>
      <c r="BT53" s="167"/>
      <c r="BU53" s="167"/>
      <c r="BV53" s="167"/>
      <c r="BW53" s="167"/>
      <c r="BX53" s="167"/>
      <c r="BY53" s="167"/>
      <c r="BZ53" s="167"/>
      <c r="CA53" s="167"/>
      <c r="CB53" s="167"/>
      <c r="CC53" s="167"/>
      <c r="CD53" s="167"/>
      <c r="CE53" s="167"/>
      <c r="CF53" s="167"/>
      <c r="CG53" s="167"/>
      <c r="CH53" s="167"/>
      <c r="CI53" s="167"/>
      <c r="CJ53" s="167"/>
      <c r="CK53" s="167"/>
      <c r="CL53" s="167"/>
      <c r="CM53" s="167"/>
      <c r="CN53" s="167"/>
      <c r="CO53" s="167"/>
      <c r="CP53" s="167"/>
      <c r="CQ53" s="167"/>
      <c r="CR53" s="167"/>
      <c r="CS53" s="167"/>
      <c r="CT53" s="167"/>
      <c r="CU53" s="167"/>
      <c r="CV53" s="167"/>
      <c r="CW53" s="167"/>
      <c r="CX53" s="167"/>
      <c r="CY53" s="167"/>
      <c r="CZ53" s="167"/>
      <c r="DA53" s="167"/>
      <c r="DB53" s="167"/>
      <c r="DC53" s="167"/>
      <c r="DD53" s="167"/>
      <c r="DE53" s="167"/>
      <c r="DF53" s="167"/>
      <c r="DG53" s="167"/>
      <c r="DH53" s="167"/>
      <c r="DI53" s="167"/>
      <c r="DJ53" s="167"/>
      <c r="DK53" s="167"/>
      <c r="DL53" s="167"/>
      <c r="DM53" s="167"/>
      <c r="DN53" s="167"/>
      <c r="DO53" s="167"/>
      <c r="DP53" s="167"/>
      <c r="DQ53" s="167"/>
      <c r="DR53" s="167"/>
      <c r="DS53" s="167"/>
      <c r="DT53" s="167"/>
      <c r="DU53" s="167"/>
      <c r="DV53" s="167"/>
      <c r="DW53" s="167"/>
      <c r="DX53" s="167"/>
      <c r="DY53" s="167"/>
      <c r="DZ53" s="167"/>
      <c r="EA53" s="167"/>
      <c r="EB53" s="167"/>
      <c r="EC53" s="167"/>
      <c r="ED53" s="167"/>
      <c r="EE53" s="167"/>
      <c r="EF53" s="167"/>
      <c r="EG53" s="167"/>
      <c r="EH53" s="167"/>
      <c r="EI53" s="167"/>
      <c r="EJ53" s="167"/>
      <c r="EK53" s="167"/>
      <c r="EL53" s="167"/>
      <c r="EM53" s="167"/>
      <c r="EN53" s="167"/>
      <c r="EO53" s="167"/>
      <c r="EP53" s="167"/>
      <c r="EQ53" s="167"/>
      <c r="ER53" s="167"/>
      <c r="ES53" s="167"/>
      <c r="ET53" s="167"/>
      <c r="EU53" s="167"/>
      <c r="EV53" s="167"/>
      <c r="EW53" s="167"/>
      <c r="EX53" s="167"/>
      <c r="EY53" s="167"/>
      <c r="EZ53" s="167"/>
      <c r="FA53" s="167"/>
      <c r="FB53" s="167"/>
      <c r="FC53" s="167"/>
      <c r="FD53" s="167"/>
      <c r="FE53" s="167"/>
      <c r="FF53" s="167"/>
      <c r="FG53" s="167"/>
      <c r="FH53" s="167"/>
      <c r="FI53" s="167"/>
      <c r="FJ53" s="167"/>
      <c r="FK53" s="167"/>
      <c r="FL53" s="167"/>
      <c r="FM53" s="167"/>
      <c r="FN53" s="167"/>
      <c r="FO53" s="167"/>
      <c r="FP53" s="167"/>
      <c r="FQ53" s="167"/>
      <c r="FR53" s="167"/>
      <c r="FS53" s="167"/>
      <c r="FT53" s="167"/>
      <c r="FU53" s="167"/>
      <c r="FV53" s="167"/>
      <c r="FW53" s="167"/>
      <c r="FX53" s="167"/>
      <c r="FY53" s="167"/>
      <c r="FZ53" s="167"/>
      <c r="GA53" s="167"/>
      <c r="GB53" s="167"/>
      <c r="GC53" s="167"/>
      <c r="GD53" s="167"/>
      <c r="GE53" s="167"/>
      <c r="GF53" s="167"/>
      <c r="GG53" s="167"/>
      <c r="GH53" s="167"/>
      <c r="GI53" s="167"/>
      <c r="GJ53" s="167"/>
      <c r="GK53" s="167"/>
      <c r="GL53" s="167"/>
      <c r="GM53" s="167"/>
      <c r="GN53" s="167"/>
      <c r="GO53" s="167"/>
      <c r="GP53" s="167"/>
      <c r="GQ53" s="167"/>
      <c r="GR53" s="167"/>
      <c r="GS53" s="167"/>
      <c r="GT53" s="167"/>
      <c r="GU53" s="167"/>
      <c r="GV53" s="167"/>
      <c r="GW53" s="167"/>
      <c r="GX53" s="167"/>
      <c r="GY53" s="167"/>
      <c r="GZ53" s="167"/>
      <c r="HA53" s="167"/>
      <c r="HB53" s="167"/>
      <c r="HC53" s="167"/>
      <c r="HD53" s="167"/>
      <c r="HE53" s="167"/>
      <c r="HF53" s="167"/>
      <c r="HG53" s="167"/>
      <c r="HH53" s="167"/>
      <c r="HI53" s="167"/>
      <c r="HJ53" s="167"/>
      <c r="HK53" s="167"/>
      <c r="HL53" s="167"/>
      <c r="HM53" s="167"/>
      <c r="HN53" s="167"/>
      <c r="HO53" s="167"/>
      <c r="HP53" s="167"/>
      <c r="HQ53" s="167"/>
      <c r="HR53" s="167"/>
      <c r="HS53" s="167"/>
      <c r="HT53" s="167"/>
      <c r="HU53" s="167"/>
      <c r="HV53" s="167"/>
      <c r="HW53" s="167"/>
      <c r="HX53" s="167"/>
      <c r="HY53" s="167"/>
      <c r="HZ53" s="167"/>
      <c r="IA53" s="167"/>
      <c r="IB53" s="167"/>
      <c r="IC53" s="167"/>
      <c r="ID53" s="167"/>
      <c r="IE53" s="167"/>
      <c r="IF53" s="167"/>
      <c r="IG53" s="167"/>
      <c r="IH53" s="167"/>
      <c r="II53" s="167"/>
      <c r="IJ53" s="167"/>
      <c r="IK53" s="167"/>
      <c r="IL53" s="167"/>
      <c r="IM53" s="167"/>
      <c r="IN53" s="167"/>
      <c r="IO53" s="167"/>
      <c r="IP53" s="167"/>
      <c r="IQ53" s="167"/>
      <c r="IR53" s="167"/>
    </row>
    <row r="54" spans="1:252" s="190" customFormat="1" ht="9">
      <c r="A54" s="163" t="s">
        <v>210</v>
      </c>
      <c r="B54" s="385">
        <v>831.3</v>
      </c>
      <c r="C54" s="385">
        <v>813.1</v>
      </c>
      <c r="D54" s="385">
        <v>828.1</v>
      </c>
      <c r="E54" s="385">
        <v>810</v>
      </c>
      <c r="F54" s="385">
        <v>773.9</v>
      </c>
      <c r="G54" s="385">
        <v>612.20000000000005</v>
      </c>
      <c r="H54" s="385">
        <v>775.9</v>
      </c>
      <c r="I54" s="385">
        <v>872.2</v>
      </c>
      <c r="J54" s="385">
        <v>784.4</v>
      </c>
      <c r="K54" s="385">
        <v>771.3</v>
      </c>
      <c r="L54" s="385">
        <v>764.3</v>
      </c>
      <c r="M54" s="385">
        <v>745.3</v>
      </c>
      <c r="N54" s="385">
        <v>813.2</v>
      </c>
      <c r="O54" s="386">
        <v>755.55037718017252</v>
      </c>
      <c r="P54" s="386">
        <v>758.98125090653991</v>
      </c>
      <c r="Q54" s="386">
        <v>850.82368397257846</v>
      </c>
      <c r="R54" s="449">
        <v>784.42843741714194</v>
      </c>
      <c r="S54" s="423">
        <v>741.47300392840634</v>
      </c>
      <c r="T54" s="450">
        <v>763.35516860959638</v>
      </c>
      <c r="U54" s="451">
        <v>765.48829846867295</v>
      </c>
      <c r="V54" s="451">
        <v>770.07332996176501</v>
      </c>
      <c r="W54" s="448">
        <v>836.28204025440675</v>
      </c>
      <c r="X54" s="448">
        <v>865.80809967145274</v>
      </c>
      <c r="Y54" s="391">
        <v>812.31147402241345</v>
      </c>
      <c r="Z54" s="391">
        <v>786.24914993604375</v>
      </c>
      <c r="AA54" s="391">
        <v>750.28676819546217</v>
      </c>
      <c r="AB54" s="391">
        <v>868.7</v>
      </c>
      <c r="AC54" s="391">
        <v>872.76021022812188</v>
      </c>
      <c r="AD54" s="478">
        <v>813.98736032510305</v>
      </c>
      <c r="AE54" s="558"/>
      <c r="AF54" s="167"/>
      <c r="AG54" s="167"/>
      <c r="AH54" s="167"/>
      <c r="AI54" s="167"/>
      <c r="AJ54" s="167"/>
      <c r="AK54" s="167"/>
      <c r="AL54" s="167"/>
      <c r="AM54" s="167"/>
      <c r="AN54" s="167"/>
      <c r="AO54" s="167"/>
      <c r="AP54" s="167"/>
      <c r="AQ54" s="167"/>
      <c r="AR54" s="167"/>
      <c r="AS54" s="167"/>
      <c r="AT54" s="167"/>
      <c r="AU54" s="167"/>
      <c r="AV54" s="167"/>
      <c r="AW54" s="167"/>
      <c r="AX54" s="167"/>
      <c r="AY54" s="167"/>
      <c r="AZ54" s="167"/>
      <c r="BA54" s="167"/>
      <c r="BB54" s="167"/>
      <c r="BC54" s="167"/>
      <c r="BD54" s="167"/>
      <c r="BE54" s="167"/>
      <c r="BF54" s="167"/>
      <c r="BG54" s="167"/>
      <c r="BH54" s="167"/>
      <c r="BI54" s="167"/>
      <c r="BJ54" s="167"/>
      <c r="BK54" s="167"/>
      <c r="BL54" s="167"/>
      <c r="BM54" s="167"/>
      <c r="BN54" s="167"/>
      <c r="BO54" s="167"/>
      <c r="BP54" s="167"/>
      <c r="BQ54" s="167"/>
      <c r="BR54" s="167"/>
      <c r="BS54" s="167"/>
      <c r="BT54" s="167"/>
      <c r="BU54" s="167"/>
      <c r="BV54" s="167"/>
      <c r="BW54" s="167"/>
      <c r="BX54" s="167"/>
      <c r="BY54" s="167"/>
      <c r="BZ54" s="167"/>
      <c r="CA54" s="167"/>
      <c r="CB54" s="167"/>
      <c r="CC54" s="167"/>
      <c r="CD54" s="167"/>
      <c r="CE54" s="167"/>
      <c r="CF54" s="167"/>
      <c r="CG54" s="167"/>
      <c r="CH54" s="167"/>
      <c r="CI54" s="167"/>
      <c r="CJ54" s="167"/>
      <c r="CK54" s="167"/>
      <c r="CL54" s="167"/>
      <c r="CM54" s="167"/>
      <c r="CN54" s="167"/>
      <c r="CO54" s="167"/>
      <c r="CP54" s="167"/>
      <c r="CQ54" s="167"/>
      <c r="CR54" s="167"/>
      <c r="CS54" s="167"/>
      <c r="CT54" s="167"/>
      <c r="CU54" s="167"/>
      <c r="CV54" s="167"/>
      <c r="CW54" s="167"/>
      <c r="CX54" s="167"/>
      <c r="CY54" s="167"/>
      <c r="CZ54" s="167"/>
      <c r="DA54" s="167"/>
      <c r="DB54" s="167"/>
      <c r="DC54" s="167"/>
      <c r="DD54" s="167"/>
      <c r="DE54" s="167"/>
      <c r="DF54" s="167"/>
      <c r="DG54" s="167"/>
      <c r="DH54" s="167"/>
      <c r="DI54" s="167"/>
      <c r="DJ54" s="167"/>
      <c r="DK54" s="167"/>
      <c r="DL54" s="167"/>
      <c r="DM54" s="167"/>
      <c r="DN54" s="167"/>
      <c r="DO54" s="167"/>
      <c r="DP54" s="167"/>
      <c r="DQ54" s="167"/>
      <c r="DR54" s="167"/>
      <c r="DS54" s="167"/>
      <c r="DT54" s="167"/>
      <c r="DU54" s="167"/>
      <c r="DV54" s="167"/>
      <c r="DW54" s="167"/>
      <c r="DX54" s="167"/>
      <c r="DY54" s="167"/>
      <c r="DZ54" s="167"/>
      <c r="EA54" s="167"/>
      <c r="EB54" s="167"/>
      <c r="EC54" s="167"/>
      <c r="ED54" s="167"/>
      <c r="EE54" s="167"/>
      <c r="EF54" s="167"/>
      <c r="EG54" s="167"/>
      <c r="EH54" s="167"/>
      <c r="EI54" s="167"/>
      <c r="EJ54" s="167"/>
      <c r="EK54" s="167"/>
      <c r="EL54" s="167"/>
      <c r="EM54" s="167"/>
      <c r="EN54" s="167"/>
      <c r="EO54" s="167"/>
      <c r="EP54" s="167"/>
      <c r="EQ54" s="167"/>
      <c r="ER54" s="167"/>
      <c r="ES54" s="167"/>
      <c r="ET54" s="167"/>
      <c r="EU54" s="167"/>
      <c r="EV54" s="167"/>
      <c r="EW54" s="167"/>
      <c r="EX54" s="167"/>
      <c r="EY54" s="167"/>
      <c r="EZ54" s="167"/>
      <c r="FA54" s="167"/>
      <c r="FB54" s="167"/>
      <c r="FC54" s="167"/>
      <c r="FD54" s="167"/>
      <c r="FE54" s="167"/>
      <c r="FF54" s="167"/>
      <c r="FG54" s="167"/>
      <c r="FH54" s="167"/>
      <c r="FI54" s="167"/>
      <c r="FJ54" s="167"/>
      <c r="FK54" s="167"/>
      <c r="FL54" s="167"/>
      <c r="FM54" s="167"/>
      <c r="FN54" s="167"/>
      <c r="FO54" s="167"/>
      <c r="FP54" s="167"/>
      <c r="FQ54" s="167"/>
      <c r="FR54" s="167"/>
      <c r="FS54" s="167"/>
      <c r="FT54" s="167"/>
      <c r="FU54" s="167"/>
      <c r="FV54" s="167"/>
      <c r="FW54" s="167"/>
      <c r="FX54" s="167"/>
      <c r="FY54" s="167"/>
      <c r="FZ54" s="167"/>
      <c r="GA54" s="167"/>
      <c r="GB54" s="167"/>
      <c r="GC54" s="167"/>
      <c r="GD54" s="167"/>
      <c r="GE54" s="167"/>
      <c r="GF54" s="167"/>
      <c r="GG54" s="167"/>
      <c r="GH54" s="167"/>
      <c r="GI54" s="167"/>
      <c r="GJ54" s="167"/>
      <c r="GK54" s="167"/>
      <c r="GL54" s="167"/>
      <c r="GM54" s="167"/>
      <c r="GN54" s="167"/>
      <c r="GO54" s="167"/>
      <c r="GP54" s="167"/>
      <c r="GQ54" s="167"/>
      <c r="GR54" s="167"/>
      <c r="GS54" s="167"/>
      <c r="GT54" s="167"/>
      <c r="GU54" s="167"/>
      <c r="GV54" s="167"/>
      <c r="GW54" s="167"/>
      <c r="GX54" s="167"/>
      <c r="GY54" s="167"/>
      <c r="GZ54" s="167"/>
      <c r="HA54" s="167"/>
      <c r="HB54" s="167"/>
      <c r="HC54" s="167"/>
      <c r="HD54" s="167"/>
      <c r="HE54" s="167"/>
      <c r="HF54" s="167"/>
      <c r="HG54" s="167"/>
      <c r="HH54" s="167"/>
      <c r="HI54" s="167"/>
      <c r="HJ54" s="167"/>
      <c r="HK54" s="167"/>
      <c r="HL54" s="167"/>
      <c r="HM54" s="167"/>
      <c r="HN54" s="167"/>
      <c r="HO54" s="167"/>
      <c r="HP54" s="167"/>
      <c r="HQ54" s="167"/>
      <c r="HR54" s="167"/>
      <c r="HS54" s="167"/>
      <c r="HT54" s="167"/>
      <c r="HU54" s="167"/>
      <c r="HV54" s="167"/>
      <c r="HW54" s="167"/>
      <c r="HX54" s="167"/>
      <c r="HY54" s="167"/>
      <c r="HZ54" s="167"/>
      <c r="IA54" s="167"/>
      <c r="IB54" s="167"/>
      <c r="IC54" s="167"/>
      <c r="ID54" s="167"/>
      <c r="IE54" s="167"/>
      <c r="IF54" s="167"/>
      <c r="IG54" s="167"/>
      <c r="IH54" s="167"/>
      <c r="II54" s="167"/>
      <c r="IJ54" s="167"/>
      <c r="IK54" s="167"/>
      <c r="IL54" s="167"/>
      <c r="IM54" s="167"/>
      <c r="IN54" s="167"/>
      <c r="IO54" s="167"/>
      <c r="IP54" s="167"/>
      <c r="IQ54" s="167"/>
      <c r="IR54" s="167"/>
    </row>
    <row r="55" spans="1:252" s="190" customFormat="1" ht="9">
      <c r="A55" s="163" t="s">
        <v>211</v>
      </c>
      <c r="B55" s="385">
        <v>775.8</v>
      </c>
      <c r="C55" s="385">
        <v>735.6</v>
      </c>
      <c r="D55" s="385">
        <v>712.6</v>
      </c>
      <c r="E55" s="385">
        <v>798.4</v>
      </c>
      <c r="F55" s="385">
        <v>679.7</v>
      </c>
      <c r="G55" s="385">
        <v>529.6</v>
      </c>
      <c r="H55" s="385">
        <v>766</v>
      </c>
      <c r="I55" s="385">
        <v>829.8</v>
      </c>
      <c r="J55" s="385">
        <v>762</v>
      </c>
      <c r="K55" s="385">
        <v>736.8</v>
      </c>
      <c r="L55" s="385">
        <v>742.3</v>
      </c>
      <c r="M55" s="385">
        <v>731.1</v>
      </c>
      <c r="N55" s="385">
        <v>745.6</v>
      </c>
      <c r="O55" s="386">
        <v>735.8923278414502</v>
      </c>
      <c r="P55" s="386">
        <v>678.09780414777981</v>
      </c>
      <c r="Q55" s="386">
        <v>860.89829972479095</v>
      </c>
      <c r="R55" s="449">
        <v>713.88305096227805</v>
      </c>
      <c r="S55" s="423">
        <v>706.43797809335399</v>
      </c>
      <c r="T55" s="450">
        <v>727.52312816040569</v>
      </c>
      <c r="U55" s="451">
        <v>776.76639073930914</v>
      </c>
      <c r="V55" s="451">
        <v>780.7284225735923</v>
      </c>
      <c r="W55" s="448">
        <v>787.62016151906926</v>
      </c>
      <c r="X55" s="448">
        <v>850.59837314989477</v>
      </c>
      <c r="Y55" s="391">
        <v>830.59128096702216</v>
      </c>
      <c r="Z55" s="391">
        <v>782.64158597205937</v>
      </c>
      <c r="AA55" s="391">
        <v>723.37390219583108</v>
      </c>
      <c r="AB55" s="391">
        <v>806.8</v>
      </c>
      <c r="AC55" s="391">
        <v>827.70309196371591</v>
      </c>
      <c r="AD55" s="478">
        <v>774.51710430066248</v>
      </c>
      <c r="AE55" s="558"/>
      <c r="AF55" s="167"/>
      <c r="AG55" s="167"/>
      <c r="AH55" s="167"/>
      <c r="AI55" s="167"/>
      <c r="AJ55" s="167"/>
      <c r="AK55" s="167"/>
      <c r="AL55" s="167"/>
      <c r="AM55" s="167"/>
      <c r="AN55" s="167"/>
      <c r="AO55" s="167"/>
      <c r="AP55" s="167"/>
      <c r="AQ55" s="167"/>
      <c r="AR55" s="167"/>
      <c r="AS55" s="167"/>
      <c r="AT55" s="167"/>
      <c r="AU55" s="167"/>
      <c r="AV55" s="167"/>
      <c r="AW55" s="167"/>
      <c r="AX55" s="167"/>
      <c r="AY55" s="167"/>
      <c r="AZ55" s="167"/>
      <c r="BA55" s="167"/>
      <c r="BB55" s="167"/>
      <c r="BC55" s="167"/>
      <c r="BD55" s="167"/>
      <c r="BE55" s="167"/>
      <c r="BF55" s="167"/>
      <c r="BG55" s="167"/>
      <c r="BH55" s="167"/>
      <c r="BI55" s="167"/>
      <c r="BJ55" s="167"/>
      <c r="BK55" s="167"/>
      <c r="BL55" s="167"/>
      <c r="BM55" s="167"/>
      <c r="BN55" s="167"/>
      <c r="BO55" s="167"/>
      <c r="BP55" s="167"/>
      <c r="BQ55" s="167"/>
      <c r="BR55" s="167"/>
      <c r="BS55" s="167"/>
      <c r="BT55" s="167"/>
      <c r="BU55" s="167"/>
      <c r="BV55" s="167"/>
      <c r="BW55" s="167"/>
      <c r="BX55" s="167"/>
      <c r="BY55" s="167"/>
      <c r="BZ55" s="167"/>
      <c r="CA55" s="167"/>
      <c r="CB55" s="167"/>
      <c r="CC55" s="167"/>
      <c r="CD55" s="167"/>
      <c r="CE55" s="167"/>
      <c r="CF55" s="167"/>
      <c r="CG55" s="167"/>
      <c r="CH55" s="167"/>
      <c r="CI55" s="167"/>
      <c r="CJ55" s="167"/>
      <c r="CK55" s="167"/>
      <c r="CL55" s="167"/>
      <c r="CM55" s="167"/>
      <c r="CN55" s="167"/>
      <c r="CO55" s="167"/>
      <c r="CP55" s="167"/>
      <c r="CQ55" s="167"/>
      <c r="CR55" s="167"/>
      <c r="CS55" s="167"/>
      <c r="CT55" s="167"/>
      <c r="CU55" s="167"/>
      <c r="CV55" s="167"/>
      <c r="CW55" s="167"/>
      <c r="CX55" s="167"/>
      <c r="CY55" s="167"/>
      <c r="CZ55" s="167"/>
      <c r="DA55" s="167"/>
      <c r="DB55" s="167"/>
      <c r="DC55" s="167"/>
      <c r="DD55" s="167"/>
      <c r="DE55" s="167"/>
      <c r="DF55" s="167"/>
      <c r="DG55" s="167"/>
      <c r="DH55" s="167"/>
      <c r="DI55" s="167"/>
      <c r="DJ55" s="167"/>
      <c r="DK55" s="167"/>
      <c r="DL55" s="167"/>
      <c r="DM55" s="167"/>
      <c r="DN55" s="167"/>
      <c r="DO55" s="167"/>
      <c r="DP55" s="167"/>
      <c r="DQ55" s="167"/>
      <c r="DR55" s="167"/>
      <c r="DS55" s="167"/>
      <c r="DT55" s="167"/>
      <c r="DU55" s="167"/>
      <c r="DV55" s="167"/>
      <c r="DW55" s="167"/>
      <c r="DX55" s="167"/>
      <c r="DY55" s="167"/>
      <c r="DZ55" s="167"/>
      <c r="EA55" s="167"/>
      <c r="EB55" s="167"/>
      <c r="EC55" s="167"/>
      <c r="ED55" s="167"/>
      <c r="EE55" s="167"/>
      <c r="EF55" s="167"/>
      <c r="EG55" s="167"/>
      <c r="EH55" s="167"/>
      <c r="EI55" s="167"/>
      <c r="EJ55" s="167"/>
      <c r="EK55" s="167"/>
      <c r="EL55" s="167"/>
      <c r="EM55" s="167"/>
      <c r="EN55" s="167"/>
      <c r="EO55" s="167"/>
      <c r="EP55" s="167"/>
      <c r="EQ55" s="167"/>
      <c r="ER55" s="167"/>
      <c r="ES55" s="167"/>
      <c r="ET55" s="167"/>
      <c r="EU55" s="167"/>
      <c r="EV55" s="167"/>
      <c r="EW55" s="167"/>
      <c r="EX55" s="167"/>
      <c r="EY55" s="167"/>
      <c r="EZ55" s="167"/>
      <c r="FA55" s="167"/>
      <c r="FB55" s="167"/>
      <c r="FC55" s="167"/>
      <c r="FD55" s="167"/>
      <c r="FE55" s="167"/>
      <c r="FF55" s="167"/>
      <c r="FG55" s="167"/>
      <c r="FH55" s="167"/>
      <c r="FI55" s="167"/>
      <c r="FJ55" s="167"/>
      <c r="FK55" s="167"/>
      <c r="FL55" s="167"/>
      <c r="FM55" s="167"/>
      <c r="FN55" s="167"/>
      <c r="FO55" s="167"/>
      <c r="FP55" s="167"/>
      <c r="FQ55" s="167"/>
      <c r="FR55" s="167"/>
      <c r="FS55" s="167"/>
      <c r="FT55" s="167"/>
      <c r="FU55" s="167"/>
      <c r="FV55" s="167"/>
      <c r="FW55" s="167"/>
      <c r="FX55" s="167"/>
      <c r="FY55" s="167"/>
      <c r="FZ55" s="167"/>
      <c r="GA55" s="167"/>
      <c r="GB55" s="167"/>
      <c r="GC55" s="167"/>
      <c r="GD55" s="167"/>
      <c r="GE55" s="167"/>
      <c r="GF55" s="167"/>
      <c r="GG55" s="167"/>
      <c r="GH55" s="167"/>
      <c r="GI55" s="167"/>
      <c r="GJ55" s="167"/>
      <c r="GK55" s="167"/>
      <c r="GL55" s="167"/>
      <c r="GM55" s="167"/>
      <c r="GN55" s="167"/>
      <c r="GO55" s="167"/>
      <c r="GP55" s="167"/>
      <c r="GQ55" s="167"/>
      <c r="GR55" s="167"/>
      <c r="GS55" s="167"/>
      <c r="GT55" s="167"/>
      <c r="GU55" s="167"/>
      <c r="GV55" s="167"/>
      <c r="GW55" s="167"/>
      <c r="GX55" s="167"/>
      <c r="GY55" s="167"/>
      <c r="GZ55" s="167"/>
      <c r="HA55" s="167"/>
      <c r="HB55" s="167"/>
      <c r="HC55" s="167"/>
      <c r="HD55" s="167"/>
      <c r="HE55" s="167"/>
      <c r="HF55" s="167"/>
      <c r="HG55" s="167"/>
      <c r="HH55" s="167"/>
      <c r="HI55" s="167"/>
      <c r="HJ55" s="167"/>
      <c r="HK55" s="167"/>
      <c r="HL55" s="167"/>
      <c r="HM55" s="167"/>
      <c r="HN55" s="167"/>
      <c r="HO55" s="167"/>
      <c r="HP55" s="167"/>
      <c r="HQ55" s="167"/>
      <c r="HR55" s="167"/>
      <c r="HS55" s="167"/>
      <c r="HT55" s="167"/>
      <c r="HU55" s="167"/>
      <c r="HV55" s="167"/>
      <c r="HW55" s="167"/>
      <c r="HX55" s="167"/>
      <c r="HY55" s="167"/>
      <c r="HZ55" s="167"/>
      <c r="IA55" s="167"/>
      <c r="IB55" s="167"/>
      <c r="IC55" s="167"/>
      <c r="ID55" s="167"/>
      <c r="IE55" s="167"/>
      <c r="IF55" s="167"/>
      <c r="IG55" s="167"/>
      <c r="IH55" s="167"/>
      <c r="II55" s="167"/>
      <c r="IJ55" s="167"/>
      <c r="IK55" s="167"/>
      <c r="IL55" s="167"/>
      <c r="IM55" s="167"/>
      <c r="IN55" s="167"/>
      <c r="IO55" s="167"/>
      <c r="IP55" s="167"/>
      <c r="IQ55" s="167"/>
      <c r="IR55" s="167"/>
    </row>
    <row r="56" spans="1:252" s="190" customFormat="1" ht="9">
      <c r="A56" s="163" t="s">
        <v>212</v>
      </c>
      <c r="B56" s="385">
        <v>875.8</v>
      </c>
      <c r="C56" s="385">
        <v>836.8</v>
      </c>
      <c r="D56" s="385">
        <v>843.6</v>
      </c>
      <c r="E56" s="385">
        <v>884.8</v>
      </c>
      <c r="F56" s="385">
        <v>787.8</v>
      </c>
      <c r="G56" s="385">
        <v>639.6</v>
      </c>
      <c r="H56" s="385">
        <v>798.4</v>
      </c>
      <c r="I56" s="385">
        <v>889.7</v>
      </c>
      <c r="J56" s="385">
        <v>819.7</v>
      </c>
      <c r="K56" s="385">
        <v>820.9</v>
      </c>
      <c r="L56" s="385">
        <v>843.4</v>
      </c>
      <c r="M56" s="385">
        <v>885.4</v>
      </c>
      <c r="N56" s="385">
        <v>852.2</v>
      </c>
      <c r="O56" s="386">
        <v>757.06349961486637</v>
      </c>
      <c r="P56" s="386">
        <v>759.10821661643024</v>
      </c>
      <c r="Q56" s="386">
        <v>846.66009803033648</v>
      </c>
      <c r="R56" s="449">
        <v>787.88407430458835</v>
      </c>
      <c r="S56" s="423">
        <v>768.52660556165347</v>
      </c>
      <c r="T56" s="450">
        <v>812.43778892731132</v>
      </c>
      <c r="U56" s="451">
        <v>823.18647349035064</v>
      </c>
      <c r="V56" s="451">
        <v>731.14202139812414</v>
      </c>
      <c r="W56" s="448">
        <v>811.20549906886959</v>
      </c>
      <c r="X56" s="448">
        <v>870.52092258753021</v>
      </c>
      <c r="Y56" s="391">
        <v>825.75059518618013</v>
      </c>
      <c r="Z56" s="391">
        <v>791.73953493315332</v>
      </c>
      <c r="AA56" s="391">
        <v>693.48294958160716</v>
      </c>
      <c r="AB56" s="391">
        <v>801.5</v>
      </c>
      <c r="AC56" s="391">
        <v>828.1869742784063</v>
      </c>
      <c r="AD56" s="478">
        <v>756.93729394542208</v>
      </c>
      <c r="AE56" s="558"/>
      <c r="AF56" s="167"/>
      <c r="AG56" s="167"/>
      <c r="AH56" s="167"/>
      <c r="AI56" s="167"/>
      <c r="AJ56" s="167"/>
      <c r="AK56" s="167"/>
      <c r="AL56" s="167"/>
      <c r="AM56" s="167"/>
      <c r="AN56" s="167"/>
      <c r="AO56" s="167"/>
      <c r="AP56" s="167"/>
      <c r="AQ56" s="167"/>
      <c r="AR56" s="167"/>
      <c r="AS56" s="167"/>
      <c r="AT56" s="167"/>
      <c r="AU56" s="167"/>
      <c r="AV56" s="167"/>
      <c r="AW56" s="167"/>
      <c r="AX56" s="167"/>
      <c r="AY56" s="167"/>
      <c r="AZ56" s="167"/>
      <c r="BA56" s="167"/>
      <c r="BB56" s="167"/>
      <c r="BC56" s="167"/>
      <c r="BD56" s="167"/>
      <c r="BE56" s="167"/>
      <c r="BF56" s="167"/>
      <c r="BG56" s="167"/>
      <c r="BH56" s="167"/>
      <c r="BI56" s="167"/>
      <c r="BJ56" s="167"/>
      <c r="BK56" s="167"/>
      <c r="BL56" s="167"/>
      <c r="BM56" s="167"/>
      <c r="BN56" s="167"/>
      <c r="BO56" s="167"/>
      <c r="BP56" s="167"/>
      <c r="BQ56" s="167"/>
      <c r="BR56" s="167"/>
      <c r="BS56" s="167"/>
      <c r="BT56" s="167"/>
      <c r="BU56" s="167"/>
      <c r="BV56" s="167"/>
      <c r="BW56" s="167"/>
      <c r="BX56" s="167"/>
      <c r="BY56" s="167"/>
      <c r="BZ56" s="167"/>
      <c r="CA56" s="167"/>
      <c r="CB56" s="167"/>
      <c r="CC56" s="167"/>
      <c r="CD56" s="167"/>
      <c r="CE56" s="167"/>
      <c r="CF56" s="167"/>
      <c r="CG56" s="167"/>
      <c r="CH56" s="167"/>
      <c r="CI56" s="167"/>
      <c r="CJ56" s="167"/>
      <c r="CK56" s="167"/>
      <c r="CL56" s="167"/>
      <c r="CM56" s="167"/>
      <c r="CN56" s="167"/>
      <c r="CO56" s="167"/>
      <c r="CP56" s="167"/>
      <c r="CQ56" s="167"/>
      <c r="CR56" s="167"/>
      <c r="CS56" s="167"/>
      <c r="CT56" s="167"/>
      <c r="CU56" s="167"/>
      <c r="CV56" s="167"/>
      <c r="CW56" s="167"/>
      <c r="CX56" s="167"/>
      <c r="CY56" s="167"/>
      <c r="CZ56" s="167"/>
      <c r="DA56" s="167"/>
      <c r="DB56" s="167"/>
      <c r="DC56" s="167"/>
      <c r="DD56" s="167"/>
      <c r="DE56" s="167"/>
      <c r="DF56" s="167"/>
      <c r="DG56" s="167"/>
      <c r="DH56" s="167"/>
      <c r="DI56" s="167"/>
      <c r="DJ56" s="167"/>
      <c r="DK56" s="167"/>
      <c r="DL56" s="167"/>
      <c r="DM56" s="167"/>
      <c r="DN56" s="167"/>
      <c r="DO56" s="167"/>
      <c r="DP56" s="167"/>
      <c r="DQ56" s="167"/>
      <c r="DR56" s="167"/>
      <c r="DS56" s="167"/>
      <c r="DT56" s="167"/>
      <c r="DU56" s="167"/>
      <c r="DV56" s="167"/>
      <c r="DW56" s="167"/>
      <c r="DX56" s="167"/>
      <c r="DY56" s="167"/>
      <c r="DZ56" s="167"/>
      <c r="EA56" s="167"/>
      <c r="EB56" s="167"/>
      <c r="EC56" s="167"/>
      <c r="ED56" s="167"/>
      <c r="EE56" s="167"/>
      <c r="EF56" s="167"/>
      <c r="EG56" s="167"/>
      <c r="EH56" s="167"/>
      <c r="EI56" s="167"/>
      <c r="EJ56" s="167"/>
      <c r="EK56" s="167"/>
      <c r="EL56" s="167"/>
      <c r="EM56" s="167"/>
      <c r="EN56" s="167"/>
      <c r="EO56" s="167"/>
      <c r="EP56" s="167"/>
      <c r="EQ56" s="167"/>
      <c r="ER56" s="167"/>
      <c r="ES56" s="167"/>
      <c r="ET56" s="167"/>
      <c r="EU56" s="167"/>
      <c r="EV56" s="167"/>
      <c r="EW56" s="167"/>
      <c r="EX56" s="167"/>
      <c r="EY56" s="167"/>
      <c r="EZ56" s="167"/>
      <c r="FA56" s="167"/>
      <c r="FB56" s="167"/>
      <c r="FC56" s="167"/>
      <c r="FD56" s="167"/>
      <c r="FE56" s="167"/>
      <c r="FF56" s="167"/>
      <c r="FG56" s="167"/>
      <c r="FH56" s="167"/>
      <c r="FI56" s="167"/>
      <c r="FJ56" s="167"/>
      <c r="FK56" s="167"/>
      <c r="FL56" s="167"/>
      <c r="FM56" s="167"/>
      <c r="FN56" s="167"/>
      <c r="FO56" s="167"/>
      <c r="FP56" s="167"/>
      <c r="FQ56" s="167"/>
      <c r="FR56" s="167"/>
      <c r="FS56" s="167"/>
      <c r="FT56" s="167"/>
      <c r="FU56" s="167"/>
      <c r="FV56" s="167"/>
      <c r="FW56" s="167"/>
      <c r="FX56" s="167"/>
      <c r="FY56" s="167"/>
      <c r="FZ56" s="167"/>
      <c r="GA56" s="167"/>
      <c r="GB56" s="167"/>
      <c r="GC56" s="167"/>
      <c r="GD56" s="167"/>
      <c r="GE56" s="167"/>
      <c r="GF56" s="167"/>
      <c r="GG56" s="167"/>
      <c r="GH56" s="167"/>
      <c r="GI56" s="167"/>
      <c r="GJ56" s="167"/>
      <c r="GK56" s="167"/>
      <c r="GL56" s="167"/>
      <c r="GM56" s="167"/>
      <c r="GN56" s="167"/>
      <c r="GO56" s="167"/>
      <c r="GP56" s="167"/>
      <c r="GQ56" s="167"/>
      <c r="GR56" s="167"/>
      <c r="GS56" s="167"/>
      <c r="GT56" s="167"/>
      <c r="GU56" s="167"/>
      <c r="GV56" s="167"/>
      <c r="GW56" s="167"/>
      <c r="GX56" s="167"/>
      <c r="GY56" s="167"/>
      <c r="GZ56" s="167"/>
      <c r="HA56" s="167"/>
      <c r="HB56" s="167"/>
      <c r="HC56" s="167"/>
      <c r="HD56" s="167"/>
      <c r="HE56" s="167"/>
      <c r="HF56" s="167"/>
      <c r="HG56" s="167"/>
      <c r="HH56" s="167"/>
      <c r="HI56" s="167"/>
      <c r="HJ56" s="167"/>
      <c r="HK56" s="167"/>
      <c r="HL56" s="167"/>
      <c r="HM56" s="167"/>
      <c r="HN56" s="167"/>
      <c r="HO56" s="167"/>
      <c r="HP56" s="167"/>
      <c r="HQ56" s="167"/>
      <c r="HR56" s="167"/>
      <c r="HS56" s="167"/>
      <c r="HT56" s="167"/>
      <c r="HU56" s="167"/>
      <c r="HV56" s="167"/>
      <c r="HW56" s="167"/>
      <c r="HX56" s="167"/>
      <c r="HY56" s="167"/>
      <c r="HZ56" s="167"/>
      <c r="IA56" s="167"/>
      <c r="IB56" s="167"/>
      <c r="IC56" s="167"/>
      <c r="ID56" s="167"/>
      <c r="IE56" s="167"/>
      <c r="IF56" s="167"/>
      <c r="IG56" s="167"/>
      <c r="IH56" s="167"/>
      <c r="II56" s="167"/>
      <c r="IJ56" s="167"/>
      <c r="IK56" s="167"/>
      <c r="IL56" s="167"/>
      <c r="IM56" s="167"/>
      <c r="IN56" s="167"/>
      <c r="IO56" s="167"/>
      <c r="IP56" s="167"/>
      <c r="IQ56" s="167"/>
      <c r="IR56" s="167"/>
    </row>
    <row r="57" spans="1:252" ht="9">
      <c r="A57" s="130"/>
      <c r="B57" s="362"/>
      <c r="C57" s="36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232"/>
      <c r="P57" s="232"/>
      <c r="Q57" s="232"/>
      <c r="R57" s="445"/>
      <c r="S57" s="413"/>
      <c r="T57" s="446"/>
      <c r="U57" s="447"/>
      <c r="V57" s="447"/>
      <c r="W57" s="409"/>
      <c r="X57" s="409"/>
      <c r="Y57" s="366"/>
      <c r="Z57" s="366"/>
      <c r="AA57" s="366"/>
      <c r="AB57" s="366"/>
      <c r="AC57" s="366"/>
      <c r="AD57" s="353"/>
      <c r="AE57" s="558"/>
      <c r="AF57" s="217"/>
      <c r="AG57" s="217"/>
      <c r="AH57" s="217"/>
      <c r="AI57" s="217"/>
      <c r="AJ57" s="217"/>
      <c r="AK57" s="217"/>
      <c r="AL57" s="217"/>
      <c r="AM57" s="217"/>
      <c r="AN57" s="217"/>
      <c r="AO57" s="217"/>
      <c r="AP57" s="217"/>
      <c r="AQ57" s="217"/>
      <c r="AR57" s="217"/>
      <c r="AS57" s="217"/>
      <c r="AT57" s="217"/>
      <c r="AU57" s="217"/>
      <c r="AV57" s="217"/>
      <c r="AW57" s="217"/>
      <c r="AX57" s="217"/>
      <c r="AY57" s="217"/>
      <c r="AZ57" s="217"/>
      <c r="BA57" s="217"/>
      <c r="BB57" s="217"/>
      <c r="BC57" s="217"/>
      <c r="BD57" s="217"/>
      <c r="BE57" s="217"/>
      <c r="BF57" s="217"/>
      <c r="BG57" s="217"/>
      <c r="BH57" s="217"/>
      <c r="BI57" s="217"/>
      <c r="BJ57" s="217"/>
      <c r="BK57" s="217"/>
      <c r="BL57" s="217"/>
      <c r="BM57" s="217"/>
      <c r="BN57" s="217"/>
      <c r="BO57" s="217"/>
      <c r="BP57" s="217"/>
      <c r="BQ57" s="217"/>
      <c r="BR57" s="217"/>
      <c r="BS57" s="217"/>
      <c r="BT57" s="217"/>
      <c r="BU57" s="217"/>
      <c r="BV57" s="217"/>
      <c r="BW57" s="217"/>
      <c r="BX57" s="217"/>
      <c r="BY57" s="217"/>
      <c r="BZ57" s="217"/>
      <c r="CA57" s="217"/>
      <c r="CB57" s="217"/>
      <c r="CC57" s="217"/>
      <c r="CD57" s="217"/>
      <c r="CE57" s="217"/>
      <c r="CF57" s="217"/>
      <c r="CG57" s="217"/>
      <c r="CH57" s="217"/>
      <c r="CI57" s="217"/>
      <c r="CJ57" s="217"/>
      <c r="CK57" s="217"/>
      <c r="CL57" s="217"/>
      <c r="CM57" s="217"/>
      <c r="CN57" s="217"/>
      <c r="CO57" s="217"/>
      <c r="CP57" s="217"/>
      <c r="CQ57" s="217"/>
      <c r="CR57" s="217"/>
      <c r="CS57" s="217"/>
      <c r="CT57" s="217"/>
      <c r="CU57" s="217"/>
      <c r="CV57" s="217"/>
      <c r="CW57" s="217"/>
      <c r="CX57" s="217"/>
      <c r="CY57" s="217"/>
      <c r="CZ57" s="217"/>
      <c r="DA57" s="217"/>
      <c r="DB57" s="217"/>
      <c r="DC57" s="217"/>
      <c r="DD57" s="217"/>
      <c r="DE57" s="217"/>
      <c r="DF57" s="217"/>
      <c r="DG57" s="217"/>
      <c r="DH57" s="217"/>
      <c r="DI57" s="217"/>
      <c r="DJ57" s="217"/>
      <c r="DK57" s="217"/>
      <c r="DL57" s="217"/>
      <c r="DM57" s="217"/>
      <c r="DN57" s="217"/>
      <c r="DO57" s="217"/>
      <c r="DP57" s="217"/>
      <c r="DQ57" s="217"/>
      <c r="DR57" s="217"/>
      <c r="DS57" s="217"/>
      <c r="DT57" s="217"/>
      <c r="DU57" s="217"/>
      <c r="DV57" s="217"/>
      <c r="DW57" s="217"/>
      <c r="DX57" s="217"/>
      <c r="DY57" s="217"/>
      <c r="DZ57" s="217"/>
      <c r="EA57" s="217"/>
      <c r="EB57" s="217"/>
      <c r="EC57" s="217"/>
      <c r="ED57" s="217"/>
      <c r="EE57" s="217"/>
      <c r="EF57" s="217"/>
      <c r="EG57" s="217"/>
      <c r="EH57" s="217"/>
      <c r="EI57" s="217"/>
      <c r="EJ57" s="217"/>
      <c r="EK57" s="217"/>
      <c r="EL57" s="217"/>
      <c r="EM57" s="217"/>
      <c r="EN57" s="217"/>
      <c r="EO57" s="217"/>
      <c r="EP57" s="217"/>
      <c r="EQ57" s="217"/>
      <c r="ER57" s="217"/>
      <c r="ES57" s="217"/>
      <c r="ET57" s="217"/>
      <c r="EU57" s="217"/>
      <c r="EV57" s="217"/>
      <c r="EW57" s="217"/>
      <c r="EX57" s="217"/>
      <c r="EY57" s="217"/>
      <c r="EZ57" s="217"/>
      <c r="FA57" s="217"/>
      <c r="FB57" s="217"/>
      <c r="FC57" s="217"/>
      <c r="FD57" s="217"/>
      <c r="FE57" s="217"/>
      <c r="FF57" s="217"/>
      <c r="FG57" s="217"/>
      <c r="FH57" s="217"/>
      <c r="FI57" s="217"/>
      <c r="FJ57" s="217"/>
      <c r="FK57" s="217"/>
      <c r="FL57" s="217"/>
      <c r="FM57" s="217"/>
      <c r="FN57" s="217"/>
      <c r="FO57" s="217"/>
      <c r="FP57" s="217"/>
      <c r="FQ57" s="217"/>
      <c r="FR57" s="217"/>
      <c r="FS57" s="217"/>
      <c r="FT57" s="217"/>
      <c r="FU57" s="217"/>
      <c r="FV57" s="217"/>
      <c r="FW57" s="217"/>
      <c r="FX57" s="217"/>
      <c r="FY57" s="217"/>
      <c r="FZ57" s="217"/>
      <c r="GA57" s="217"/>
      <c r="GB57" s="217"/>
      <c r="GC57" s="217"/>
      <c r="GD57" s="217"/>
      <c r="GE57" s="217"/>
      <c r="GF57" s="217"/>
      <c r="GG57" s="217"/>
      <c r="GH57" s="217"/>
      <c r="GI57" s="217"/>
      <c r="GJ57" s="217"/>
      <c r="GK57" s="217"/>
      <c r="GL57" s="217"/>
      <c r="GM57" s="217"/>
      <c r="GN57" s="217"/>
      <c r="GO57" s="217"/>
      <c r="GP57" s="217"/>
      <c r="GQ57" s="217"/>
      <c r="GR57" s="217"/>
      <c r="GS57" s="217"/>
      <c r="GT57" s="217"/>
      <c r="GU57" s="217"/>
      <c r="GV57" s="217"/>
      <c r="GW57" s="217"/>
      <c r="GX57" s="217"/>
      <c r="GY57" s="217"/>
      <c r="GZ57" s="217"/>
      <c r="HA57" s="217"/>
      <c r="HB57" s="217"/>
      <c r="HC57" s="217"/>
      <c r="HD57" s="217"/>
      <c r="HE57" s="217"/>
      <c r="HF57" s="217"/>
      <c r="HG57" s="217"/>
      <c r="HH57" s="217"/>
      <c r="HI57" s="217"/>
      <c r="HJ57" s="217"/>
      <c r="HK57" s="217"/>
      <c r="HL57" s="217"/>
      <c r="HM57" s="217"/>
      <c r="HN57" s="217"/>
      <c r="HO57" s="217"/>
      <c r="HP57" s="217"/>
      <c r="HQ57" s="217"/>
      <c r="HR57" s="217"/>
      <c r="HS57" s="217"/>
      <c r="HT57" s="217"/>
      <c r="HU57" s="217"/>
      <c r="HV57" s="217"/>
      <c r="HW57" s="217"/>
      <c r="HX57" s="217"/>
      <c r="HY57" s="217"/>
      <c r="HZ57" s="217"/>
      <c r="IA57" s="217"/>
      <c r="IB57" s="217"/>
      <c r="IC57" s="217"/>
      <c r="ID57" s="217"/>
      <c r="IE57" s="217"/>
      <c r="IF57" s="217"/>
      <c r="IG57" s="217"/>
      <c r="IH57" s="217"/>
      <c r="II57" s="217"/>
      <c r="IJ57" s="217"/>
      <c r="IK57" s="217"/>
      <c r="IL57" s="217"/>
      <c r="IM57" s="217"/>
      <c r="IN57" s="217"/>
      <c r="IO57" s="217"/>
      <c r="IP57" s="217"/>
      <c r="IQ57" s="217"/>
      <c r="IR57" s="217"/>
    </row>
    <row r="58" spans="1:252" ht="9">
      <c r="A58" s="130" t="s">
        <v>57</v>
      </c>
      <c r="B58" s="362">
        <v>795.2</v>
      </c>
      <c r="C58" s="362">
        <v>752.5</v>
      </c>
      <c r="D58" s="362">
        <v>745.4</v>
      </c>
      <c r="E58" s="362">
        <v>793.3</v>
      </c>
      <c r="F58" s="362">
        <v>719.8</v>
      </c>
      <c r="G58" s="362">
        <v>546.9</v>
      </c>
      <c r="H58" s="362">
        <v>769.3</v>
      </c>
      <c r="I58" s="362">
        <v>844</v>
      </c>
      <c r="J58" s="362">
        <v>775.6</v>
      </c>
      <c r="K58" s="362">
        <v>751.5</v>
      </c>
      <c r="L58" s="362">
        <v>742.1</v>
      </c>
      <c r="M58" s="362">
        <v>735.2</v>
      </c>
      <c r="N58" s="362">
        <v>777.6</v>
      </c>
      <c r="O58" s="232">
        <v>740.58996611954103</v>
      </c>
      <c r="P58" s="232">
        <v>713.89226583070467</v>
      </c>
      <c r="Q58" s="232">
        <v>850.44796997951266</v>
      </c>
      <c r="R58" s="445">
        <v>743.01728026140279</v>
      </c>
      <c r="S58" s="413">
        <v>729.4084228024434</v>
      </c>
      <c r="T58" s="446">
        <v>750.1827101217234</v>
      </c>
      <c r="U58" s="447">
        <v>781.19073504602113</v>
      </c>
      <c r="V58" s="447">
        <v>788.50390097154684</v>
      </c>
      <c r="W58" s="409">
        <v>812.61449648153439</v>
      </c>
      <c r="X58" s="409">
        <v>857.0244457314601</v>
      </c>
      <c r="Y58" s="366">
        <v>823.76403375764914</v>
      </c>
      <c r="Z58" s="366">
        <v>784.70834226607769</v>
      </c>
      <c r="AA58" s="366">
        <v>742.73222275377475</v>
      </c>
      <c r="AB58" s="366">
        <v>823.3</v>
      </c>
      <c r="AC58" s="366">
        <v>832.76878366868232</v>
      </c>
      <c r="AD58" s="353">
        <v>785.56651352220626</v>
      </c>
      <c r="AE58" s="558"/>
      <c r="AF58" s="217"/>
      <c r="AG58" s="217"/>
      <c r="AH58" s="217"/>
      <c r="AI58" s="217"/>
      <c r="AJ58" s="217"/>
      <c r="AK58" s="217"/>
      <c r="AL58" s="217"/>
      <c r="AM58" s="217"/>
      <c r="AN58" s="217"/>
      <c r="AO58" s="217"/>
      <c r="AP58" s="217"/>
      <c r="AQ58" s="217"/>
      <c r="AR58" s="217"/>
      <c r="AS58" s="217"/>
      <c r="AT58" s="217"/>
      <c r="AU58" s="217"/>
      <c r="AV58" s="217"/>
      <c r="AW58" s="217"/>
      <c r="AX58" s="217"/>
      <c r="AY58" s="217"/>
      <c r="AZ58" s="217"/>
      <c r="BA58" s="217"/>
      <c r="BB58" s="217"/>
      <c r="BC58" s="217"/>
      <c r="BD58" s="217"/>
      <c r="BE58" s="217"/>
      <c r="BF58" s="217"/>
      <c r="BG58" s="217"/>
      <c r="BH58" s="217"/>
      <c r="BI58" s="217"/>
      <c r="BJ58" s="217"/>
      <c r="BK58" s="217"/>
      <c r="BL58" s="217"/>
      <c r="BM58" s="217"/>
      <c r="BN58" s="217"/>
      <c r="BO58" s="217"/>
      <c r="BP58" s="217"/>
      <c r="BQ58" s="217"/>
      <c r="BR58" s="217"/>
      <c r="BS58" s="217"/>
      <c r="BT58" s="217"/>
      <c r="BU58" s="217"/>
      <c r="BV58" s="217"/>
      <c r="BW58" s="217"/>
      <c r="BX58" s="217"/>
      <c r="BY58" s="217"/>
      <c r="BZ58" s="217"/>
      <c r="CA58" s="217"/>
      <c r="CB58" s="217"/>
      <c r="CC58" s="217"/>
      <c r="CD58" s="217"/>
      <c r="CE58" s="217"/>
      <c r="CF58" s="217"/>
      <c r="CG58" s="217"/>
      <c r="CH58" s="217"/>
      <c r="CI58" s="217"/>
      <c r="CJ58" s="217"/>
      <c r="CK58" s="217"/>
      <c r="CL58" s="217"/>
      <c r="CM58" s="217"/>
      <c r="CN58" s="217"/>
      <c r="CO58" s="217"/>
      <c r="CP58" s="217"/>
      <c r="CQ58" s="217"/>
      <c r="CR58" s="217"/>
      <c r="CS58" s="217"/>
      <c r="CT58" s="217"/>
      <c r="CU58" s="217"/>
      <c r="CV58" s="217"/>
      <c r="CW58" s="217"/>
      <c r="CX58" s="217"/>
      <c r="CY58" s="217"/>
      <c r="CZ58" s="217"/>
      <c r="DA58" s="217"/>
      <c r="DB58" s="217"/>
      <c r="DC58" s="217"/>
      <c r="DD58" s="217"/>
      <c r="DE58" s="217"/>
      <c r="DF58" s="217"/>
      <c r="DG58" s="217"/>
      <c r="DH58" s="217"/>
      <c r="DI58" s="217"/>
      <c r="DJ58" s="217"/>
      <c r="DK58" s="217"/>
      <c r="DL58" s="217"/>
      <c r="DM58" s="217"/>
      <c r="DN58" s="217"/>
      <c r="DO58" s="217"/>
      <c r="DP58" s="217"/>
      <c r="DQ58" s="217"/>
      <c r="DR58" s="217"/>
      <c r="DS58" s="217"/>
      <c r="DT58" s="217"/>
      <c r="DU58" s="217"/>
      <c r="DV58" s="217"/>
      <c r="DW58" s="217"/>
      <c r="DX58" s="217"/>
      <c r="DY58" s="217"/>
      <c r="DZ58" s="217"/>
      <c r="EA58" s="217"/>
      <c r="EB58" s="217"/>
      <c r="EC58" s="217"/>
      <c r="ED58" s="217"/>
      <c r="EE58" s="217"/>
      <c r="EF58" s="217"/>
      <c r="EG58" s="217"/>
      <c r="EH58" s="217"/>
      <c r="EI58" s="217"/>
      <c r="EJ58" s="217"/>
      <c r="EK58" s="217"/>
      <c r="EL58" s="217"/>
      <c r="EM58" s="217"/>
      <c r="EN58" s="217"/>
      <c r="EO58" s="217"/>
      <c r="EP58" s="217"/>
      <c r="EQ58" s="217"/>
      <c r="ER58" s="217"/>
      <c r="ES58" s="217"/>
      <c r="ET58" s="217"/>
      <c r="EU58" s="217"/>
      <c r="EV58" s="217"/>
      <c r="EW58" s="217"/>
      <c r="EX58" s="217"/>
      <c r="EY58" s="217"/>
      <c r="EZ58" s="217"/>
      <c r="FA58" s="217"/>
      <c r="FB58" s="217"/>
      <c r="FC58" s="217"/>
      <c r="FD58" s="217"/>
      <c r="FE58" s="217"/>
      <c r="FF58" s="217"/>
      <c r="FG58" s="217"/>
      <c r="FH58" s="217"/>
      <c r="FI58" s="217"/>
      <c r="FJ58" s="217"/>
      <c r="FK58" s="217"/>
      <c r="FL58" s="217"/>
      <c r="FM58" s="217"/>
      <c r="FN58" s="217"/>
      <c r="FO58" s="217"/>
      <c r="FP58" s="217"/>
      <c r="FQ58" s="217"/>
      <c r="FR58" s="217"/>
      <c r="FS58" s="217"/>
      <c r="FT58" s="217"/>
      <c r="FU58" s="217"/>
      <c r="FV58" s="217"/>
      <c r="FW58" s="217"/>
      <c r="FX58" s="217"/>
      <c r="FY58" s="217"/>
      <c r="FZ58" s="217"/>
      <c r="GA58" s="217"/>
      <c r="GB58" s="217"/>
      <c r="GC58" s="217"/>
      <c r="GD58" s="217"/>
      <c r="GE58" s="217"/>
      <c r="GF58" s="217"/>
      <c r="GG58" s="217"/>
      <c r="GH58" s="217"/>
      <c r="GI58" s="217"/>
      <c r="GJ58" s="217"/>
      <c r="GK58" s="217"/>
      <c r="GL58" s="217"/>
      <c r="GM58" s="217"/>
      <c r="GN58" s="217"/>
      <c r="GO58" s="217"/>
      <c r="GP58" s="217"/>
      <c r="GQ58" s="217"/>
      <c r="GR58" s="217"/>
      <c r="GS58" s="217"/>
      <c r="GT58" s="217"/>
      <c r="GU58" s="217"/>
      <c r="GV58" s="217"/>
      <c r="GW58" s="217"/>
      <c r="GX58" s="217"/>
      <c r="GY58" s="217"/>
      <c r="GZ58" s="217"/>
      <c r="HA58" s="217"/>
      <c r="HB58" s="217"/>
      <c r="HC58" s="217"/>
      <c r="HD58" s="217"/>
      <c r="HE58" s="217"/>
      <c r="HF58" s="217"/>
      <c r="HG58" s="217"/>
      <c r="HH58" s="217"/>
      <c r="HI58" s="217"/>
      <c r="HJ58" s="217"/>
      <c r="HK58" s="217"/>
      <c r="HL58" s="217"/>
      <c r="HM58" s="217"/>
      <c r="HN58" s="217"/>
      <c r="HO58" s="217"/>
      <c r="HP58" s="217"/>
      <c r="HQ58" s="217"/>
      <c r="HR58" s="217"/>
      <c r="HS58" s="217"/>
      <c r="HT58" s="217"/>
      <c r="HU58" s="217"/>
      <c r="HV58" s="217"/>
      <c r="HW58" s="217"/>
      <c r="HX58" s="217"/>
      <c r="HY58" s="217"/>
      <c r="HZ58" s="217"/>
      <c r="IA58" s="217"/>
      <c r="IB58" s="217"/>
      <c r="IC58" s="217"/>
      <c r="ID58" s="217"/>
      <c r="IE58" s="217"/>
      <c r="IF58" s="217"/>
      <c r="IG58" s="217"/>
      <c r="IH58" s="217"/>
      <c r="II58" s="217"/>
      <c r="IJ58" s="217"/>
      <c r="IK58" s="217"/>
      <c r="IL58" s="217"/>
      <c r="IM58" s="217"/>
      <c r="IN58" s="217"/>
      <c r="IO58" s="217"/>
      <c r="IP58" s="217"/>
      <c r="IQ58" s="217"/>
      <c r="IR58" s="217"/>
    </row>
    <row r="59" spans="1:252" ht="9">
      <c r="A59" s="130" t="s">
        <v>58</v>
      </c>
      <c r="B59" s="362">
        <v>875.8</v>
      </c>
      <c r="C59" s="362">
        <v>836.8</v>
      </c>
      <c r="D59" s="362">
        <v>843.6</v>
      </c>
      <c r="E59" s="362">
        <v>884.8</v>
      </c>
      <c r="F59" s="362">
        <v>787.8</v>
      </c>
      <c r="G59" s="362">
        <v>639.6</v>
      </c>
      <c r="H59" s="362">
        <v>798.4</v>
      </c>
      <c r="I59" s="362">
        <v>889.7</v>
      </c>
      <c r="J59" s="362">
        <v>819.7</v>
      </c>
      <c r="K59" s="362">
        <v>820.9</v>
      </c>
      <c r="L59" s="362">
        <v>843.4</v>
      </c>
      <c r="M59" s="362">
        <v>885.4</v>
      </c>
      <c r="N59" s="362">
        <v>852.2</v>
      </c>
      <c r="O59" s="232">
        <v>757.06349961486637</v>
      </c>
      <c r="P59" s="232">
        <v>759.10821661643024</v>
      </c>
      <c r="Q59" s="232">
        <v>846.66009803033648</v>
      </c>
      <c r="R59" s="445">
        <v>787.88407430458835</v>
      </c>
      <c r="S59" s="413">
        <v>768.52660556165347</v>
      </c>
      <c r="T59" s="446">
        <v>812.43778892731132</v>
      </c>
      <c r="U59" s="447">
        <v>823.18647349035064</v>
      </c>
      <c r="V59" s="447">
        <v>731.14202139812414</v>
      </c>
      <c r="W59" s="409">
        <v>811.20549906886959</v>
      </c>
      <c r="X59" s="409">
        <v>870.52092258753021</v>
      </c>
      <c r="Y59" s="366">
        <v>825.75059518618013</v>
      </c>
      <c r="Z59" s="366">
        <v>791.73953493315332</v>
      </c>
      <c r="AA59" s="366">
        <v>693.48294958160716</v>
      </c>
      <c r="AB59" s="366">
        <v>801.5</v>
      </c>
      <c r="AC59" s="366">
        <v>828.1869742784063</v>
      </c>
      <c r="AD59" s="353">
        <v>756.93729394542208</v>
      </c>
      <c r="AE59" s="558"/>
      <c r="AF59" s="217"/>
      <c r="AG59" s="217"/>
      <c r="AH59" s="217"/>
      <c r="AI59" s="217"/>
      <c r="AJ59" s="217"/>
      <c r="AK59" s="217"/>
      <c r="AL59" s="217"/>
      <c r="AM59" s="217"/>
      <c r="AN59" s="217"/>
      <c r="AO59" s="217"/>
      <c r="AP59" s="217"/>
      <c r="AQ59" s="217"/>
      <c r="AR59" s="217"/>
      <c r="AS59" s="217"/>
      <c r="AT59" s="217"/>
      <c r="AU59" s="217"/>
      <c r="AV59" s="217"/>
      <c r="AW59" s="217"/>
      <c r="AX59" s="217"/>
      <c r="AY59" s="217"/>
      <c r="AZ59" s="217"/>
      <c r="BA59" s="217"/>
      <c r="BB59" s="217"/>
      <c r="BC59" s="217"/>
      <c r="BD59" s="217"/>
      <c r="BE59" s="217"/>
      <c r="BF59" s="217"/>
      <c r="BG59" s="217"/>
      <c r="BH59" s="217"/>
      <c r="BI59" s="217"/>
      <c r="BJ59" s="217"/>
      <c r="BK59" s="217"/>
      <c r="BL59" s="217"/>
      <c r="BM59" s="217"/>
      <c r="BN59" s="217"/>
      <c r="BO59" s="217"/>
      <c r="BP59" s="217"/>
      <c r="BQ59" s="217"/>
      <c r="BR59" s="217"/>
      <c r="BS59" s="217"/>
      <c r="BT59" s="217"/>
      <c r="BU59" s="217"/>
      <c r="BV59" s="217"/>
      <c r="BW59" s="217"/>
      <c r="BX59" s="217"/>
      <c r="BY59" s="217"/>
      <c r="BZ59" s="217"/>
      <c r="CA59" s="217"/>
      <c r="CB59" s="217"/>
      <c r="CC59" s="217"/>
      <c r="CD59" s="217"/>
      <c r="CE59" s="217"/>
      <c r="CF59" s="217"/>
      <c r="CG59" s="217"/>
      <c r="CH59" s="217"/>
      <c r="CI59" s="217"/>
      <c r="CJ59" s="217"/>
      <c r="CK59" s="217"/>
      <c r="CL59" s="217"/>
      <c r="CM59" s="217"/>
      <c r="CN59" s="217"/>
      <c r="CO59" s="217"/>
      <c r="CP59" s="217"/>
      <c r="CQ59" s="217"/>
      <c r="CR59" s="217"/>
      <c r="CS59" s="217"/>
      <c r="CT59" s="217"/>
      <c r="CU59" s="217"/>
      <c r="CV59" s="217"/>
      <c r="CW59" s="217"/>
      <c r="CX59" s="217"/>
      <c r="CY59" s="217"/>
      <c r="CZ59" s="217"/>
      <c r="DA59" s="217"/>
      <c r="DB59" s="217"/>
      <c r="DC59" s="217"/>
      <c r="DD59" s="217"/>
      <c r="DE59" s="217"/>
      <c r="DF59" s="217"/>
      <c r="DG59" s="217"/>
      <c r="DH59" s="217"/>
      <c r="DI59" s="217"/>
      <c r="DJ59" s="217"/>
      <c r="DK59" s="217"/>
      <c r="DL59" s="217"/>
      <c r="DM59" s="217"/>
      <c r="DN59" s="217"/>
      <c r="DO59" s="217"/>
      <c r="DP59" s="217"/>
      <c r="DQ59" s="217"/>
      <c r="DR59" s="217"/>
      <c r="DS59" s="217"/>
      <c r="DT59" s="217"/>
      <c r="DU59" s="217"/>
      <c r="DV59" s="217"/>
      <c r="DW59" s="217"/>
      <c r="DX59" s="217"/>
      <c r="DY59" s="217"/>
      <c r="DZ59" s="217"/>
      <c r="EA59" s="217"/>
      <c r="EB59" s="217"/>
      <c r="EC59" s="217"/>
      <c r="ED59" s="217"/>
      <c r="EE59" s="217"/>
      <c r="EF59" s="217"/>
      <c r="EG59" s="217"/>
      <c r="EH59" s="217"/>
      <c r="EI59" s="217"/>
      <c r="EJ59" s="217"/>
      <c r="EK59" s="217"/>
      <c r="EL59" s="217"/>
      <c r="EM59" s="217"/>
      <c r="EN59" s="217"/>
      <c r="EO59" s="217"/>
      <c r="EP59" s="217"/>
      <c r="EQ59" s="217"/>
      <c r="ER59" s="217"/>
      <c r="ES59" s="217"/>
      <c r="ET59" s="217"/>
      <c r="EU59" s="217"/>
      <c r="EV59" s="217"/>
      <c r="EW59" s="217"/>
      <c r="EX59" s="217"/>
      <c r="EY59" s="217"/>
      <c r="EZ59" s="217"/>
      <c r="FA59" s="217"/>
      <c r="FB59" s="217"/>
      <c r="FC59" s="217"/>
      <c r="FD59" s="217"/>
      <c r="FE59" s="217"/>
      <c r="FF59" s="217"/>
      <c r="FG59" s="217"/>
      <c r="FH59" s="217"/>
      <c r="FI59" s="217"/>
      <c r="FJ59" s="217"/>
      <c r="FK59" s="217"/>
      <c r="FL59" s="217"/>
      <c r="FM59" s="217"/>
      <c r="FN59" s="217"/>
      <c r="FO59" s="217"/>
      <c r="FP59" s="217"/>
      <c r="FQ59" s="217"/>
      <c r="FR59" s="217"/>
      <c r="FS59" s="217"/>
      <c r="FT59" s="217"/>
      <c r="FU59" s="217"/>
      <c r="FV59" s="217"/>
      <c r="FW59" s="217"/>
      <c r="FX59" s="217"/>
      <c r="FY59" s="217"/>
      <c r="FZ59" s="217"/>
      <c r="GA59" s="217"/>
      <c r="GB59" s="217"/>
      <c r="GC59" s="217"/>
      <c r="GD59" s="217"/>
      <c r="GE59" s="217"/>
      <c r="GF59" s="217"/>
      <c r="GG59" s="217"/>
      <c r="GH59" s="217"/>
      <c r="GI59" s="217"/>
      <c r="GJ59" s="217"/>
      <c r="GK59" s="217"/>
      <c r="GL59" s="217"/>
      <c r="GM59" s="217"/>
      <c r="GN59" s="217"/>
      <c r="GO59" s="217"/>
      <c r="GP59" s="217"/>
      <c r="GQ59" s="217"/>
      <c r="GR59" s="217"/>
      <c r="GS59" s="217"/>
      <c r="GT59" s="217"/>
      <c r="GU59" s="217"/>
      <c r="GV59" s="217"/>
      <c r="GW59" s="217"/>
      <c r="GX59" s="217"/>
      <c r="GY59" s="217"/>
      <c r="GZ59" s="217"/>
      <c r="HA59" s="217"/>
      <c r="HB59" s="217"/>
      <c r="HC59" s="217"/>
      <c r="HD59" s="217"/>
      <c r="HE59" s="217"/>
      <c r="HF59" s="217"/>
      <c r="HG59" s="217"/>
      <c r="HH59" s="217"/>
      <c r="HI59" s="217"/>
      <c r="HJ59" s="217"/>
      <c r="HK59" s="217"/>
      <c r="HL59" s="217"/>
      <c r="HM59" s="217"/>
      <c r="HN59" s="217"/>
      <c r="HO59" s="217"/>
      <c r="HP59" s="217"/>
      <c r="HQ59" s="217"/>
      <c r="HR59" s="217"/>
      <c r="HS59" s="217"/>
      <c r="HT59" s="217"/>
      <c r="HU59" s="217"/>
      <c r="HV59" s="217"/>
      <c r="HW59" s="217"/>
      <c r="HX59" s="217"/>
      <c r="HY59" s="217"/>
      <c r="HZ59" s="217"/>
      <c r="IA59" s="217"/>
      <c r="IB59" s="217"/>
      <c r="IC59" s="217"/>
      <c r="ID59" s="217"/>
      <c r="IE59" s="217"/>
      <c r="IF59" s="217"/>
      <c r="IG59" s="217"/>
      <c r="IH59" s="217"/>
      <c r="II59" s="217"/>
      <c r="IJ59" s="217"/>
      <c r="IK59" s="217"/>
      <c r="IL59" s="217"/>
      <c r="IM59" s="217"/>
      <c r="IN59" s="217"/>
      <c r="IO59" s="217"/>
      <c r="IP59" s="217"/>
      <c r="IQ59" s="217"/>
      <c r="IR59" s="217"/>
    </row>
    <row r="60" spans="1:252" ht="9">
      <c r="A60" s="130"/>
      <c r="B60" s="362"/>
      <c r="C60" s="362"/>
      <c r="D60" s="362"/>
      <c r="E60" s="362"/>
      <c r="F60" s="362"/>
      <c r="G60" s="362"/>
      <c r="H60" s="362"/>
      <c r="I60" s="362"/>
      <c r="J60" s="362"/>
      <c r="K60" s="362"/>
      <c r="L60" s="362"/>
      <c r="M60" s="362"/>
      <c r="N60" s="362"/>
      <c r="O60" s="232"/>
      <c r="P60" s="354"/>
      <c r="Q60" s="354"/>
      <c r="R60" s="354"/>
      <c r="S60" s="354"/>
      <c r="T60" s="354"/>
      <c r="U60" s="354"/>
      <c r="V60" s="447"/>
      <c r="W60" s="354"/>
      <c r="X60" s="354"/>
      <c r="Y60" s="362"/>
      <c r="Z60" s="362"/>
      <c r="AA60" s="362"/>
      <c r="AB60" s="362"/>
      <c r="AC60" s="362"/>
      <c r="AD60" s="353"/>
      <c r="AE60" s="558"/>
      <c r="AF60" s="217"/>
      <c r="AG60" s="217"/>
      <c r="AH60" s="217"/>
      <c r="AI60" s="217"/>
      <c r="AJ60" s="217"/>
      <c r="AK60" s="217"/>
      <c r="AL60" s="217"/>
      <c r="AM60" s="217"/>
      <c r="AN60" s="217"/>
      <c r="AO60" s="217"/>
      <c r="AP60" s="217"/>
      <c r="AQ60" s="217"/>
      <c r="AR60" s="217"/>
      <c r="AS60" s="217"/>
      <c r="AT60" s="217"/>
      <c r="AU60" s="217"/>
      <c r="AV60" s="217"/>
      <c r="AW60" s="217"/>
      <c r="AX60" s="217"/>
      <c r="AY60" s="217"/>
      <c r="AZ60" s="217"/>
      <c r="BA60" s="217"/>
      <c r="BB60" s="217"/>
      <c r="BC60" s="217"/>
      <c r="BD60" s="217"/>
      <c r="BE60" s="217"/>
      <c r="BF60" s="217"/>
      <c r="BG60" s="217"/>
      <c r="BH60" s="217"/>
      <c r="BI60" s="217"/>
      <c r="BJ60" s="217"/>
      <c r="BK60" s="217"/>
      <c r="BL60" s="217"/>
      <c r="BM60" s="217"/>
      <c r="BN60" s="217"/>
      <c r="BO60" s="217"/>
      <c r="BP60" s="217"/>
      <c r="BQ60" s="217"/>
      <c r="BR60" s="217"/>
      <c r="BS60" s="217"/>
      <c r="BT60" s="217"/>
      <c r="BU60" s="217"/>
      <c r="BV60" s="217"/>
      <c r="BW60" s="217"/>
      <c r="BX60" s="217"/>
      <c r="BY60" s="217"/>
      <c r="BZ60" s="217"/>
      <c r="CA60" s="217"/>
      <c r="CB60" s="217"/>
      <c r="CC60" s="217"/>
      <c r="CD60" s="217"/>
      <c r="CE60" s="217"/>
      <c r="CF60" s="217"/>
      <c r="CG60" s="217"/>
      <c r="CH60" s="217"/>
      <c r="CI60" s="217"/>
      <c r="CJ60" s="217"/>
      <c r="CK60" s="217"/>
      <c r="CL60" s="217"/>
      <c r="CM60" s="217"/>
      <c r="CN60" s="217"/>
      <c r="CO60" s="217"/>
      <c r="CP60" s="217"/>
      <c r="CQ60" s="217"/>
      <c r="CR60" s="217"/>
      <c r="CS60" s="217"/>
      <c r="CT60" s="217"/>
      <c r="CU60" s="217"/>
      <c r="CV60" s="217"/>
      <c r="CW60" s="217"/>
      <c r="CX60" s="217"/>
      <c r="CY60" s="217"/>
      <c r="CZ60" s="217"/>
      <c r="DA60" s="217"/>
      <c r="DB60" s="217"/>
      <c r="DC60" s="217"/>
      <c r="DD60" s="217"/>
      <c r="DE60" s="217"/>
      <c r="DF60" s="217"/>
      <c r="DG60" s="217"/>
      <c r="DH60" s="217"/>
      <c r="DI60" s="217"/>
      <c r="DJ60" s="217"/>
      <c r="DK60" s="217"/>
      <c r="DL60" s="217"/>
      <c r="DM60" s="217"/>
      <c r="DN60" s="217"/>
      <c r="DO60" s="217"/>
      <c r="DP60" s="217"/>
      <c r="DQ60" s="217"/>
      <c r="DR60" s="217"/>
      <c r="DS60" s="217"/>
      <c r="DT60" s="217"/>
      <c r="DU60" s="217"/>
      <c r="DV60" s="217"/>
      <c r="DW60" s="217"/>
      <c r="DX60" s="217"/>
      <c r="DY60" s="217"/>
      <c r="DZ60" s="217"/>
      <c r="EA60" s="217"/>
      <c r="EB60" s="217"/>
      <c r="EC60" s="217"/>
      <c r="ED60" s="217"/>
      <c r="EE60" s="217"/>
      <c r="EF60" s="217"/>
      <c r="EG60" s="217"/>
      <c r="EH60" s="217"/>
      <c r="EI60" s="217"/>
      <c r="EJ60" s="217"/>
      <c r="EK60" s="217"/>
      <c r="EL60" s="217"/>
      <c r="EM60" s="217"/>
      <c r="EN60" s="217"/>
      <c r="EO60" s="217"/>
      <c r="EP60" s="217"/>
      <c r="EQ60" s="217"/>
      <c r="ER60" s="217"/>
      <c r="ES60" s="217"/>
      <c r="ET60" s="217"/>
      <c r="EU60" s="217"/>
      <c r="EV60" s="217"/>
      <c r="EW60" s="217"/>
      <c r="EX60" s="217"/>
      <c r="EY60" s="217"/>
      <c r="EZ60" s="217"/>
      <c r="FA60" s="217"/>
      <c r="FB60" s="217"/>
      <c r="FC60" s="217"/>
      <c r="FD60" s="217"/>
      <c r="FE60" s="217"/>
      <c r="FF60" s="217"/>
      <c r="FG60" s="217"/>
      <c r="FH60" s="217"/>
      <c r="FI60" s="217"/>
      <c r="FJ60" s="217"/>
      <c r="FK60" s="217"/>
      <c r="FL60" s="217"/>
      <c r="FM60" s="217"/>
      <c r="FN60" s="217"/>
      <c r="FO60" s="217"/>
      <c r="FP60" s="217"/>
      <c r="FQ60" s="217"/>
      <c r="FR60" s="217"/>
      <c r="FS60" s="217"/>
      <c r="FT60" s="217"/>
      <c r="FU60" s="217"/>
      <c r="FV60" s="217"/>
      <c r="FW60" s="217"/>
      <c r="FX60" s="217"/>
      <c r="FY60" s="217"/>
      <c r="FZ60" s="217"/>
      <c r="GA60" s="217"/>
      <c r="GB60" s="217"/>
      <c r="GC60" s="217"/>
      <c r="GD60" s="217"/>
      <c r="GE60" s="217"/>
      <c r="GF60" s="217"/>
      <c r="GG60" s="217"/>
      <c r="GH60" s="217"/>
      <c r="GI60" s="217"/>
      <c r="GJ60" s="217"/>
      <c r="GK60" s="217"/>
      <c r="GL60" s="217"/>
      <c r="GM60" s="217"/>
      <c r="GN60" s="217"/>
      <c r="GO60" s="217"/>
      <c r="GP60" s="217"/>
      <c r="GQ60" s="217"/>
      <c r="GR60" s="217"/>
      <c r="GS60" s="217"/>
      <c r="GT60" s="217"/>
      <c r="GU60" s="217"/>
      <c r="GV60" s="217"/>
      <c r="GW60" s="217"/>
      <c r="GX60" s="217"/>
      <c r="GY60" s="217"/>
      <c r="GZ60" s="217"/>
      <c r="HA60" s="217"/>
      <c r="HB60" s="217"/>
      <c r="HC60" s="217"/>
      <c r="HD60" s="217"/>
      <c r="HE60" s="217"/>
      <c r="HF60" s="217"/>
      <c r="HG60" s="217"/>
      <c r="HH60" s="217"/>
      <c r="HI60" s="217"/>
      <c r="HJ60" s="217"/>
      <c r="HK60" s="217"/>
      <c r="HL60" s="217"/>
      <c r="HM60" s="217"/>
      <c r="HN60" s="217"/>
      <c r="HO60" s="217"/>
      <c r="HP60" s="217"/>
      <c r="HQ60" s="217"/>
      <c r="HR60" s="217"/>
      <c r="HS60" s="217"/>
      <c r="HT60" s="217"/>
      <c r="HU60" s="217"/>
      <c r="HV60" s="217"/>
      <c r="HW60" s="217"/>
      <c r="HX60" s="217"/>
      <c r="HY60" s="217"/>
      <c r="HZ60" s="217"/>
      <c r="IA60" s="217"/>
      <c r="IB60" s="217"/>
      <c r="IC60" s="217"/>
      <c r="ID60" s="217"/>
      <c r="IE60" s="217"/>
      <c r="IF60" s="217"/>
      <c r="IG60" s="217"/>
      <c r="IH60" s="217"/>
      <c r="II60" s="217"/>
      <c r="IJ60" s="217"/>
      <c r="IK60" s="217"/>
      <c r="IL60" s="217"/>
      <c r="IM60" s="217"/>
      <c r="IN60" s="217"/>
      <c r="IO60" s="217"/>
      <c r="IP60" s="217"/>
      <c r="IQ60" s="217"/>
      <c r="IR60" s="217"/>
    </row>
    <row r="61" spans="1:252" ht="9" customHeight="1">
      <c r="A61" s="163" t="s">
        <v>59</v>
      </c>
      <c r="B61" s="385">
        <v>812.2</v>
      </c>
      <c r="C61" s="385">
        <v>769.5</v>
      </c>
      <c r="D61" s="385">
        <v>762.8</v>
      </c>
      <c r="E61" s="385">
        <v>809.4</v>
      </c>
      <c r="F61" s="385">
        <v>730.8</v>
      </c>
      <c r="G61" s="385">
        <v>561.6</v>
      </c>
      <c r="H61" s="385">
        <v>773.4</v>
      </c>
      <c r="I61" s="385">
        <v>850.7</v>
      </c>
      <c r="J61" s="385">
        <v>782.7</v>
      </c>
      <c r="K61" s="385">
        <v>762.6</v>
      </c>
      <c r="L61" s="385">
        <v>758.5</v>
      </c>
      <c r="M61" s="385">
        <v>761.3</v>
      </c>
      <c r="N61" s="385">
        <v>790.4</v>
      </c>
      <c r="O61" s="386">
        <v>743.3376366205315</v>
      </c>
      <c r="P61" s="395">
        <v>721.30034522439587</v>
      </c>
      <c r="Q61" s="395">
        <v>849.83017094587728</v>
      </c>
      <c r="R61" s="395">
        <v>750.47695044287707</v>
      </c>
      <c r="S61" s="423">
        <v>735.23</v>
      </c>
      <c r="T61" s="395">
        <v>758.56378404121483</v>
      </c>
      <c r="U61" s="395">
        <v>787.81</v>
      </c>
      <c r="V61" s="395">
        <v>781.14666469839847</v>
      </c>
      <c r="W61" s="395">
        <v>812.37419574348087</v>
      </c>
      <c r="X61" s="395">
        <v>859.0559764520948</v>
      </c>
      <c r="Y61" s="385">
        <v>824</v>
      </c>
      <c r="Z61" s="385">
        <v>785.59192969463288</v>
      </c>
      <c r="AA61" s="385">
        <v>734.36882046490507</v>
      </c>
      <c r="AB61" s="385">
        <v>819.6</v>
      </c>
      <c r="AC61" s="385">
        <v>832.43289491091321</v>
      </c>
      <c r="AD61" s="353">
        <v>775.91817840404565</v>
      </c>
      <c r="AE61" s="161"/>
      <c r="AF61" s="217"/>
      <c r="AG61" s="217"/>
      <c r="AH61" s="217"/>
      <c r="AI61" s="217"/>
      <c r="AJ61" s="217"/>
      <c r="AK61" s="217"/>
      <c r="AL61" s="217"/>
      <c r="AM61" s="217"/>
      <c r="AN61" s="217"/>
      <c r="AO61" s="217"/>
      <c r="AP61" s="217"/>
      <c r="AQ61" s="217"/>
      <c r="AR61" s="217"/>
      <c r="AS61" s="217"/>
      <c r="AT61" s="217"/>
      <c r="AU61" s="217"/>
      <c r="AV61" s="217"/>
      <c r="AW61" s="217"/>
      <c r="AX61" s="217"/>
      <c r="AY61" s="217"/>
      <c r="AZ61" s="217"/>
      <c r="BA61" s="217"/>
      <c r="BB61" s="217"/>
      <c r="BC61" s="217"/>
      <c r="BD61" s="217"/>
      <c r="BE61" s="217"/>
      <c r="BF61" s="217"/>
      <c r="BG61" s="217"/>
      <c r="BH61" s="217"/>
      <c r="BI61" s="217"/>
      <c r="BJ61" s="217"/>
      <c r="BK61" s="217"/>
      <c r="BL61" s="217"/>
      <c r="BM61" s="217"/>
      <c r="BN61" s="217"/>
      <c r="BO61" s="217"/>
      <c r="BP61" s="217"/>
      <c r="BQ61" s="217"/>
      <c r="BR61" s="217"/>
      <c r="BS61" s="217"/>
      <c r="BT61" s="217"/>
      <c r="BU61" s="217"/>
      <c r="BV61" s="217"/>
      <c r="BW61" s="217"/>
      <c r="BX61" s="217"/>
      <c r="BY61" s="217"/>
      <c r="BZ61" s="217"/>
      <c r="CA61" s="217"/>
      <c r="CB61" s="217"/>
      <c r="CC61" s="217"/>
      <c r="CD61" s="217"/>
      <c r="CE61" s="217"/>
      <c r="CF61" s="217"/>
      <c r="CG61" s="217"/>
      <c r="CH61" s="217"/>
      <c r="CI61" s="217"/>
      <c r="CJ61" s="217"/>
      <c r="CK61" s="217"/>
      <c r="CL61" s="217"/>
      <c r="CM61" s="217"/>
      <c r="CN61" s="217"/>
      <c r="CO61" s="217"/>
      <c r="CP61" s="217"/>
      <c r="CQ61" s="217"/>
      <c r="CR61" s="217"/>
      <c r="CS61" s="217"/>
      <c r="CT61" s="217"/>
      <c r="CU61" s="217"/>
      <c r="CV61" s="217"/>
      <c r="CW61" s="217"/>
      <c r="CX61" s="217"/>
      <c r="CY61" s="217"/>
      <c r="CZ61" s="217"/>
      <c r="DA61" s="217"/>
      <c r="DB61" s="217"/>
      <c r="DC61" s="217"/>
      <c r="DD61" s="217"/>
      <c r="DE61" s="217"/>
      <c r="DF61" s="217"/>
      <c r="DG61" s="217"/>
      <c r="DH61" s="217"/>
      <c r="DI61" s="217"/>
      <c r="DJ61" s="217"/>
      <c r="DK61" s="217"/>
      <c r="DL61" s="217"/>
      <c r="DM61" s="217"/>
      <c r="DN61" s="217"/>
      <c r="DO61" s="217"/>
      <c r="DP61" s="217"/>
      <c r="DQ61" s="217"/>
      <c r="DR61" s="217"/>
      <c r="DS61" s="217"/>
      <c r="DT61" s="217"/>
      <c r="DU61" s="217"/>
      <c r="DV61" s="217"/>
      <c r="DW61" s="217"/>
      <c r="DX61" s="217"/>
      <c r="DY61" s="217"/>
      <c r="DZ61" s="217"/>
      <c r="EA61" s="217"/>
      <c r="EB61" s="217"/>
      <c r="EC61" s="217"/>
      <c r="ED61" s="217"/>
      <c r="EE61" s="217"/>
      <c r="EF61" s="217"/>
      <c r="EG61" s="217"/>
      <c r="EH61" s="217"/>
      <c r="EI61" s="217"/>
      <c r="EJ61" s="217"/>
      <c r="EK61" s="217"/>
      <c r="EL61" s="217"/>
      <c r="EM61" s="217"/>
      <c r="EN61" s="217"/>
      <c r="EO61" s="217"/>
      <c r="EP61" s="217"/>
      <c r="EQ61" s="217"/>
      <c r="ER61" s="217"/>
      <c r="ES61" s="217"/>
      <c r="ET61" s="217"/>
      <c r="EU61" s="217"/>
      <c r="EV61" s="217"/>
      <c r="EW61" s="217"/>
      <c r="EX61" s="217"/>
      <c r="EY61" s="217"/>
      <c r="EZ61" s="217"/>
      <c r="FA61" s="217"/>
      <c r="FB61" s="217"/>
      <c r="FC61" s="217"/>
      <c r="FD61" s="217"/>
      <c r="FE61" s="217"/>
      <c r="FF61" s="217"/>
      <c r="FG61" s="217"/>
      <c r="FH61" s="217"/>
      <c r="FI61" s="217"/>
      <c r="FJ61" s="217"/>
      <c r="FK61" s="217"/>
      <c r="FL61" s="217"/>
      <c r="FM61" s="217"/>
      <c r="FN61" s="217"/>
      <c r="FO61" s="217"/>
      <c r="FP61" s="217"/>
      <c r="FQ61" s="217"/>
      <c r="FR61" s="217"/>
      <c r="FS61" s="217"/>
      <c r="FT61" s="217"/>
      <c r="FU61" s="217"/>
      <c r="FV61" s="217"/>
      <c r="FW61" s="217"/>
      <c r="FX61" s="217"/>
      <c r="FY61" s="217"/>
      <c r="FZ61" s="217"/>
      <c r="GA61" s="217"/>
      <c r="GB61" s="217"/>
      <c r="GC61" s="217"/>
      <c r="GD61" s="217"/>
      <c r="GE61" s="217"/>
      <c r="GF61" s="217"/>
      <c r="GG61" s="217"/>
      <c r="GH61" s="217"/>
      <c r="GI61" s="217"/>
      <c r="GJ61" s="217"/>
      <c r="GK61" s="217"/>
      <c r="GL61" s="217"/>
      <c r="GM61" s="217"/>
      <c r="GN61" s="217"/>
      <c r="GO61" s="217"/>
      <c r="GP61" s="217"/>
      <c r="GQ61" s="217"/>
      <c r="GR61" s="217"/>
      <c r="GS61" s="217"/>
      <c r="GT61" s="217"/>
      <c r="GU61" s="217"/>
      <c r="GV61" s="217"/>
      <c r="GW61" s="217"/>
      <c r="GX61" s="217"/>
      <c r="GY61" s="217"/>
      <c r="GZ61" s="217"/>
      <c r="HA61" s="217"/>
      <c r="HB61" s="217"/>
      <c r="HC61" s="217"/>
      <c r="HD61" s="217"/>
      <c r="HE61" s="217"/>
      <c r="HF61" s="217"/>
      <c r="HG61" s="217"/>
      <c r="HH61" s="217"/>
      <c r="HI61" s="217"/>
      <c r="HJ61" s="217"/>
      <c r="HK61" s="217"/>
      <c r="HL61" s="217"/>
      <c r="HM61" s="217"/>
      <c r="HN61" s="217"/>
      <c r="HO61" s="217"/>
      <c r="HP61" s="217"/>
      <c r="HQ61" s="217"/>
      <c r="HR61" s="217"/>
      <c r="HS61" s="217"/>
      <c r="HT61" s="217"/>
      <c r="HU61" s="217"/>
      <c r="HV61" s="217"/>
      <c r="HW61" s="217"/>
      <c r="HX61" s="217"/>
      <c r="HY61" s="217"/>
      <c r="HZ61" s="217"/>
      <c r="IA61" s="217"/>
      <c r="IB61" s="217"/>
      <c r="IC61" s="217"/>
      <c r="ID61" s="217"/>
      <c r="IE61" s="217"/>
      <c r="IF61" s="217"/>
      <c r="IG61" s="217"/>
      <c r="IH61" s="217"/>
      <c r="II61" s="217"/>
      <c r="IJ61" s="217"/>
      <c r="IK61" s="217"/>
      <c r="IL61" s="217"/>
      <c r="IM61" s="217"/>
      <c r="IN61" s="217"/>
      <c r="IO61" s="217"/>
      <c r="IP61" s="217"/>
      <c r="IQ61" s="217"/>
      <c r="IR61" s="217"/>
    </row>
    <row r="62" spans="1:252" ht="9">
      <c r="A62" s="169"/>
      <c r="B62" s="411"/>
      <c r="C62" s="411"/>
      <c r="D62" s="411"/>
      <c r="E62" s="411"/>
      <c r="F62" s="411"/>
      <c r="G62" s="411"/>
      <c r="H62" s="411"/>
      <c r="I62" s="411"/>
      <c r="J62" s="411"/>
      <c r="K62" s="411"/>
      <c r="L62" s="411"/>
      <c r="M62" s="411"/>
      <c r="N62" s="411"/>
      <c r="O62" s="411"/>
      <c r="P62" s="411"/>
      <c r="Q62" s="411"/>
      <c r="R62" s="411"/>
      <c r="S62" s="411"/>
      <c r="T62" s="411"/>
      <c r="U62" s="411"/>
      <c r="V62" s="411"/>
      <c r="W62" s="411"/>
      <c r="X62" s="411"/>
      <c r="Y62" s="411"/>
      <c r="Z62" s="411"/>
      <c r="AA62" s="411"/>
      <c r="AB62" s="411"/>
      <c r="AC62" s="411"/>
      <c r="AD62" s="411"/>
      <c r="AE62" s="220"/>
      <c r="AF62" s="217"/>
      <c r="AG62" s="217"/>
      <c r="AH62" s="217"/>
      <c r="AI62" s="217"/>
      <c r="AJ62" s="217"/>
      <c r="AK62" s="217"/>
      <c r="AL62" s="217"/>
      <c r="AM62" s="217"/>
      <c r="AN62" s="217"/>
      <c r="AO62" s="217"/>
      <c r="AP62" s="217"/>
      <c r="AQ62" s="217"/>
      <c r="AR62" s="217"/>
      <c r="AS62" s="217"/>
      <c r="AT62" s="217"/>
      <c r="AU62" s="217"/>
      <c r="AV62" s="217"/>
      <c r="AW62" s="217"/>
      <c r="AX62" s="217"/>
      <c r="AY62" s="217"/>
      <c r="AZ62" s="217"/>
      <c r="BA62" s="217"/>
      <c r="BB62" s="217"/>
      <c r="BC62" s="217"/>
      <c r="BD62" s="217"/>
      <c r="BE62" s="217"/>
      <c r="BF62" s="217"/>
      <c r="BG62" s="217"/>
      <c r="BH62" s="217"/>
      <c r="BI62" s="217"/>
      <c r="BJ62" s="217"/>
      <c r="BK62" s="217"/>
      <c r="BL62" s="217"/>
      <c r="BM62" s="217"/>
      <c r="BN62" s="217"/>
      <c r="BO62" s="217"/>
      <c r="BP62" s="217"/>
      <c r="BQ62" s="217"/>
      <c r="BR62" s="217"/>
      <c r="BS62" s="217"/>
      <c r="BT62" s="217"/>
      <c r="BU62" s="217"/>
      <c r="BV62" s="217"/>
      <c r="BW62" s="217"/>
      <c r="BX62" s="217"/>
      <c r="BY62" s="217"/>
      <c r="BZ62" s="217"/>
      <c r="CA62" s="217"/>
      <c r="CB62" s="217"/>
      <c r="CC62" s="217"/>
      <c r="CD62" s="217"/>
      <c r="CE62" s="217"/>
      <c r="CF62" s="217"/>
      <c r="CG62" s="217"/>
      <c r="CH62" s="217"/>
      <c r="CI62" s="217"/>
      <c r="CJ62" s="217"/>
      <c r="CK62" s="217"/>
      <c r="CL62" s="217"/>
      <c r="CM62" s="217"/>
      <c r="CN62" s="217"/>
      <c r="CO62" s="217"/>
      <c r="CP62" s="217"/>
      <c r="CQ62" s="217"/>
      <c r="CR62" s="217"/>
      <c r="CS62" s="217"/>
      <c r="CT62" s="217"/>
      <c r="CU62" s="217"/>
      <c r="CV62" s="217"/>
      <c r="CW62" s="217"/>
      <c r="CX62" s="217"/>
      <c r="CY62" s="217"/>
      <c r="CZ62" s="217"/>
      <c r="DA62" s="217"/>
      <c r="DB62" s="217"/>
      <c r="DC62" s="217"/>
      <c r="DD62" s="217"/>
      <c r="DE62" s="217"/>
      <c r="DF62" s="217"/>
      <c r="DG62" s="217"/>
      <c r="DH62" s="217"/>
      <c r="DI62" s="217"/>
      <c r="DJ62" s="217"/>
      <c r="DK62" s="217"/>
      <c r="DL62" s="217"/>
      <c r="DM62" s="217"/>
      <c r="DN62" s="217"/>
      <c r="DO62" s="217"/>
      <c r="DP62" s="217"/>
      <c r="DQ62" s="217"/>
      <c r="DR62" s="217"/>
      <c r="DS62" s="217"/>
      <c r="DT62" s="217"/>
      <c r="DU62" s="217"/>
      <c r="DV62" s="217"/>
      <c r="DW62" s="217"/>
      <c r="DX62" s="217"/>
      <c r="DY62" s="217"/>
      <c r="DZ62" s="217"/>
      <c r="EA62" s="217"/>
      <c r="EB62" s="217"/>
      <c r="EC62" s="217"/>
      <c r="ED62" s="217"/>
      <c r="EE62" s="217"/>
      <c r="EF62" s="217"/>
      <c r="EG62" s="217"/>
      <c r="EH62" s="217"/>
      <c r="EI62" s="217"/>
      <c r="EJ62" s="217"/>
      <c r="EK62" s="217"/>
      <c r="EL62" s="217"/>
      <c r="EM62" s="217"/>
      <c r="EN62" s="217"/>
      <c r="EO62" s="217"/>
      <c r="EP62" s="217"/>
      <c r="EQ62" s="217"/>
      <c r="ER62" s="217"/>
      <c r="ES62" s="217"/>
      <c r="ET62" s="217"/>
      <c r="EU62" s="217"/>
      <c r="EV62" s="217"/>
      <c r="EW62" s="217"/>
      <c r="EX62" s="217"/>
      <c r="EY62" s="217"/>
      <c r="EZ62" s="217"/>
      <c r="FA62" s="217"/>
      <c r="FB62" s="217"/>
      <c r="FC62" s="217"/>
      <c r="FD62" s="217"/>
      <c r="FE62" s="217"/>
      <c r="FF62" s="217"/>
      <c r="FG62" s="217"/>
      <c r="FH62" s="217"/>
      <c r="FI62" s="217"/>
      <c r="FJ62" s="217"/>
      <c r="FK62" s="217"/>
      <c r="FL62" s="217"/>
      <c r="FM62" s="217"/>
      <c r="FN62" s="217"/>
      <c r="FO62" s="217"/>
      <c r="FP62" s="217"/>
      <c r="FQ62" s="217"/>
      <c r="FR62" s="217"/>
      <c r="FS62" s="217"/>
      <c r="FT62" s="217"/>
      <c r="FU62" s="217"/>
      <c r="FV62" s="217"/>
      <c r="FW62" s="217"/>
      <c r="FX62" s="217"/>
      <c r="FY62" s="217"/>
      <c r="FZ62" s="217"/>
      <c r="GA62" s="217"/>
      <c r="GB62" s="217"/>
      <c r="GC62" s="217"/>
      <c r="GD62" s="217"/>
      <c r="GE62" s="217"/>
      <c r="GF62" s="217"/>
      <c r="GG62" s="217"/>
      <c r="GH62" s="217"/>
      <c r="GI62" s="217"/>
      <c r="GJ62" s="217"/>
      <c r="GK62" s="217"/>
      <c r="GL62" s="217"/>
      <c r="GM62" s="217"/>
      <c r="GN62" s="217"/>
      <c r="GO62" s="217"/>
      <c r="GP62" s="217"/>
      <c r="GQ62" s="217"/>
      <c r="GR62" s="217"/>
      <c r="GS62" s="217"/>
      <c r="GT62" s="217"/>
      <c r="GU62" s="217"/>
      <c r="GV62" s="217"/>
      <c r="GW62" s="217"/>
      <c r="GX62" s="217"/>
      <c r="GY62" s="217"/>
      <c r="GZ62" s="217"/>
      <c r="HA62" s="217"/>
      <c r="HB62" s="217"/>
      <c r="HC62" s="217"/>
      <c r="HD62" s="217"/>
      <c r="HE62" s="217"/>
      <c r="HF62" s="217"/>
      <c r="HG62" s="217"/>
      <c r="HH62" s="217"/>
      <c r="HI62" s="217"/>
      <c r="HJ62" s="217"/>
      <c r="HK62" s="217"/>
      <c r="HL62" s="217"/>
      <c r="HM62" s="217"/>
      <c r="HN62" s="217"/>
      <c r="HO62" s="217"/>
      <c r="HP62" s="217"/>
      <c r="HQ62" s="217"/>
      <c r="HR62" s="217"/>
      <c r="HS62" s="217"/>
      <c r="HT62" s="217"/>
      <c r="HU62" s="217"/>
      <c r="HV62" s="217"/>
      <c r="HW62" s="217"/>
      <c r="HX62" s="217"/>
      <c r="HY62" s="217"/>
      <c r="HZ62" s="217"/>
      <c r="IA62" s="217"/>
      <c r="IB62" s="217"/>
      <c r="IC62" s="217"/>
      <c r="ID62" s="217"/>
      <c r="IE62" s="217"/>
      <c r="IF62" s="217"/>
      <c r="IG62" s="217"/>
      <c r="IH62" s="217"/>
      <c r="II62" s="217"/>
      <c r="IJ62" s="217"/>
      <c r="IK62" s="217"/>
      <c r="IL62" s="217"/>
      <c r="IM62" s="217"/>
      <c r="IN62" s="217"/>
      <c r="IO62" s="217"/>
      <c r="IP62" s="217"/>
      <c r="IQ62" s="217"/>
      <c r="IR62" s="217"/>
    </row>
    <row r="63" spans="1:252" ht="9">
      <c r="A63" s="130" t="s">
        <v>70</v>
      </c>
      <c r="B63" s="362">
        <v>810.5</v>
      </c>
      <c r="C63" s="362">
        <v>942.5</v>
      </c>
      <c r="D63" s="362">
        <v>658.1</v>
      </c>
      <c r="E63" s="362">
        <v>846.1</v>
      </c>
      <c r="F63" s="362">
        <v>850.6</v>
      </c>
      <c r="G63" s="362">
        <v>640</v>
      </c>
      <c r="H63" s="362" t="s">
        <v>15</v>
      </c>
      <c r="I63" s="362">
        <v>852.4</v>
      </c>
      <c r="J63" s="362">
        <v>978</v>
      </c>
      <c r="K63" s="362" t="s">
        <v>15</v>
      </c>
      <c r="L63" s="362" t="s">
        <v>15</v>
      </c>
      <c r="M63" s="362" t="s">
        <v>15</v>
      </c>
      <c r="N63" s="362" t="s">
        <v>15</v>
      </c>
      <c r="O63" s="362" t="s">
        <v>15</v>
      </c>
      <c r="P63" s="232" t="s">
        <v>160</v>
      </c>
      <c r="Q63" s="232" t="s">
        <v>160</v>
      </c>
      <c r="R63" s="232" t="s">
        <v>160</v>
      </c>
      <c r="S63" s="413" t="s">
        <v>160</v>
      </c>
      <c r="T63" s="446" t="s">
        <v>68</v>
      </c>
      <c r="U63" s="447" t="s">
        <v>16</v>
      </c>
      <c r="V63" s="447" t="s">
        <v>16</v>
      </c>
      <c r="W63" s="409" t="s">
        <v>16</v>
      </c>
      <c r="X63" s="409" t="s">
        <v>16</v>
      </c>
      <c r="Y63" s="366" t="s">
        <v>16</v>
      </c>
      <c r="Z63" s="366" t="s">
        <v>16</v>
      </c>
      <c r="AA63" s="366" t="s">
        <v>68</v>
      </c>
      <c r="AB63" s="366" t="s">
        <v>68</v>
      </c>
      <c r="AC63" s="366" t="s">
        <v>68</v>
      </c>
      <c r="AD63" s="366" t="s">
        <v>68</v>
      </c>
      <c r="AE63" s="220"/>
      <c r="AF63" s="217"/>
      <c r="AG63" s="217"/>
      <c r="AH63" s="217"/>
      <c r="AI63" s="217"/>
      <c r="AJ63" s="217"/>
      <c r="AK63" s="217"/>
      <c r="AL63" s="217"/>
      <c r="AM63" s="217"/>
      <c r="AN63" s="217"/>
      <c r="AO63" s="217"/>
      <c r="AP63" s="217"/>
      <c r="AQ63" s="217"/>
      <c r="AR63" s="217"/>
      <c r="AS63" s="217"/>
      <c r="AT63" s="217"/>
      <c r="AU63" s="217"/>
      <c r="AV63" s="217"/>
      <c r="AW63" s="217"/>
      <c r="AX63" s="217"/>
      <c r="AY63" s="217"/>
      <c r="AZ63" s="217"/>
      <c r="BA63" s="217"/>
      <c r="BB63" s="217"/>
      <c r="BC63" s="217"/>
      <c r="BD63" s="217"/>
      <c r="BE63" s="217"/>
      <c r="BF63" s="217"/>
      <c r="BG63" s="217"/>
      <c r="BH63" s="217"/>
      <c r="BI63" s="217"/>
      <c r="BJ63" s="217"/>
      <c r="BK63" s="217"/>
      <c r="BL63" s="217"/>
      <c r="BM63" s="217"/>
      <c r="BN63" s="217"/>
      <c r="BO63" s="217"/>
      <c r="BP63" s="217"/>
      <c r="BQ63" s="217"/>
      <c r="BR63" s="217"/>
      <c r="BS63" s="217"/>
      <c r="BT63" s="217"/>
      <c r="BU63" s="217"/>
      <c r="BV63" s="217"/>
      <c r="BW63" s="217"/>
      <c r="BX63" s="217"/>
      <c r="BY63" s="217"/>
      <c r="BZ63" s="217"/>
      <c r="CA63" s="217"/>
      <c r="CB63" s="217"/>
      <c r="CC63" s="217"/>
      <c r="CD63" s="217"/>
      <c r="CE63" s="217"/>
      <c r="CF63" s="217"/>
      <c r="CG63" s="217"/>
      <c r="CH63" s="217"/>
      <c r="CI63" s="217"/>
      <c r="CJ63" s="217"/>
      <c r="CK63" s="217"/>
      <c r="CL63" s="217"/>
      <c r="CM63" s="217"/>
      <c r="CN63" s="217"/>
      <c r="CO63" s="217"/>
      <c r="CP63" s="217"/>
      <c r="CQ63" s="217"/>
      <c r="CR63" s="217"/>
      <c r="CS63" s="217"/>
      <c r="CT63" s="217"/>
      <c r="CU63" s="217"/>
      <c r="CV63" s="217"/>
      <c r="CW63" s="217"/>
      <c r="CX63" s="217"/>
      <c r="CY63" s="217"/>
      <c r="CZ63" s="217"/>
      <c r="DA63" s="217"/>
      <c r="DB63" s="217"/>
      <c r="DC63" s="217"/>
      <c r="DD63" s="217"/>
      <c r="DE63" s="217"/>
      <c r="DF63" s="217"/>
      <c r="DG63" s="217"/>
      <c r="DH63" s="217"/>
      <c r="DI63" s="217"/>
      <c r="DJ63" s="217"/>
      <c r="DK63" s="217"/>
      <c r="DL63" s="217"/>
      <c r="DM63" s="217"/>
      <c r="DN63" s="217"/>
      <c r="DO63" s="217"/>
      <c r="DP63" s="217"/>
      <c r="DQ63" s="217"/>
      <c r="DR63" s="217"/>
      <c r="DS63" s="217"/>
      <c r="DT63" s="217"/>
      <c r="DU63" s="217"/>
      <c r="DV63" s="217"/>
      <c r="DW63" s="217"/>
      <c r="DX63" s="217"/>
      <c r="DY63" s="217"/>
      <c r="DZ63" s="217"/>
      <c r="EA63" s="217"/>
      <c r="EB63" s="217"/>
      <c r="EC63" s="217"/>
      <c r="ED63" s="217"/>
      <c r="EE63" s="217"/>
      <c r="EF63" s="217"/>
      <c r="EG63" s="217"/>
      <c r="EH63" s="217"/>
      <c r="EI63" s="217"/>
      <c r="EJ63" s="217"/>
      <c r="EK63" s="217"/>
      <c r="EL63" s="217"/>
      <c r="EM63" s="217"/>
      <c r="EN63" s="217"/>
      <c r="EO63" s="217"/>
      <c r="EP63" s="217"/>
      <c r="EQ63" s="217"/>
      <c r="ER63" s="217"/>
      <c r="ES63" s="217"/>
      <c r="ET63" s="217"/>
      <c r="EU63" s="217"/>
      <c r="EV63" s="217"/>
      <c r="EW63" s="217"/>
      <c r="EX63" s="217"/>
      <c r="EY63" s="217"/>
      <c r="EZ63" s="217"/>
      <c r="FA63" s="217"/>
      <c r="FB63" s="217"/>
      <c r="FC63" s="217"/>
      <c r="FD63" s="217"/>
      <c r="FE63" s="217"/>
      <c r="FF63" s="217"/>
      <c r="FG63" s="217"/>
      <c r="FH63" s="217"/>
      <c r="FI63" s="217"/>
      <c r="FJ63" s="217"/>
      <c r="FK63" s="217"/>
      <c r="FL63" s="217"/>
      <c r="FM63" s="217"/>
      <c r="FN63" s="217"/>
      <c r="FO63" s="217"/>
      <c r="FP63" s="217"/>
      <c r="FQ63" s="217"/>
      <c r="FR63" s="217"/>
      <c r="FS63" s="217"/>
      <c r="FT63" s="217"/>
      <c r="FU63" s="217"/>
      <c r="FV63" s="217"/>
      <c r="FW63" s="217"/>
      <c r="FX63" s="217"/>
      <c r="FY63" s="217"/>
      <c r="FZ63" s="217"/>
      <c r="GA63" s="217"/>
      <c r="GB63" s="217"/>
      <c r="GC63" s="217"/>
      <c r="GD63" s="217"/>
      <c r="GE63" s="217"/>
      <c r="GF63" s="217"/>
      <c r="GG63" s="217"/>
      <c r="GH63" s="217"/>
      <c r="GI63" s="217"/>
      <c r="GJ63" s="217"/>
      <c r="GK63" s="217"/>
      <c r="GL63" s="217"/>
      <c r="GM63" s="217"/>
      <c r="GN63" s="217"/>
      <c r="GO63" s="217"/>
      <c r="GP63" s="217"/>
      <c r="GQ63" s="217"/>
      <c r="GR63" s="217"/>
      <c r="GS63" s="217"/>
      <c r="GT63" s="217"/>
      <c r="GU63" s="217"/>
      <c r="GV63" s="217"/>
      <c r="GW63" s="217"/>
      <c r="GX63" s="217"/>
      <c r="GY63" s="217"/>
      <c r="GZ63" s="217"/>
      <c r="HA63" s="217"/>
      <c r="HB63" s="217"/>
      <c r="HC63" s="217"/>
      <c r="HD63" s="217"/>
      <c r="HE63" s="217"/>
      <c r="HF63" s="217"/>
      <c r="HG63" s="217"/>
      <c r="HH63" s="217"/>
      <c r="HI63" s="217"/>
      <c r="HJ63" s="217"/>
      <c r="HK63" s="217"/>
      <c r="HL63" s="217"/>
      <c r="HM63" s="217"/>
      <c r="HN63" s="217"/>
      <c r="HO63" s="217"/>
      <c r="HP63" s="217"/>
      <c r="HQ63" s="217"/>
      <c r="HR63" s="217"/>
      <c r="HS63" s="217"/>
      <c r="HT63" s="217"/>
      <c r="HU63" s="217"/>
      <c r="HV63" s="217"/>
      <c r="HW63" s="217"/>
      <c r="HX63" s="217"/>
      <c r="HY63" s="217"/>
      <c r="HZ63" s="217"/>
      <c r="IA63" s="217"/>
      <c r="IB63" s="217"/>
      <c r="IC63" s="217"/>
      <c r="ID63" s="217"/>
      <c r="IE63" s="217"/>
      <c r="IF63" s="217"/>
      <c r="IG63" s="217"/>
      <c r="IH63" s="217"/>
      <c r="II63" s="217"/>
      <c r="IJ63" s="217"/>
      <c r="IK63" s="217"/>
      <c r="IL63" s="217"/>
      <c r="IM63" s="217"/>
      <c r="IN63" s="217"/>
      <c r="IO63" s="217"/>
      <c r="IP63" s="217"/>
      <c r="IQ63" s="217"/>
      <c r="IR63" s="217"/>
    </row>
    <row r="64" spans="1:252" ht="9">
      <c r="B64" s="179"/>
      <c r="C64" s="179"/>
      <c r="D64" s="179"/>
      <c r="E64" s="17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79"/>
      <c r="S64" s="179"/>
      <c r="T64" s="179"/>
      <c r="U64" s="179"/>
      <c r="V64" s="179"/>
      <c r="W64" s="179"/>
      <c r="X64" s="179"/>
      <c r="Y64" s="179"/>
      <c r="Z64" s="179"/>
      <c r="AA64" s="179"/>
      <c r="AB64" s="179"/>
      <c r="AC64" s="179"/>
      <c r="AD64" s="179"/>
      <c r="AE64" s="144"/>
      <c r="AF64" s="217"/>
      <c r="AG64" s="217"/>
      <c r="AH64" s="217"/>
      <c r="AI64" s="217"/>
      <c r="AJ64" s="217"/>
      <c r="AK64" s="217"/>
      <c r="AL64" s="217"/>
      <c r="AM64" s="217"/>
      <c r="AN64" s="217"/>
      <c r="AO64" s="217"/>
      <c r="AP64" s="217"/>
      <c r="AQ64" s="217"/>
      <c r="AR64" s="217"/>
      <c r="AS64" s="217"/>
      <c r="AT64" s="217"/>
      <c r="AU64" s="217"/>
      <c r="AV64" s="217"/>
      <c r="AW64" s="217"/>
      <c r="AX64" s="217"/>
      <c r="AY64" s="217"/>
      <c r="AZ64" s="217"/>
      <c r="BA64" s="217"/>
      <c r="BB64" s="217"/>
      <c r="BC64" s="217"/>
      <c r="BD64" s="217"/>
      <c r="BE64" s="217"/>
      <c r="BF64" s="217"/>
      <c r="BG64" s="217"/>
      <c r="BH64" s="217"/>
      <c r="BI64" s="217"/>
      <c r="BJ64" s="217"/>
      <c r="BK64" s="217"/>
      <c r="BL64" s="217"/>
      <c r="BM64" s="217"/>
      <c r="BN64" s="217"/>
      <c r="BO64" s="217"/>
      <c r="BP64" s="217"/>
      <c r="BQ64" s="217"/>
      <c r="BR64" s="217"/>
      <c r="BS64" s="217"/>
      <c r="BT64" s="217"/>
      <c r="BU64" s="217"/>
      <c r="BV64" s="217"/>
      <c r="BW64" s="217"/>
      <c r="BX64" s="217"/>
      <c r="BY64" s="217"/>
      <c r="BZ64" s="217"/>
      <c r="CA64" s="217"/>
      <c r="CB64" s="217"/>
      <c r="CC64" s="217"/>
      <c r="CD64" s="217"/>
      <c r="CE64" s="217"/>
      <c r="CF64" s="217"/>
      <c r="CG64" s="217"/>
      <c r="CH64" s="217"/>
      <c r="CI64" s="217"/>
      <c r="CJ64" s="217"/>
      <c r="CK64" s="217"/>
      <c r="CL64" s="217"/>
      <c r="CM64" s="217"/>
      <c r="CN64" s="217"/>
      <c r="CO64" s="217"/>
      <c r="CP64" s="217"/>
      <c r="CQ64" s="217"/>
      <c r="CR64" s="217"/>
      <c r="CS64" s="217"/>
      <c r="CT64" s="217"/>
      <c r="CU64" s="217"/>
      <c r="CV64" s="217"/>
      <c r="CW64" s="217"/>
      <c r="CX64" s="217"/>
      <c r="CY64" s="217"/>
      <c r="CZ64" s="217"/>
      <c r="DA64" s="217"/>
      <c r="DB64" s="217"/>
      <c r="DC64" s="217"/>
      <c r="DD64" s="217"/>
      <c r="DE64" s="217"/>
      <c r="DF64" s="217"/>
      <c r="DG64" s="217"/>
      <c r="DH64" s="217"/>
      <c r="DI64" s="217"/>
      <c r="DJ64" s="217"/>
      <c r="DK64" s="217"/>
      <c r="DL64" s="217"/>
      <c r="DM64" s="217"/>
      <c r="DN64" s="217"/>
      <c r="DO64" s="217"/>
      <c r="DP64" s="217"/>
      <c r="DQ64" s="217"/>
      <c r="DR64" s="217"/>
      <c r="DS64" s="217"/>
      <c r="DT64" s="217"/>
      <c r="DU64" s="217"/>
      <c r="DV64" s="217"/>
      <c r="DW64" s="217"/>
      <c r="DX64" s="217"/>
      <c r="DY64" s="217"/>
      <c r="DZ64" s="217"/>
      <c r="EA64" s="217"/>
      <c r="EB64" s="217"/>
      <c r="EC64" s="217"/>
      <c r="ED64" s="217"/>
      <c r="EE64" s="217"/>
      <c r="EF64" s="217"/>
      <c r="EG64" s="217"/>
      <c r="EH64" s="217"/>
      <c r="EI64" s="217"/>
      <c r="EJ64" s="217"/>
      <c r="EK64" s="217"/>
      <c r="EL64" s="217"/>
      <c r="EM64" s="217"/>
      <c r="EN64" s="217"/>
      <c r="EO64" s="217"/>
      <c r="EP64" s="217"/>
      <c r="EQ64" s="217"/>
      <c r="ER64" s="217"/>
      <c r="ES64" s="217"/>
      <c r="ET64" s="217"/>
      <c r="EU64" s="217"/>
      <c r="EV64" s="217"/>
      <c r="EW64" s="217"/>
      <c r="EX64" s="217"/>
      <c r="EY64" s="217"/>
      <c r="EZ64" s="217"/>
      <c r="FA64" s="217"/>
      <c r="FB64" s="217"/>
      <c r="FC64" s="217"/>
      <c r="FD64" s="217"/>
      <c r="FE64" s="217"/>
      <c r="FF64" s="217"/>
      <c r="FG64" s="217"/>
      <c r="FH64" s="217"/>
      <c r="FI64" s="217"/>
      <c r="FJ64" s="217"/>
      <c r="FK64" s="217"/>
      <c r="FL64" s="217"/>
      <c r="FM64" s="217"/>
      <c r="FN64" s="217"/>
      <c r="FO64" s="217"/>
      <c r="FP64" s="217"/>
      <c r="FQ64" s="217"/>
      <c r="FR64" s="217"/>
      <c r="FS64" s="217"/>
      <c r="FT64" s="217"/>
      <c r="FU64" s="217"/>
      <c r="FV64" s="217"/>
      <c r="FW64" s="217"/>
      <c r="FX64" s="217"/>
      <c r="FY64" s="217"/>
      <c r="FZ64" s="217"/>
      <c r="GA64" s="217"/>
      <c r="GB64" s="217"/>
      <c r="GC64" s="217"/>
      <c r="GD64" s="217"/>
      <c r="GE64" s="217"/>
      <c r="GF64" s="217"/>
      <c r="GG64" s="217"/>
      <c r="GH64" s="217"/>
      <c r="GI64" s="217"/>
      <c r="GJ64" s="217"/>
      <c r="GK64" s="217"/>
      <c r="GL64" s="217"/>
      <c r="GM64" s="217"/>
      <c r="GN64" s="217"/>
      <c r="GO64" s="217"/>
      <c r="GP64" s="217"/>
      <c r="GQ64" s="217"/>
      <c r="GR64" s="217"/>
      <c r="GS64" s="217"/>
      <c r="GT64" s="217"/>
      <c r="GU64" s="217"/>
      <c r="GV64" s="217"/>
      <c r="GW64" s="217"/>
      <c r="GX64" s="217"/>
      <c r="GY64" s="217"/>
      <c r="GZ64" s="217"/>
      <c r="HA64" s="217"/>
      <c r="HB64" s="217"/>
      <c r="HC64" s="217"/>
      <c r="HD64" s="217"/>
      <c r="HE64" s="217"/>
      <c r="HF64" s="217"/>
      <c r="HG64" s="217"/>
      <c r="HH64" s="217"/>
      <c r="HI64" s="217"/>
      <c r="HJ64" s="217"/>
      <c r="HK64" s="217"/>
      <c r="HL64" s="217"/>
      <c r="HM64" s="217"/>
      <c r="HN64" s="217"/>
      <c r="HO64" s="217"/>
      <c r="HP64" s="217"/>
      <c r="HQ64" s="217"/>
      <c r="HR64" s="217"/>
      <c r="HS64" s="217"/>
      <c r="HT64" s="217"/>
      <c r="HU64" s="217"/>
      <c r="HV64" s="217"/>
      <c r="HW64" s="217"/>
      <c r="HX64" s="217"/>
      <c r="HY64" s="217"/>
      <c r="HZ64" s="217"/>
      <c r="IA64" s="217"/>
      <c r="IB64" s="217"/>
      <c r="IC64" s="217"/>
      <c r="ID64" s="217"/>
      <c r="IE64" s="217"/>
      <c r="IF64" s="217"/>
      <c r="IG64" s="217"/>
      <c r="IH64" s="217"/>
      <c r="II64" s="217"/>
      <c r="IJ64" s="217"/>
      <c r="IK64" s="217"/>
      <c r="IL64" s="217"/>
      <c r="IM64" s="217"/>
      <c r="IN64" s="217"/>
      <c r="IO64" s="217"/>
      <c r="IP64" s="217"/>
      <c r="IQ64" s="217"/>
      <c r="IR64" s="217"/>
    </row>
    <row r="65" spans="1:252" ht="9">
      <c r="AE65" s="144"/>
      <c r="AM65" s="148"/>
      <c r="AN65" s="179"/>
      <c r="AO65" s="179"/>
      <c r="AP65" s="179"/>
      <c r="AQ65" s="179"/>
      <c r="AR65" s="179"/>
      <c r="AS65" s="179"/>
      <c r="AT65" s="179"/>
      <c r="AU65" s="179"/>
      <c r="AV65" s="179"/>
      <c r="AW65" s="179"/>
      <c r="AX65" s="179"/>
      <c r="AY65" s="179"/>
      <c r="AZ65" s="179"/>
      <c r="BA65" s="179"/>
      <c r="BB65" s="179"/>
      <c r="BC65" s="179"/>
      <c r="BD65" s="179"/>
      <c r="BE65" s="179"/>
      <c r="BF65" s="179"/>
      <c r="BG65" s="179"/>
      <c r="BH65" s="179"/>
      <c r="BI65" s="179"/>
      <c r="BJ65" s="179"/>
      <c r="BK65" s="179"/>
      <c r="BL65" s="179"/>
      <c r="BM65" s="179"/>
      <c r="BN65" s="179"/>
      <c r="BO65" s="179"/>
      <c r="BP65" s="179"/>
      <c r="BQ65" s="179"/>
      <c r="BR65" s="179"/>
      <c r="BS65" s="179"/>
      <c r="BT65" s="179"/>
      <c r="BU65" s="179"/>
      <c r="BV65" s="179"/>
      <c r="BW65" s="179"/>
      <c r="BX65" s="148"/>
      <c r="BY65" s="179"/>
      <c r="BZ65" s="179"/>
      <c r="CA65" s="179"/>
      <c r="CB65" s="179"/>
      <c r="CC65" s="179"/>
      <c r="CD65" s="179"/>
      <c r="CE65" s="179"/>
      <c r="CF65" s="179"/>
      <c r="CG65" s="179"/>
      <c r="CH65" s="179"/>
      <c r="CI65" s="179"/>
      <c r="CJ65" s="179"/>
      <c r="CK65" s="179"/>
      <c r="CL65" s="179"/>
      <c r="CM65" s="179"/>
      <c r="CN65" s="179"/>
      <c r="CO65" s="179"/>
      <c r="CP65" s="179"/>
      <c r="CQ65" s="179"/>
      <c r="CR65" s="179"/>
      <c r="CS65" s="179"/>
      <c r="CT65" s="179"/>
      <c r="CU65" s="179"/>
      <c r="CV65" s="179"/>
      <c r="CW65" s="179"/>
      <c r="CX65" s="179"/>
      <c r="CY65" s="179"/>
      <c r="CZ65" s="179"/>
      <c r="DA65" s="179"/>
      <c r="DB65" s="179"/>
      <c r="DC65" s="179"/>
      <c r="DD65" s="179"/>
      <c r="DE65" s="179"/>
      <c r="DF65" s="179"/>
      <c r="DG65" s="179"/>
      <c r="DH65" s="179"/>
      <c r="DI65" s="148"/>
      <c r="DJ65" s="179"/>
      <c r="DK65" s="179"/>
      <c r="DL65" s="179"/>
      <c r="DM65" s="179"/>
      <c r="DN65" s="179"/>
      <c r="DO65" s="179"/>
      <c r="DP65" s="179"/>
      <c r="DQ65" s="179"/>
      <c r="DR65" s="179"/>
      <c r="DS65" s="179"/>
      <c r="DT65" s="179"/>
      <c r="DU65" s="179"/>
      <c r="DV65" s="179"/>
      <c r="DW65" s="179"/>
      <c r="DX65" s="179"/>
      <c r="DY65" s="179"/>
      <c r="DZ65" s="179"/>
      <c r="EA65" s="179"/>
      <c r="EB65" s="179"/>
      <c r="EC65" s="179"/>
      <c r="ED65" s="179"/>
      <c r="EE65" s="179"/>
      <c r="EF65" s="179"/>
      <c r="EG65" s="179"/>
      <c r="EH65" s="179"/>
      <c r="EI65" s="179"/>
      <c r="EJ65" s="179"/>
      <c r="EK65" s="179"/>
      <c r="EL65" s="179"/>
      <c r="EM65" s="179"/>
      <c r="EN65" s="179"/>
      <c r="EO65" s="179"/>
      <c r="EP65" s="179"/>
      <c r="EQ65" s="179"/>
      <c r="ER65" s="179"/>
      <c r="ES65" s="179"/>
      <c r="EU65" s="179"/>
      <c r="EV65" s="179"/>
      <c r="EW65" s="179"/>
      <c r="EX65" s="179"/>
      <c r="EY65" s="179"/>
      <c r="EZ65" s="179"/>
      <c r="FA65" s="179"/>
      <c r="FB65" s="179"/>
      <c r="FC65" s="179"/>
      <c r="FD65" s="179"/>
      <c r="FE65" s="179"/>
      <c r="FF65" s="179"/>
      <c r="FG65" s="179"/>
      <c r="FH65" s="179"/>
      <c r="FI65" s="179"/>
      <c r="FJ65" s="179"/>
      <c r="FK65" s="179"/>
      <c r="FL65" s="179"/>
      <c r="FM65" s="179"/>
      <c r="FN65" s="179"/>
      <c r="FO65" s="179"/>
      <c r="FP65" s="179"/>
      <c r="FQ65" s="179"/>
      <c r="FR65" s="179"/>
      <c r="FS65" s="179"/>
      <c r="FT65" s="179"/>
      <c r="FU65" s="179"/>
      <c r="FV65" s="179"/>
      <c r="FW65" s="179"/>
      <c r="FX65" s="179"/>
      <c r="FY65" s="179"/>
      <c r="FZ65" s="179"/>
      <c r="GA65" s="179"/>
      <c r="GB65" s="179"/>
      <c r="GC65" s="179"/>
      <c r="GD65" s="179"/>
      <c r="GF65" s="179"/>
      <c r="GG65" s="179"/>
      <c r="GH65" s="179"/>
      <c r="GI65" s="179"/>
      <c r="GJ65" s="179"/>
      <c r="GK65" s="179"/>
      <c r="GL65" s="179"/>
      <c r="GM65" s="179"/>
      <c r="GN65" s="179"/>
      <c r="GO65" s="179"/>
      <c r="GP65" s="179"/>
      <c r="GQ65" s="179"/>
      <c r="GR65" s="179"/>
      <c r="GS65" s="179"/>
      <c r="GT65" s="179"/>
      <c r="GU65" s="179"/>
      <c r="GV65" s="179"/>
      <c r="GW65" s="179"/>
      <c r="GX65" s="179"/>
      <c r="GY65" s="179"/>
      <c r="GZ65" s="179"/>
      <c r="HA65" s="179"/>
      <c r="HB65" s="179"/>
      <c r="HC65" s="179"/>
      <c r="HD65" s="179"/>
      <c r="HE65" s="179"/>
      <c r="HF65" s="179"/>
      <c r="HG65" s="179"/>
      <c r="HH65" s="179"/>
      <c r="HI65" s="179"/>
      <c r="HJ65" s="179"/>
      <c r="HK65" s="179"/>
      <c r="HL65" s="179"/>
      <c r="HM65" s="179"/>
      <c r="HN65" s="179"/>
      <c r="HO65" s="179"/>
      <c r="HQ65" s="179"/>
      <c r="HR65" s="179"/>
      <c r="HS65" s="179"/>
      <c r="HT65" s="179"/>
      <c r="HU65" s="179"/>
      <c r="HV65" s="179"/>
      <c r="HW65" s="179"/>
      <c r="HX65" s="179"/>
      <c r="HY65" s="179"/>
      <c r="HZ65" s="179"/>
      <c r="IA65" s="179"/>
      <c r="IB65" s="179"/>
      <c r="IC65" s="179"/>
      <c r="ID65" s="179"/>
      <c r="IE65" s="179"/>
      <c r="IF65" s="179"/>
      <c r="IG65" s="179"/>
      <c r="IH65" s="179"/>
      <c r="II65" s="179"/>
      <c r="IJ65" s="179"/>
      <c r="IK65" s="179"/>
      <c r="IL65" s="179"/>
      <c r="IM65" s="179"/>
      <c r="IN65" s="179"/>
      <c r="IO65" s="179"/>
      <c r="IP65" s="179"/>
      <c r="IQ65" s="179"/>
      <c r="IR65" s="179"/>
    </row>
    <row r="66" spans="1:252" ht="9">
      <c r="A66" s="177" t="s">
        <v>145</v>
      </c>
      <c r="AE66" s="144"/>
      <c r="AM66" s="148"/>
      <c r="AN66" s="179"/>
      <c r="AO66" s="179"/>
      <c r="AP66" s="179"/>
      <c r="AQ66" s="179"/>
      <c r="AR66" s="179"/>
      <c r="AS66" s="179"/>
      <c r="AT66" s="179"/>
      <c r="AU66" s="179"/>
      <c r="AV66" s="179"/>
      <c r="AW66" s="179"/>
      <c r="AX66" s="179"/>
      <c r="AY66" s="179"/>
      <c r="AZ66" s="179"/>
      <c r="BA66" s="179"/>
      <c r="BB66" s="179"/>
      <c r="BC66" s="179"/>
      <c r="BD66" s="179"/>
      <c r="BE66" s="179"/>
      <c r="BF66" s="179"/>
      <c r="BG66" s="179"/>
      <c r="BH66" s="179"/>
      <c r="BI66" s="179"/>
      <c r="BJ66" s="179"/>
      <c r="BK66" s="179"/>
      <c r="BL66" s="179"/>
      <c r="BM66" s="179"/>
      <c r="BN66" s="179"/>
      <c r="BO66" s="179"/>
      <c r="BP66" s="179"/>
      <c r="BQ66" s="179"/>
      <c r="BR66" s="179"/>
      <c r="BS66" s="179"/>
      <c r="BT66" s="179"/>
      <c r="BU66" s="179"/>
      <c r="BV66" s="179"/>
      <c r="BW66" s="179"/>
      <c r="BX66" s="148"/>
      <c r="BY66" s="179"/>
      <c r="BZ66" s="179"/>
      <c r="CA66" s="179"/>
      <c r="CB66" s="179"/>
      <c r="CC66" s="179"/>
      <c r="CD66" s="179"/>
      <c r="CE66" s="179"/>
      <c r="CF66" s="179"/>
      <c r="CG66" s="179"/>
      <c r="CH66" s="179"/>
      <c r="CI66" s="179"/>
      <c r="CJ66" s="179"/>
      <c r="CK66" s="179"/>
      <c r="CL66" s="179"/>
      <c r="CM66" s="179"/>
      <c r="CN66" s="179"/>
      <c r="CO66" s="179"/>
      <c r="CP66" s="179"/>
      <c r="CQ66" s="179"/>
      <c r="CR66" s="179"/>
      <c r="CS66" s="179"/>
      <c r="CT66" s="179"/>
      <c r="CU66" s="179"/>
      <c r="CV66" s="179"/>
      <c r="CW66" s="179"/>
      <c r="CX66" s="179"/>
      <c r="CY66" s="179"/>
      <c r="CZ66" s="179"/>
      <c r="DA66" s="179"/>
      <c r="DB66" s="179"/>
      <c r="DC66" s="179"/>
      <c r="DD66" s="179"/>
      <c r="DE66" s="179"/>
      <c r="DF66" s="179"/>
      <c r="DG66" s="179"/>
      <c r="DH66" s="179"/>
      <c r="DI66" s="148"/>
      <c r="DJ66" s="179"/>
      <c r="DK66" s="179"/>
      <c r="DL66" s="179"/>
      <c r="DM66" s="179"/>
      <c r="DN66" s="179"/>
      <c r="DO66" s="179"/>
      <c r="DP66" s="179"/>
      <c r="DQ66" s="179"/>
      <c r="DR66" s="179"/>
      <c r="DS66" s="179"/>
      <c r="DT66" s="179"/>
      <c r="DU66" s="179"/>
      <c r="DV66" s="179"/>
      <c r="DW66" s="179"/>
      <c r="DX66" s="179"/>
      <c r="DY66" s="179"/>
      <c r="DZ66" s="179"/>
      <c r="EA66" s="179"/>
      <c r="EB66" s="179"/>
      <c r="EC66" s="179"/>
      <c r="ED66" s="179"/>
      <c r="EE66" s="179"/>
      <c r="EF66" s="179"/>
      <c r="EG66" s="179"/>
      <c r="EH66" s="179"/>
      <c r="EI66" s="179"/>
      <c r="EJ66" s="179"/>
      <c r="EK66" s="179"/>
      <c r="EL66" s="179"/>
      <c r="EM66" s="179"/>
      <c r="EN66" s="179"/>
      <c r="EO66" s="179"/>
      <c r="EP66" s="179"/>
      <c r="EQ66" s="179"/>
      <c r="ER66" s="179"/>
      <c r="ES66" s="179"/>
      <c r="EU66" s="179"/>
      <c r="EV66" s="179"/>
      <c r="EW66" s="179"/>
      <c r="EX66" s="179"/>
      <c r="EY66" s="179"/>
      <c r="EZ66" s="179"/>
      <c r="FA66" s="179"/>
      <c r="FB66" s="179"/>
      <c r="FC66" s="179"/>
      <c r="FD66" s="179"/>
      <c r="FE66" s="179"/>
      <c r="FF66" s="179"/>
      <c r="FG66" s="179"/>
      <c r="FH66" s="179"/>
      <c r="FI66" s="179"/>
      <c r="FJ66" s="179"/>
      <c r="FK66" s="179"/>
      <c r="FL66" s="179"/>
      <c r="FM66" s="179"/>
      <c r="FN66" s="179"/>
      <c r="FO66" s="179"/>
      <c r="FP66" s="179"/>
      <c r="FQ66" s="179"/>
      <c r="FR66" s="179"/>
      <c r="FS66" s="179"/>
      <c r="FT66" s="179"/>
      <c r="FU66" s="179"/>
      <c r="FV66" s="179"/>
      <c r="FW66" s="179"/>
      <c r="FX66" s="179"/>
      <c r="FY66" s="179"/>
      <c r="FZ66" s="179"/>
      <c r="GA66" s="179"/>
      <c r="GB66" s="179"/>
      <c r="GC66" s="179"/>
      <c r="GD66" s="179"/>
      <c r="GF66" s="179"/>
      <c r="GG66" s="179"/>
      <c r="GH66" s="179"/>
      <c r="GI66" s="179"/>
      <c r="GJ66" s="179"/>
      <c r="GK66" s="179"/>
      <c r="GL66" s="179"/>
      <c r="GM66" s="179"/>
      <c r="GN66" s="179"/>
      <c r="GO66" s="179"/>
      <c r="GP66" s="179"/>
      <c r="GQ66" s="179"/>
      <c r="GR66" s="179"/>
      <c r="GS66" s="179"/>
      <c r="GT66" s="179"/>
      <c r="GU66" s="179"/>
      <c r="GV66" s="179"/>
      <c r="GW66" s="179"/>
      <c r="GX66" s="179"/>
      <c r="GY66" s="179"/>
      <c r="GZ66" s="179"/>
      <c r="HA66" s="179"/>
      <c r="HB66" s="179"/>
      <c r="HC66" s="179"/>
      <c r="HD66" s="179"/>
      <c r="HE66" s="179"/>
      <c r="HF66" s="179"/>
      <c r="HG66" s="179"/>
      <c r="HH66" s="179"/>
      <c r="HI66" s="179"/>
      <c r="HJ66" s="179"/>
      <c r="HK66" s="179"/>
      <c r="HL66" s="179"/>
      <c r="HM66" s="179"/>
      <c r="HN66" s="179"/>
      <c r="HO66" s="179"/>
      <c r="HQ66" s="179"/>
      <c r="HR66" s="179"/>
      <c r="HS66" s="179"/>
      <c r="HT66" s="179"/>
      <c r="HU66" s="179"/>
      <c r="HV66" s="179"/>
      <c r="HW66" s="179"/>
      <c r="HX66" s="179"/>
      <c r="HY66" s="179"/>
      <c r="HZ66" s="179"/>
      <c r="IA66" s="179"/>
      <c r="IB66" s="179"/>
      <c r="IC66" s="179"/>
      <c r="ID66" s="179"/>
      <c r="IE66" s="179"/>
      <c r="IF66" s="179"/>
      <c r="IG66" s="179"/>
      <c r="IH66" s="179"/>
      <c r="II66" s="179"/>
      <c r="IJ66" s="179"/>
      <c r="IK66" s="179"/>
      <c r="IL66" s="179"/>
      <c r="IM66" s="179"/>
      <c r="IN66" s="179"/>
      <c r="IO66" s="179"/>
      <c r="IP66" s="179"/>
      <c r="IQ66" s="179"/>
      <c r="IR66" s="179"/>
    </row>
    <row r="67" spans="1:252">
      <c r="A67" s="131" t="s">
        <v>132</v>
      </c>
    </row>
    <row r="68" spans="1:252">
      <c r="A68" s="131" t="s">
        <v>204</v>
      </c>
    </row>
    <row r="69" spans="1:252">
      <c r="A69" s="131" t="s">
        <v>130</v>
      </c>
    </row>
  </sheetData>
  <mergeCells count="2">
    <mergeCell ref="AE6:AE60"/>
    <mergeCell ref="A4:A5"/>
  </mergeCells>
  <printOptions headings="1" gridLines="1"/>
  <pageMargins left="0.19685039370078741" right="0.19685039370078741" top="0.47244094488188981" bottom="0.35433070866141736" header="0.27559055118110237" footer="0.19685039370078741"/>
  <pageSetup paperSize="8" scale="75" pageOrder="overThenDown" orientation="portrait" r:id="rId1"/>
  <headerFooter alignWithMargins="0">
    <oddHeader>&amp;LLSN, Dez. 42, Erntestatistik, &amp;CLangjährige Reihe Kreis- Hektarerträge ab 1979&amp;RDruck am: &amp;D, &amp;T</oddHeader>
    <oddFooter>&amp;LLSN, Keckl, Tel. 0511 9898 3441; Datei: &amp;F, Tabelle: &amp;A&amp;R— = keine Angabe, kein Anbau; . = unsicherer Wert (zu wenig Meldungen); Seite: &amp;P von &amp;N</oddFooter>
  </headerFooter>
  <colBreaks count="1" manualBreakCount="1">
    <brk id="3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32</vt:i4>
      </vt:variant>
      <vt:variant>
        <vt:lpstr>Benannte Bereiche</vt:lpstr>
      </vt:variant>
      <vt:variant>
        <vt:i4>2</vt:i4>
      </vt:variant>
    </vt:vector>
  </HeadingPairs>
  <TitlesOfParts>
    <vt:vector size="34" baseType="lpstr">
      <vt:lpstr>Verzeichnis_der_Fruchtarten</vt:lpstr>
      <vt:lpstr>NDS_Zeitreihe</vt:lpstr>
      <vt:lpstr>Winterweizen</vt:lpstr>
      <vt:lpstr>Sommerweizen</vt:lpstr>
      <vt:lpstr>Roggen</vt:lpstr>
      <vt:lpstr>Wintergerste</vt:lpstr>
      <vt:lpstr>Sommergerste</vt:lpstr>
      <vt:lpstr>Hafer</vt:lpstr>
      <vt:lpstr>Sommermenggetreide</vt:lpstr>
      <vt:lpstr>Triticale</vt:lpstr>
      <vt:lpstr>Getreide zus. ohne Mais</vt:lpstr>
      <vt:lpstr>Körnermais</vt:lpstr>
      <vt:lpstr>Getreide insg. mit K.Mais</vt:lpstr>
      <vt:lpstr>Futtererbsen</vt:lpstr>
      <vt:lpstr>Ackerbohnen</vt:lpstr>
      <vt:lpstr>Winterraps</vt:lpstr>
      <vt:lpstr>Sommerraps</vt:lpstr>
      <vt:lpstr>Frühkartoffeln</vt:lpstr>
      <vt:lpstr>mittelfrühe bis späte Kartoffel</vt:lpstr>
      <vt:lpstr>Industriekartoffeln</vt:lpstr>
      <vt:lpstr>Speisekartoffeln</vt:lpstr>
      <vt:lpstr>Kartoffeln insgesamt</vt:lpstr>
      <vt:lpstr>Zuckerrüben</vt:lpstr>
      <vt:lpstr>Silomais (Frischmasse)</vt:lpstr>
      <vt:lpstr>Klee, Kleegras (Heu)</vt:lpstr>
      <vt:lpstr>Leguminosen GPS</vt:lpstr>
      <vt:lpstr>Luzerne (Heu)</vt:lpstr>
      <vt:lpstr>Grasanbau auf Ackerland (Heu)</vt:lpstr>
      <vt:lpstr>Wiesen (Heu)</vt:lpstr>
      <vt:lpstr>Mähweiden (Heu)</vt:lpstr>
      <vt:lpstr>Wintermenggetreide</vt:lpstr>
      <vt:lpstr>Runkelrüben</vt:lpstr>
      <vt:lpstr>Runkelrüben!Drucktitel</vt:lpstr>
      <vt:lpstr>Winterweizen!Drucktitel</vt:lpstr>
    </vt:vector>
  </TitlesOfParts>
  <Company>Nds. Landesamt für Statistik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Natalia</cp:lastModifiedBy>
  <cp:lastPrinted>2021-04-01T08:24:31Z</cp:lastPrinted>
  <dcterms:created xsi:type="dcterms:W3CDTF">2008-11-20T14:18:13Z</dcterms:created>
  <dcterms:modified xsi:type="dcterms:W3CDTF">2026-03-16T09:39:24Z</dcterms:modified>
</cp:coreProperties>
</file>