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58"/>
  <workbookPr defaultThemeVersion="166925"/>
  <bookViews>
    <workbookView xWindow="0" yWindow="0" windowWidth="28800" windowHeight="14025" activeTab="0"/>
  </bookViews>
  <sheets>
    <sheet name="2019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<sst xmlns="http://schemas.openxmlformats.org/spreadsheetml/2006/main" count="50" uniqueCount="27">
  <si>
    <t xml:space="preserve">Seewärtiger Schiffsverkehr - Häfen in Niedersachsen </t>
  </si>
  <si>
    <t>Anzahl der angekommenden Schiffe, einschl. Zwischenverkehr 2019</t>
  </si>
  <si>
    <t>Monate</t>
  </si>
  <si>
    <t>Insgesamt</t>
  </si>
  <si>
    <t>darunter:</t>
  </si>
  <si>
    <t>Brake</t>
  </si>
  <si>
    <t>Bützfleth</t>
  </si>
  <si>
    <t>Cuxhaven</t>
  </si>
  <si>
    <t>Emden</t>
  </si>
  <si>
    <t>Nordenham</t>
  </si>
  <si>
    <r>
      <t>Wilhelmshaven</t>
    </r>
    <r>
      <rPr>
        <vertAlign val="superscript"/>
        <sz val="8"/>
        <rFont val="NDSFrutiger 55 Roman"/>
        <family val="2"/>
      </rPr>
      <t>*)</t>
    </r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</si>
  <si>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</si>
  <si>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</si>
  <si>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</si>
  <si>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</si>
  <si>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</si>
  <si>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</si>
  <si>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</si>
  <si>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</si>
  <si>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</si>
  <si>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</si>
  <si>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</si>
  <si>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</si>
  <si>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Seewärtiger Güterumschlag - Häfen in Niedersachsen </t>
  </si>
  <si>
    <t>Güterumschlag insgesamt in t  - 2019</t>
  </si>
  <si>
    <t>Insgesamt in 1000t</t>
  </si>
  <si>
    <t>*) einschl. JadeWeserPort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</si>
</sst>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0\ 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NDSFrutiger 55 Roman"/>
      <family val="2"/>
    </font>
    <font>
      <sz val="9"/>
      <name val="NDSFrutiger 45 Light"/>
      <family val="2"/>
    </font>
    <font>
      <sz val="8"/>
      <name val="NDSFrutiger 55 Roman"/>
      <family val="2"/>
    </font>
    <font>
      <sz val="8"/>
      <name val="NDSFrutiger 45 Light"/>
      <family val="2"/>
    </font>
    <font>
      <vertAlign val="superscript"/>
      <sz val="8"/>
      <name val="NDSFrutiger 55 Roman"/>
      <family val="2"/>
    </font>
    <font>
      <b/>
      <sz val="10"/>
      <name val="NDSFrutiger 45 Light"/>
      <family val="2"/>
    </font>
    <font>
      <sz val="10"/>
      <name val="NDSFrutiger 45 Light"/>
      <family val="2"/>
    </font>
    <font>
      <sz val="7"/>
      <name val="NDSFrutiger 45 Light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7">
    <xf numFmtId="0" fontId="0" fillId="0" borderId="0" xfId="0"/>
    <xf numFmtId="0" fontId="3" fillId="2" borderId="0" xfId="20" applyFont="1" applyFill="1">
      <alignment/>
      <protection/>
    </xf>
    <xf numFmtId="0" fontId="5" fillId="2" borderId="0" xfId="20" applyFont="1" applyFill="1">
      <alignment/>
      <protection/>
    </xf>
    <xf numFmtId="0" fontId="4" fillId="2" borderId="1" xfId="20" applyFont="1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4" fillId="2" borderId="3" xfId="20" applyFont="1" applyFill="1" applyBorder="1" applyAlignment="1">
      <alignment horizontal="center"/>
      <protection/>
    </xf>
    <xf numFmtId="0" fontId="4" fillId="2" borderId="4" xfId="20" applyFont="1" applyFill="1" applyBorder="1" applyAlignment="1">
      <alignment horizontal="center"/>
      <protection/>
    </xf>
    <xf numFmtId="0" fontId="5" fillId="2" borderId="5" xfId="20" applyFont="1" applyFill="1" applyBorder="1">
      <alignment/>
      <protection/>
    </xf>
    <xf numFmtId="164" fontId="5" fillId="2" borderId="5" xfId="20" applyNumberFormat="1" applyFont="1" applyFill="1" applyBorder="1" applyAlignment="1">
      <alignment/>
      <protection/>
    </xf>
    <xf numFmtId="0" fontId="4" fillId="2" borderId="6" xfId="20" applyFont="1" applyFill="1" applyBorder="1">
      <alignment/>
      <protection/>
    </xf>
    <xf numFmtId="164" fontId="4" fillId="2" borderId="6" xfId="20" applyNumberFormat="1" applyFont="1" applyFill="1" applyBorder="1" applyAlignment="1">
      <alignment/>
      <protection/>
    </xf>
    <xf numFmtId="0" fontId="7" fillId="2" borderId="0" xfId="20" applyFont="1" applyFill="1">
      <alignment/>
      <protection/>
    </xf>
    <xf numFmtId="3" fontId="7" fillId="2" borderId="0" xfId="20" applyNumberFormat="1" applyFont="1" applyFill="1">
      <alignment/>
      <protection/>
    </xf>
    <xf numFmtId="0" fontId="8" fillId="2" borderId="0" xfId="20" applyFont="1" applyFill="1">
      <alignment/>
      <protection/>
    </xf>
    <xf numFmtId="164" fontId="5" fillId="2" borderId="7" xfId="20" applyNumberFormat="1" applyFont="1" applyFill="1" applyBorder="1" applyAlignment="1">
      <alignment/>
      <protection/>
    </xf>
    <xf numFmtId="164" fontId="5" fillId="2" borderId="8" xfId="20" applyNumberFormat="1" applyFont="1" applyFill="1" applyBorder="1" applyAlignment="1">
      <alignment/>
      <protection/>
    </xf>
    <xf numFmtId="164" fontId="5" fillId="2" borderId="0" xfId="20" applyNumberFormat="1" applyFont="1" applyFill="1" applyBorder="1" applyAlignment="1">
      <alignment/>
      <protection/>
    </xf>
    <xf numFmtId="0" fontId="5" fillId="2" borderId="1" xfId="20" applyFont="1" applyFill="1" applyBorder="1">
      <alignment/>
      <protection/>
    </xf>
    <xf numFmtId="164" fontId="5" fillId="2" borderId="1" xfId="20" applyNumberFormat="1" applyFont="1" applyFill="1" applyBorder="1" applyAlignment="1">
      <alignment/>
      <protection/>
    </xf>
    <xf numFmtId="164" fontId="5" fillId="2" borderId="4" xfId="20" applyNumberFormat="1" applyFont="1" applyFill="1" applyBorder="1" applyAlignment="1">
      <alignment/>
      <protection/>
    </xf>
    <xf numFmtId="164" fontId="5" fillId="2" borderId="3" xfId="20" applyNumberFormat="1" applyFont="1" applyFill="1" applyBorder="1" applyAlignment="1">
      <alignment/>
      <protection/>
    </xf>
    <xf numFmtId="0" fontId="4" fillId="2" borderId="7" xfId="20" applyFont="1" applyFill="1" applyBorder="1">
      <alignment/>
      <protection/>
    </xf>
    <xf numFmtId="164" fontId="4" fillId="2" borderId="9" xfId="20" applyNumberFormat="1" applyFont="1" applyFill="1" applyBorder="1" applyAlignment="1">
      <alignment/>
      <protection/>
    </xf>
    <xf numFmtId="164" fontId="4" fillId="2" borderId="7" xfId="20" applyNumberFormat="1" applyFont="1" applyFill="1" applyBorder="1" applyAlignment="1">
      <alignment/>
      <protection/>
    </xf>
    <xf numFmtId="164" fontId="4" fillId="2" borderId="10" xfId="20" applyNumberFormat="1" applyFont="1" applyFill="1" applyBorder="1" applyAlignment="1">
      <alignment/>
      <protection/>
    </xf>
    <xf numFmtId="0" fontId="4" fillId="2" borderId="1" xfId="20" applyFont="1" applyFill="1" applyBorder="1">
      <alignment/>
      <protection/>
    </xf>
    <xf numFmtId="164" fontId="4" fillId="2" borderId="4" xfId="20" applyNumberFormat="1" applyFont="1" applyFill="1" applyBorder="1" applyAlignment="1">
      <alignment/>
      <protection/>
    </xf>
    <xf numFmtId="164" fontId="4" fillId="2" borderId="1" xfId="20" applyNumberFormat="1" applyFont="1" applyFill="1" applyBorder="1" applyAlignment="1">
      <alignment/>
      <protection/>
    </xf>
    <xf numFmtId="164" fontId="4" fillId="2" borderId="3" xfId="20" applyNumberFormat="1" applyFont="1" applyFill="1" applyBorder="1" applyAlignment="1">
      <alignment/>
      <protection/>
    </xf>
    <xf numFmtId="0" fontId="9" fillId="2" borderId="0" xfId="20" applyFont="1" applyFill="1" applyAlignment="1">
      <alignment vertical="center"/>
      <protection/>
    </xf>
    <xf numFmtId="0" fontId="8" fillId="2" borderId="0" xfId="20" applyFont="1" applyFill="1" applyAlignment="1">
      <alignment vertical="center"/>
      <protection/>
    </xf>
    <xf numFmtId="0" fontId="2" fillId="2" borderId="2" xfId="20" applyFont="1" applyFill="1" applyBorder="1" applyAlignment="1">
      <alignment horizontal="center"/>
      <protection/>
    </xf>
    <xf numFmtId="0" fontId="2" fillId="2" borderId="4" xfId="20" applyFont="1" applyFill="1" applyBorder="1" applyAlignment="1">
      <alignment horizontal="center"/>
      <protection/>
    </xf>
    <xf numFmtId="0" fontId="2" fillId="2" borderId="3" xfId="20" applyFont="1" applyFill="1" applyBorder="1" applyAlignment="1">
      <alignment horizontal="center"/>
      <protection/>
    </xf>
    <xf numFmtId="0" fontId="4" fillId="2" borderId="11" xfId="20" applyFont="1" applyFill="1" applyBorder="1" applyAlignment="1">
      <alignment horizontal="left" vertical="center"/>
      <protection/>
    </xf>
    <xf numFmtId="0" fontId="4" fillId="2" borderId="2" xfId="20" applyFont="1" applyFill="1" applyBorder="1" applyAlignment="1">
      <alignment horizontal="left" vertical="center"/>
      <protection/>
    </xf>
    <xf numFmtId="0" fontId="4" fillId="2" borderId="7" xfId="20" applyFont="1" applyFill="1" applyBorder="1" applyAlignment="1">
      <alignment horizontal="center" wrapText="1"/>
      <protection/>
    </xf>
    <xf numFmtId="0" fontId="4" fillId="2" borderId="1" xfId="20" applyFont="1" applyFill="1" applyBorder="1" applyAlignment="1">
      <alignment horizontal="center" wrapText="1"/>
      <protection/>
    </xf>
    <xf numFmtId="0" fontId="4" fillId="2" borderId="9" xfId="20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5" fillId="2" borderId="0" xfId="20" applyFont="1" applyFill="1" applyAlignment="1">
      <alignment horizontal="left"/>
      <protection/>
    </xf>
    <xf numFmtId="0" fontId="2" fillId="2" borderId="11" xfId="20" applyFont="1" applyFill="1" applyBorder="1" applyAlignment="1">
      <alignment horizontal="center"/>
      <protection/>
    </xf>
    <xf numFmtId="0" fontId="2" fillId="2" borderId="9" xfId="20" applyFont="1" applyFill="1" applyBorder="1" applyAlignment="1">
      <alignment horizontal="center"/>
      <protection/>
    </xf>
    <xf numFmtId="0" fontId="2" fillId="2" borderId="10" xfId="20" applyFont="1" applyFill="1" applyBorder="1" applyAlignment="1">
      <alignment horizontal="center"/>
      <protection/>
    </xf>
    <xf numFmtId="0" fontId="2" fillId="2" borderId="0" xfId="20" applyFont="1" applyFill="1" applyBorder="1" applyAlignment="1">
      <alignment horizontal="center"/>
      <protection/>
    </xf>
    <xf numFmtId="0" fontId="2" fillId="2" borderId="8" xfId="20" applyFont="1" applyFill="1" applyBorder="1" applyAlignment="1">
      <alignment horizontal="center"/>
      <protection/>
    </xf>
    <xf numFmtId="0" fontId="4" fillId="2" borderId="11" xfId="20" applyFont="1" applyFill="1" applyBorder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885825</xdr:colOff>
      <xdr:row>41</xdr:row>
      <xdr:rowOff>9525</xdr:rowOff>
    </xdr:from>
    <xdr:to>
      <xdr:col>7</xdr:col>
      <xdr:colOff>228600</xdr:colOff>
      <xdr:row>47</xdr:row>
      <xdr:rowOff>76200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6267450"/>
          <a:ext cx="3971925" cy="1066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3C6B7-D809-4FD4-A0AF-5E4D2B8F2F38}">
  <dimension ref="A1:H40"/>
  <sheetViews>
    <sheetView tabSelected="1" zoomScale="130" zoomScaleNormal="130" workbookViewId="0" topLeftCell="A1">
      <selection activeCell="H38" sqref="H38"/>
    </sheetView>
  </sheetViews>
  <sheetFormatPr defaultColWidth="11.421875" defaultRowHeight="15"/>
  <cols>
    <col min="1" max="1" width="14.57421875" style="13" bestFit="1" customWidth="1"/>
    <col min="2" max="2" width="9.7109375" style="13" bestFit="1" customWidth="1"/>
    <col min="3" max="5" width="8.8515625" style="13" bestFit="1" customWidth="1"/>
    <col min="6" max="6" width="8.7109375" style="13" bestFit="1" customWidth="1"/>
    <col min="7" max="7" width="9.8515625" style="13" bestFit="1" customWidth="1"/>
    <col min="8" max="8" width="13.140625" style="13" bestFit="1" customWidth="1"/>
    <col min="9" max="16384" width="11.421875" style="13" customWidth="1"/>
  </cols>
  <sheetData>
    <row r="1" spans="1:8" s="1" customFormat="1" ht="12">
      <c r="A1" s="41" t="s">
        <v>0</v>
      </c>
      <c r="B1" s="42"/>
      <c r="C1" s="42"/>
      <c r="D1" s="42"/>
      <c r="E1" s="42"/>
      <c r="F1" s="42"/>
      <c r="G1" s="42"/>
      <c r="H1" s="43"/>
    </row>
    <row r="2" spans="1:8" s="1" customFormat="1" ht="12">
      <c r="A2" s="31" t="s">
        <v>1</v>
      </c>
      <c r="B2" s="32"/>
      <c r="C2" s="44"/>
      <c r="D2" s="44"/>
      <c r="E2" s="44"/>
      <c r="F2" s="44"/>
      <c r="G2" s="44"/>
      <c r="H2" s="45"/>
    </row>
    <row r="3" spans="1:8" s="2" customFormat="1" ht="13.5" customHeight="1">
      <c r="A3" s="34" t="s">
        <v>2</v>
      </c>
      <c r="B3" s="36" t="s">
        <v>3</v>
      </c>
      <c r="C3" s="46" t="s">
        <v>4</v>
      </c>
      <c r="D3" s="38"/>
      <c r="E3" s="38"/>
      <c r="F3" s="38"/>
      <c r="G3" s="38"/>
      <c r="H3" s="39"/>
    </row>
    <row r="4" spans="1:8" s="2" customFormat="1" ht="12">
      <c r="A4" s="35"/>
      <c r="B4" s="37"/>
      <c r="C4" s="3" t="s">
        <v>5</v>
      </c>
      <c r="D4" s="4" t="s">
        <v>6</v>
      </c>
      <c r="E4" s="3" t="s">
        <v>7</v>
      </c>
      <c r="F4" s="5" t="s">
        <v>8</v>
      </c>
      <c r="G4" s="6" t="s">
        <v>9</v>
      </c>
      <c r="H4" s="3" t="s">
        <v>10</v>
      </c>
    </row>
    <row r="5" spans="1:8" s="2" customFormat="1" ht="11.25">
      <c r="A5" s="7" t="s">
        <v>11</v>
      </c>
      <c r="B5" s="8">
        <v>526</v>
      </c>
      <c r="C5" s="8">
        <v>78</v>
      </c>
      <c r="D5" s="8">
        <v>73</v>
      </c>
      <c r="E5" s="8">
        <v>68</v>
      </c>
      <c r="F5" s="8">
        <v>100</v>
      </c>
      <c r="G5" s="8">
        <v>10</v>
      </c>
      <c r="H5" s="8">
        <v>91</v>
      </c>
    </row>
    <row r="6" spans="1:8" s="2" customFormat="1" ht="11.25">
      <c r="A6" s="7" t="s">
        <v>12</v>
      </c>
      <c r="B6" s="8">
        <v>515</v>
      </c>
      <c r="C6" s="8">
        <v>71</v>
      </c>
      <c r="D6" s="8">
        <v>76</v>
      </c>
      <c r="E6" s="8">
        <v>82</v>
      </c>
      <c r="F6" s="8">
        <v>109</v>
      </c>
      <c r="G6" s="8">
        <v>10</v>
      </c>
      <c r="H6" s="8">
        <v>81</v>
      </c>
    </row>
    <row r="7" spans="1:8" s="2" customFormat="1" ht="11.25">
      <c r="A7" s="7" t="s">
        <v>13</v>
      </c>
      <c r="B7" s="8">
        <v>588</v>
      </c>
      <c r="C7" s="8">
        <v>75</v>
      </c>
      <c r="D7" s="8">
        <v>79</v>
      </c>
      <c r="E7" s="8">
        <v>85</v>
      </c>
      <c r="F7" s="8">
        <v>123</v>
      </c>
      <c r="G7" s="8">
        <v>19</v>
      </c>
      <c r="H7" s="8">
        <v>86</v>
      </c>
    </row>
    <row r="8" spans="1:8" s="2" customFormat="1" ht="11.25">
      <c r="A8" s="7" t="s">
        <v>14</v>
      </c>
      <c r="B8" s="8">
        <v>588</v>
      </c>
      <c r="C8" s="8">
        <v>76</v>
      </c>
      <c r="D8" s="8">
        <v>75</v>
      </c>
      <c r="E8" s="8">
        <v>91</v>
      </c>
      <c r="F8" s="8">
        <v>129</v>
      </c>
      <c r="G8" s="8">
        <v>9</v>
      </c>
      <c r="H8" s="8">
        <v>94</v>
      </c>
    </row>
    <row r="9" spans="1:8" s="2" customFormat="1" ht="11.25">
      <c r="A9" s="7" t="s">
        <v>15</v>
      </c>
      <c r="B9" s="8">
        <v>580</v>
      </c>
      <c r="C9" s="8">
        <v>75</v>
      </c>
      <c r="D9" s="8">
        <v>64</v>
      </c>
      <c r="E9" s="8">
        <v>88</v>
      </c>
      <c r="F9" s="8">
        <v>124</v>
      </c>
      <c r="G9" s="8">
        <v>12</v>
      </c>
      <c r="H9" s="8">
        <v>87</v>
      </c>
    </row>
    <row r="10" spans="1:8" s="2" customFormat="1" ht="11.25">
      <c r="A10" s="7" t="s">
        <v>16</v>
      </c>
      <c r="B10" s="8">
        <v>572</v>
      </c>
      <c r="C10" s="8">
        <v>74</v>
      </c>
      <c r="D10" s="8">
        <v>67</v>
      </c>
      <c r="E10" s="8">
        <v>103</v>
      </c>
      <c r="F10" s="8">
        <v>108</v>
      </c>
      <c r="G10" s="8">
        <v>15</v>
      </c>
      <c r="H10" s="8">
        <v>81</v>
      </c>
    </row>
    <row r="11" spans="1:8" s="2" customFormat="1" ht="11.25">
      <c r="A11" s="7" t="s">
        <v>17</v>
      </c>
      <c r="B11" s="8">
        <v>615</v>
      </c>
      <c r="C11" s="8">
        <v>79</v>
      </c>
      <c r="D11" s="8">
        <v>81</v>
      </c>
      <c r="E11" s="8">
        <v>95</v>
      </c>
      <c r="F11" s="8">
        <v>113</v>
      </c>
      <c r="G11" s="8">
        <v>21</v>
      </c>
      <c r="H11" s="8">
        <v>88</v>
      </c>
    </row>
    <row r="12" spans="1:8" s="2" customFormat="1" ht="11.25">
      <c r="A12" s="7" t="s">
        <v>18</v>
      </c>
      <c r="B12" s="8">
        <v>587</v>
      </c>
      <c r="C12" s="8">
        <v>98</v>
      </c>
      <c r="D12" s="8">
        <v>65</v>
      </c>
      <c r="E12" s="8">
        <v>94</v>
      </c>
      <c r="F12" s="8">
        <v>88</v>
      </c>
      <c r="G12" s="8">
        <v>11</v>
      </c>
      <c r="H12" s="8">
        <v>84</v>
      </c>
    </row>
    <row r="13" spans="1:8" s="2" customFormat="1" ht="11.25">
      <c r="A13" s="7" t="s">
        <v>19</v>
      </c>
      <c r="B13" s="8">
        <v>571</v>
      </c>
      <c r="C13" s="8">
        <v>78</v>
      </c>
      <c r="D13" s="8">
        <v>75</v>
      </c>
      <c r="E13" s="8">
        <v>90</v>
      </c>
      <c r="F13" s="8">
        <v>104</v>
      </c>
      <c r="G13" s="8">
        <v>24</v>
      </c>
      <c r="H13" s="8">
        <v>74</v>
      </c>
    </row>
    <row r="14" spans="1:8" s="2" customFormat="1" ht="11.25">
      <c r="A14" s="7" t="s">
        <v>20</v>
      </c>
      <c r="B14" s="8">
        <v>633</v>
      </c>
      <c r="C14" s="8">
        <v>90</v>
      </c>
      <c r="D14" s="8">
        <v>109</v>
      </c>
      <c r="E14" s="8">
        <v>96</v>
      </c>
      <c r="F14" s="8">
        <v>112</v>
      </c>
      <c r="G14" s="8">
        <v>19</v>
      </c>
      <c r="H14" s="8">
        <v>96</v>
      </c>
    </row>
    <row r="15" spans="1:8" s="2" customFormat="1" ht="11.25">
      <c r="A15" s="7" t="s">
        <v>21</v>
      </c>
      <c r="B15" s="8">
        <v>608</v>
      </c>
      <c r="C15" s="8">
        <v>94</v>
      </c>
      <c r="D15" s="8">
        <v>102</v>
      </c>
      <c r="E15" s="8">
        <v>86</v>
      </c>
      <c r="F15" s="8">
        <v>115</v>
      </c>
      <c r="G15" s="8">
        <v>19</v>
      </c>
      <c r="H15" s="8">
        <v>80</v>
      </c>
    </row>
    <row r="16" spans="1:8" s="2" customFormat="1" ht="11.25">
      <c r="A16" s="7" t="s">
        <v>22</v>
      </c>
      <c r="B16" s="8">
        <v>556</v>
      </c>
      <c r="C16" s="8">
        <v>78</v>
      </c>
      <c r="D16" s="8">
        <v>75</v>
      </c>
      <c r="E16" s="8">
        <v>77</v>
      </c>
      <c r="F16" s="8">
        <v>103</v>
      </c>
      <c r="G16" s="8">
        <v>22</v>
      </c>
      <c r="H16" s="8">
        <v>94</v>
      </c>
    </row>
    <row r="17" spans="1:8" s="2" customFormat="1" ht="11.25">
      <c r="A17" s="9" t="s">
        <v>3</v>
      </c>
      <c r="B17" s="10">
        <v>6939</v>
      </c>
      <c r="C17" s="10">
        <f>SUM(C5:C16)</f>
        <v>966</v>
      </c>
      <c r="D17" s="10">
        <f aca="true" t="shared" si="0" ref="D17:G17">SUM(D5:D16)</f>
        <v>941</v>
      </c>
      <c r="E17" s="10">
        <f t="shared" si="0"/>
        <v>1055</v>
      </c>
      <c r="F17" s="10">
        <f t="shared" si="0"/>
        <v>1328</v>
      </c>
      <c r="G17" s="10">
        <f t="shared" si="0"/>
        <v>191</v>
      </c>
      <c r="H17" s="10">
        <f>SUM(H5:H16)</f>
        <v>1036</v>
      </c>
    </row>
    <row r="18" spans="1:8" ht="15">
      <c r="A18" s="11"/>
      <c r="B18" s="11"/>
      <c r="C18" s="12"/>
      <c r="D18" s="12"/>
      <c r="E18" s="12"/>
      <c r="F18" s="12"/>
      <c r="G18" s="12"/>
      <c r="H18" s="12"/>
    </row>
    <row r="20" spans="1:8" s="1" customFormat="1" ht="12">
      <c r="A20" s="41" t="s">
        <v>23</v>
      </c>
      <c r="B20" s="42"/>
      <c r="C20" s="42"/>
      <c r="D20" s="42"/>
      <c r="E20" s="42"/>
      <c r="F20" s="42"/>
      <c r="G20" s="42"/>
      <c r="H20" s="43"/>
    </row>
    <row r="21" spans="1:8" s="1" customFormat="1" ht="12">
      <c r="A21" s="31" t="s">
        <v>24</v>
      </c>
      <c r="B21" s="32"/>
      <c r="C21" s="32"/>
      <c r="D21" s="32"/>
      <c r="E21" s="32"/>
      <c r="F21" s="32"/>
      <c r="G21" s="32"/>
      <c r="H21" s="33"/>
    </row>
    <row r="22" spans="1:8" s="2" customFormat="1" ht="13.5" customHeight="1">
      <c r="A22" s="34" t="s">
        <v>2</v>
      </c>
      <c r="B22" s="36" t="s">
        <v>3</v>
      </c>
      <c r="C22" s="38" t="s">
        <v>4</v>
      </c>
      <c r="D22" s="38"/>
      <c r="E22" s="38"/>
      <c r="F22" s="38"/>
      <c r="G22" s="38"/>
      <c r="H22" s="39"/>
    </row>
    <row r="23" spans="1:8" s="2" customFormat="1" ht="12">
      <c r="A23" s="35"/>
      <c r="B23" s="37"/>
      <c r="C23" s="3" t="s">
        <v>5</v>
      </c>
      <c r="D23" s="6" t="s">
        <v>6</v>
      </c>
      <c r="E23" s="3" t="s">
        <v>7</v>
      </c>
      <c r="F23" s="5" t="s">
        <v>8</v>
      </c>
      <c r="G23" s="6" t="s">
        <v>9</v>
      </c>
      <c r="H23" s="3" t="s">
        <v>10</v>
      </c>
    </row>
    <row r="24" spans="1:8" s="2" customFormat="1" ht="11.25">
      <c r="A24" s="7" t="s">
        <v>11</v>
      </c>
      <c r="B24" s="8">
        <v>4654355.655</v>
      </c>
      <c r="C24" s="14">
        <v>693820</v>
      </c>
      <c r="D24" s="8">
        <v>551779</v>
      </c>
      <c r="E24" s="14">
        <v>150801</v>
      </c>
      <c r="F24" s="15">
        <v>309295</v>
      </c>
      <c r="G24" s="16">
        <v>165839</v>
      </c>
      <c r="H24" s="14">
        <v>2690685</v>
      </c>
    </row>
    <row r="25" spans="1:8" s="2" customFormat="1" ht="11.25">
      <c r="A25" s="7" t="s">
        <v>12</v>
      </c>
      <c r="B25" s="8">
        <v>4066401</v>
      </c>
      <c r="C25" s="8">
        <v>528602</v>
      </c>
      <c r="D25" s="16">
        <v>538920</v>
      </c>
      <c r="E25" s="8">
        <v>190831</v>
      </c>
      <c r="F25" s="15">
        <v>380715</v>
      </c>
      <c r="G25" s="16">
        <v>191114</v>
      </c>
      <c r="H25" s="8">
        <f>1622394+506371</f>
        <v>2128765</v>
      </c>
    </row>
    <row r="26" spans="1:8" s="2" customFormat="1" ht="11.25">
      <c r="A26" s="7" t="s">
        <v>13</v>
      </c>
      <c r="B26" s="8">
        <v>4250730.69</v>
      </c>
      <c r="C26" s="8">
        <v>492179</v>
      </c>
      <c r="D26" s="16">
        <v>443761</v>
      </c>
      <c r="E26" s="8">
        <v>246784</v>
      </c>
      <c r="F26" s="15">
        <v>470194</v>
      </c>
      <c r="G26" s="16">
        <v>117742</v>
      </c>
      <c r="H26" s="8">
        <f>1767940+578667</f>
        <v>2346607</v>
      </c>
    </row>
    <row r="27" spans="1:8" s="2" customFormat="1" ht="11.25">
      <c r="A27" s="7" t="s">
        <v>14</v>
      </c>
      <c r="B27" s="8">
        <v>5007746</v>
      </c>
      <c r="C27" s="8">
        <v>638696</v>
      </c>
      <c r="D27" s="16">
        <v>583728</v>
      </c>
      <c r="E27" s="8">
        <v>444156</v>
      </c>
      <c r="F27" s="15">
        <v>378821</v>
      </c>
      <c r="G27" s="16">
        <v>95821</v>
      </c>
      <c r="H27" s="8">
        <v>2735918</v>
      </c>
    </row>
    <row r="28" spans="1:8" s="2" customFormat="1" ht="11.25">
      <c r="A28" s="7" t="s">
        <v>15</v>
      </c>
      <c r="B28" s="8">
        <v>4344447</v>
      </c>
      <c r="C28" s="8">
        <v>515423</v>
      </c>
      <c r="D28" s="16">
        <v>402999</v>
      </c>
      <c r="E28" s="8">
        <v>351484</v>
      </c>
      <c r="F28" s="15">
        <v>437139</v>
      </c>
      <c r="G28" s="16">
        <v>52506</v>
      </c>
      <c r="H28" s="8">
        <f>1819387+600203</f>
        <v>2419590</v>
      </c>
    </row>
    <row r="29" spans="1:8" s="2" customFormat="1" ht="11.25">
      <c r="A29" s="7" t="s">
        <v>16</v>
      </c>
      <c r="B29" s="8">
        <v>4205713</v>
      </c>
      <c r="C29" s="8">
        <v>464205</v>
      </c>
      <c r="D29" s="16">
        <v>506501</v>
      </c>
      <c r="E29" s="8">
        <v>432188</v>
      </c>
      <c r="F29" s="15">
        <v>316991</v>
      </c>
      <c r="G29" s="16">
        <v>157521</v>
      </c>
      <c r="H29" s="8">
        <f>1772979+441502</f>
        <v>2214481</v>
      </c>
    </row>
    <row r="30" spans="1:8" s="2" customFormat="1" ht="11.25">
      <c r="A30" s="7" t="s">
        <v>17</v>
      </c>
      <c r="B30" s="8">
        <v>4983124</v>
      </c>
      <c r="C30" s="8">
        <v>582555</v>
      </c>
      <c r="D30" s="16">
        <v>552045</v>
      </c>
      <c r="E30" s="8">
        <v>490361</v>
      </c>
      <c r="F30" s="15">
        <v>342236</v>
      </c>
      <c r="G30" s="16">
        <v>134494</v>
      </c>
      <c r="H30" s="8">
        <f>2198907+517226</f>
        <v>2716133</v>
      </c>
    </row>
    <row r="31" spans="1:8" s="2" customFormat="1" ht="11.25">
      <c r="A31" s="7" t="s">
        <v>18</v>
      </c>
      <c r="B31" s="8">
        <v>4326783.86</v>
      </c>
      <c r="C31" s="8">
        <v>670801</v>
      </c>
      <c r="D31" s="16">
        <v>373732</v>
      </c>
      <c r="E31" s="8">
        <v>365315</v>
      </c>
      <c r="F31" s="15">
        <v>349355</v>
      </c>
      <c r="G31" s="16">
        <v>138411</v>
      </c>
      <c r="H31" s="8">
        <f>1831808+445898</f>
        <v>2277706</v>
      </c>
    </row>
    <row r="32" spans="1:8" s="2" customFormat="1" ht="11.25">
      <c r="A32" s="7" t="s">
        <v>19</v>
      </c>
      <c r="B32" s="8">
        <v>4017580.03</v>
      </c>
      <c r="C32" s="8">
        <v>390667</v>
      </c>
      <c r="D32" s="16">
        <v>560722</v>
      </c>
      <c r="E32" s="8">
        <v>209280</v>
      </c>
      <c r="F32" s="15">
        <v>384694</v>
      </c>
      <c r="G32" s="16">
        <v>200993</v>
      </c>
      <c r="H32" s="8">
        <f>1748339+390552</f>
        <v>2138891</v>
      </c>
    </row>
    <row r="33" spans="1:8" s="2" customFormat="1" ht="11.25">
      <c r="A33" s="7" t="s">
        <v>20</v>
      </c>
      <c r="B33" s="8">
        <v>4438346</v>
      </c>
      <c r="C33" s="8">
        <v>434296</v>
      </c>
      <c r="D33" s="16">
        <v>761764</v>
      </c>
      <c r="E33" s="8">
        <v>209235</v>
      </c>
      <c r="F33" s="15">
        <v>348240</v>
      </c>
      <c r="G33" s="16">
        <v>124034</v>
      </c>
      <c r="H33" s="8">
        <f>1967835+467018</f>
        <v>2434853</v>
      </c>
    </row>
    <row r="34" spans="1:8" s="2" customFormat="1" ht="11.25">
      <c r="A34" s="7" t="s">
        <v>21</v>
      </c>
      <c r="B34" s="8">
        <v>4333411</v>
      </c>
      <c r="C34" s="8">
        <v>574373</v>
      </c>
      <c r="D34" s="16">
        <v>659667</v>
      </c>
      <c r="E34" s="8">
        <v>172412</v>
      </c>
      <c r="F34" s="15">
        <v>354310</v>
      </c>
      <c r="G34" s="16">
        <v>221681</v>
      </c>
      <c r="H34" s="8">
        <f>1814908+373934</f>
        <v>2188842</v>
      </c>
    </row>
    <row r="35" spans="1:8" s="2" customFormat="1" ht="11.25">
      <c r="A35" s="17" t="s">
        <v>22</v>
      </c>
      <c r="B35" s="18">
        <v>4524134</v>
      </c>
      <c r="C35" s="18">
        <v>613482</v>
      </c>
      <c r="D35" s="19">
        <v>571795</v>
      </c>
      <c r="E35" s="18">
        <v>149674</v>
      </c>
      <c r="F35" s="20">
        <v>357311</v>
      </c>
      <c r="G35" s="19">
        <v>125388</v>
      </c>
      <c r="H35" s="18">
        <f>2040282+534576</f>
        <v>2574858</v>
      </c>
    </row>
    <row r="36" spans="1:8" s="2" customFormat="1" ht="11.25">
      <c r="A36" s="21" t="s">
        <v>3</v>
      </c>
      <c r="B36" s="22">
        <f>SUM(B24:B35)</f>
        <v>53152772.23500001</v>
      </c>
      <c r="C36" s="23">
        <f>SUM(C24:C35)</f>
        <v>6599099</v>
      </c>
      <c r="D36" s="22">
        <f aca="true" t="shared" si="1" ref="D36">SUM(D24:D35)</f>
        <v>6507413</v>
      </c>
      <c r="E36" s="23">
        <v>3412520</v>
      </c>
      <c r="F36" s="24">
        <f>SUM(F24:F35)</f>
        <v>4429301</v>
      </c>
      <c r="G36" s="23">
        <v>1725543</v>
      </c>
      <c r="H36" s="24">
        <f aca="true" t="shared" si="2" ref="H36">SUM(H24:H35)</f>
        <v>28867329</v>
      </c>
    </row>
    <row r="37" spans="1:8" s="2" customFormat="1" ht="11.25">
      <c r="A37" s="25" t="s">
        <v>25</v>
      </c>
      <c r="B37" s="26">
        <f>B36/1000</f>
        <v>53152.772235000004</v>
      </c>
      <c r="C37" s="27">
        <f>C36/1000</f>
        <v>6599.099</v>
      </c>
      <c r="D37" s="26">
        <f aca="true" t="shared" si="3" ref="D37:E37">D36/1000</f>
        <v>6507.413</v>
      </c>
      <c r="E37" s="27">
        <f t="shared" si="3"/>
        <v>3412.52</v>
      </c>
      <c r="F37" s="28">
        <f>F36/1000</f>
        <v>4429.301</v>
      </c>
      <c r="G37" s="27">
        <f aca="true" t="shared" si="4" ref="G37:H37">G36/1000</f>
        <v>1725.543</v>
      </c>
      <c r="H37" s="28">
        <f t="shared" si="4"/>
        <v>28867.329</v>
      </c>
    </row>
    <row r="39" spans="1:8" ht="15">
      <c r="A39" s="40" t="s">
        <v>26</v>
      </c>
      <c r="B39" s="40"/>
      <c r="C39" s="40"/>
      <c r="D39" s="40"/>
      <c r="E39" s="40"/>
      <c r="F39" s="40"/>
      <c r="G39" s="40"/>
      <c r="H39" s="40"/>
    </row>
    <row r="40" s="30" customFormat="1" ht="15">
      <c r="A40" s="29"/>
    </row>
    <row r="43" ht="12.75"/>
    <row r="44" ht="12.75"/>
    <row r="45" ht="12.75"/>
    <row r="46" ht="12.75"/>
    <row r="47" ht="12.75"/>
  </sheetData>
  <mergeCells count="11">
    <mergeCell ref="A20:H20"/>
    <mergeCell ref="A1:H1"/>
    <mergeCell ref="A2:H2"/>
    <mergeCell ref="A3:A4"/>
    <mergeCell ref="B3:B4"/>
    <mergeCell ref="C3:H3"/>
    <mergeCell ref="A21:H21"/>
    <mergeCell ref="A22:A23"/>
    <mergeCell ref="B22:B23"/>
    <mergeCell ref="C22:H22"/>
    <mergeCell ref="A39:H39"/>
  </mergeCells>
  <printOptions/>
  <pageMargins left="0.5905511811023622" right="0.5905511811023622" top="0.5905511811023622" bottom="0.984251968503937" header="0.5118110236220472" footer="0.5118110236220472"/>
  <pageSetup fitToHeight="0" fitToWidth="0" horizontalDpi="600" verticalDpi="600" orientation="portrait" paperSize="9" scale="10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Starck, Kristina (LSN)</dc:creator>
  <cp:keywords/>
  <dc:description/>
  <cp:lastModifiedBy>Kant, Sebastian (LSN)</cp:lastModifiedBy>
  <cp:lastPrinted>2020-05-11T15:17:16Z</cp:lastPrinted>
  <dcterms:created xsi:type="dcterms:W3CDTF">2020-05-11T15:15:55Z</dcterms:created>
  <dcterms:modified xsi:type="dcterms:W3CDTF">2020-05-12T08:20:37Z</dcterms:modified>
  <cp:category/>
  <cp:version/>
  <cp:contentType/>
  <cp:contentStatus/>
</cp:coreProperties>
</file>