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showInkAnnotation="0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W:\H21\3_Hochschulfinanzstatistik\2_Hochschulfinanzstatistik\2_Jahreserhebung\ab_2006\Erhebungsunterlagen\Versand 2026\"/>
    </mc:Choice>
  </mc:AlternateContent>
  <xr:revisionPtr revIDLastSave="0" documentId="13_ncr:1_{74839DE4-56AE-43B7-BD3B-1B063AA6CC88}" xr6:coauthVersionLast="36" xr6:coauthVersionMax="36" xr10:uidLastSave="{00000000-0000-0000-0000-000000000000}"/>
  <bookViews>
    <workbookView xWindow="-24" yWindow="-24" windowWidth="14856" windowHeight="6948" tabRatio="833" xr2:uid="{00000000-000D-0000-FFFF-FFFF00000000}"/>
  </bookViews>
  <sheets>
    <sheet name="Deckblatt" sheetId="1" r:id="rId1"/>
    <sheet name="Aufw.-A_kaufm." sheetId="2" r:id="rId2"/>
    <sheet name="Aufw.-B_kaufm." sheetId="5" r:id="rId3"/>
    <sheet name="Erträge-A_kaufm." sheetId="4" r:id="rId4"/>
    <sheet name="Erträge-B_kaufm." sheetId="6" r:id="rId5"/>
    <sheet name="Drittmittel_kaufm." sheetId="7" r:id="rId6"/>
    <sheet name="Import" sheetId="8" r:id="rId7"/>
  </sheets>
  <definedNames>
    <definedName name="_xlnm._FilterDatabase" localSheetId="6" hidden="1">Import!$X$1:$X$86</definedName>
    <definedName name="_xlnm.Print_Titles" localSheetId="1">'Aufw.-A_kaufm.'!$5:$9</definedName>
    <definedName name="_xlnm.Print_Titles" localSheetId="3">'Erträge-A_kaufm.'!$5:$9</definedName>
  </definedNames>
  <calcPr calcId="191029"/>
</workbook>
</file>

<file path=xl/calcChain.xml><?xml version="1.0" encoding="utf-8"?>
<calcChain xmlns="http://schemas.openxmlformats.org/spreadsheetml/2006/main">
  <c r="N54" i="8" l="1"/>
  <c r="O54" i="8"/>
  <c r="P54" i="8"/>
  <c r="Q54" i="8"/>
  <c r="R54" i="8"/>
  <c r="S54" i="8"/>
  <c r="T54" i="8"/>
  <c r="U54" i="8"/>
  <c r="N55" i="8"/>
  <c r="O55" i="8"/>
  <c r="P55" i="8"/>
  <c r="Q55" i="8"/>
  <c r="R55" i="8"/>
  <c r="S55" i="8"/>
  <c r="T55" i="8"/>
  <c r="U55" i="8"/>
  <c r="N56" i="8"/>
  <c r="O56" i="8"/>
  <c r="P56" i="8"/>
  <c r="Q56" i="8"/>
  <c r="R56" i="8"/>
  <c r="S56" i="8"/>
  <c r="T56" i="8"/>
  <c r="U56" i="8"/>
  <c r="N57" i="8"/>
  <c r="O57" i="8"/>
  <c r="P57" i="8"/>
  <c r="Q57" i="8"/>
  <c r="R57" i="8"/>
  <c r="S57" i="8"/>
  <c r="T57" i="8"/>
  <c r="U57" i="8"/>
  <c r="N58" i="8"/>
  <c r="O58" i="8"/>
  <c r="P58" i="8"/>
  <c r="Q58" i="8"/>
  <c r="R58" i="8"/>
  <c r="S58" i="8"/>
  <c r="T58" i="8"/>
  <c r="U58" i="8"/>
  <c r="N59" i="8"/>
  <c r="O59" i="8"/>
  <c r="P59" i="8"/>
  <c r="Q59" i="8"/>
  <c r="R59" i="8"/>
  <c r="S59" i="8"/>
  <c r="T59" i="8"/>
  <c r="U59" i="8"/>
  <c r="D27" i="5" l="1"/>
  <c r="C72" i="8" l="1"/>
  <c r="D72" i="8"/>
  <c r="E72" i="8"/>
  <c r="F72" i="8"/>
  <c r="G72" i="8"/>
  <c r="H72" i="8"/>
  <c r="I72" i="8"/>
  <c r="J72" i="8"/>
  <c r="K72" i="8"/>
  <c r="L72" i="8"/>
  <c r="M72" i="8"/>
  <c r="N72" i="8"/>
  <c r="O72" i="8"/>
  <c r="P72" i="8"/>
  <c r="Q72" i="8"/>
  <c r="R72" i="8"/>
  <c r="S72" i="8"/>
  <c r="T72" i="8"/>
  <c r="U72" i="8"/>
  <c r="C65" i="8"/>
  <c r="D65" i="8"/>
  <c r="E65" i="8"/>
  <c r="F65" i="8"/>
  <c r="G65" i="8"/>
  <c r="H65" i="8"/>
  <c r="I65" i="8"/>
  <c r="J65" i="8"/>
  <c r="K65" i="8"/>
  <c r="L65" i="8"/>
  <c r="M65" i="8"/>
  <c r="N65" i="8"/>
  <c r="O65" i="8"/>
  <c r="P65" i="8"/>
  <c r="Q65" i="8"/>
  <c r="R65" i="8"/>
  <c r="S65" i="8"/>
  <c r="T65" i="8"/>
  <c r="U65" i="8"/>
  <c r="C66" i="8"/>
  <c r="D66" i="8"/>
  <c r="E66" i="8"/>
  <c r="F66" i="8"/>
  <c r="G66" i="8"/>
  <c r="H66" i="8"/>
  <c r="I66" i="8"/>
  <c r="J66" i="8"/>
  <c r="K66" i="8"/>
  <c r="L66" i="8"/>
  <c r="M66" i="8"/>
  <c r="N66" i="8"/>
  <c r="O66" i="8"/>
  <c r="P66" i="8"/>
  <c r="Q66" i="8"/>
  <c r="R66" i="8"/>
  <c r="S66" i="8"/>
  <c r="T66" i="8"/>
  <c r="U66" i="8"/>
  <c r="C67" i="8"/>
  <c r="D67" i="8"/>
  <c r="E67" i="8"/>
  <c r="F67" i="8"/>
  <c r="G67" i="8"/>
  <c r="H67" i="8"/>
  <c r="I67" i="8"/>
  <c r="J67" i="8"/>
  <c r="K67" i="8"/>
  <c r="L67" i="8"/>
  <c r="M67" i="8"/>
  <c r="N67" i="8"/>
  <c r="O67" i="8"/>
  <c r="P67" i="8"/>
  <c r="Q67" i="8"/>
  <c r="R67" i="8"/>
  <c r="S67" i="8"/>
  <c r="T67" i="8"/>
  <c r="U67" i="8"/>
  <c r="C68" i="8"/>
  <c r="D68" i="8"/>
  <c r="E68" i="8"/>
  <c r="F68" i="8"/>
  <c r="G68" i="8"/>
  <c r="H68" i="8"/>
  <c r="I68" i="8"/>
  <c r="J68" i="8"/>
  <c r="K68" i="8"/>
  <c r="L68" i="8"/>
  <c r="M68" i="8"/>
  <c r="N68" i="8"/>
  <c r="O68" i="8"/>
  <c r="P68" i="8"/>
  <c r="Q68" i="8"/>
  <c r="R68" i="8"/>
  <c r="S68" i="8"/>
  <c r="T68" i="8"/>
  <c r="U68" i="8"/>
  <c r="U64" i="8"/>
  <c r="T64" i="8"/>
  <c r="S64" i="8"/>
  <c r="R64" i="8"/>
  <c r="Q64" i="8"/>
  <c r="P64" i="8"/>
  <c r="O64" i="8"/>
  <c r="N64" i="8"/>
  <c r="M64" i="8"/>
  <c r="L64" i="8"/>
  <c r="K64" i="8"/>
  <c r="J64" i="8"/>
  <c r="I64" i="8"/>
  <c r="H64" i="8"/>
  <c r="G64" i="8"/>
  <c r="F64" i="8"/>
  <c r="E64" i="8"/>
  <c r="D64" i="8"/>
  <c r="C64" i="8"/>
  <c r="C61" i="8"/>
  <c r="D61" i="8"/>
  <c r="E61" i="8"/>
  <c r="F61" i="8"/>
  <c r="G61" i="8"/>
  <c r="H61" i="8"/>
  <c r="I61" i="8"/>
  <c r="J61" i="8"/>
  <c r="K61" i="8"/>
  <c r="L61" i="8"/>
  <c r="M61" i="8"/>
  <c r="N61" i="8"/>
  <c r="O61" i="8"/>
  <c r="P61" i="8"/>
  <c r="Q61" i="8"/>
  <c r="R61" i="8"/>
  <c r="S61" i="8"/>
  <c r="T61" i="8"/>
  <c r="U61" i="8"/>
  <c r="U60" i="8"/>
  <c r="T60" i="8"/>
  <c r="S60" i="8"/>
  <c r="R60" i="8"/>
  <c r="Q60" i="8"/>
  <c r="P60" i="8"/>
  <c r="O60" i="8"/>
  <c r="N60" i="8"/>
  <c r="M60" i="8"/>
  <c r="L60" i="8"/>
  <c r="K60" i="8"/>
  <c r="J60" i="8"/>
  <c r="I60" i="8"/>
  <c r="H60" i="8"/>
  <c r="G60" i="8"/>
  <c r="F60" i="8"/>
  <c r="E60" i="8"/>
  <c r="D60" i="8"/>
  <c r="C60" i="8"/>
  <c r="C58" i="8"/>
  <c r="D58" i="8"/>
  <c r="E58" i="8"/>
  <c r="F58" i="8"/>
  <c r="G58" i="8"/>
  <c r="H58" i="8"/>
  <c r="I58" i="8"/>
  <c r="J58" i="8"/>
  <c r="K58" i="8"/>
  <c r="L58" i="8"/>
  <c r="M58" i="8"/>
  <c r="M59" i="8"/>
  <c r="L59" i="8"/>
  <c r="K59" i="8"/>
  <c r="J59" i="8"/>
  <c r="I59" i="8"/>
  <c r="H59" i="8"/>
  <c r="G59" i="8"/>
  <c r="F59" i="8"/>
  <c r="E59" i="8"/>
  <c r="D59" i="8"/>
  <c r="C59" i="8"/>
  <c r="J88" i="4"/>
  <c r="J72" i="4"/>
  <c r="J71" i="4"/>
  <c r="P89" i="2"/>
  <c r="P81" i="2"/>
  <c r="P85" i="2"/>
  <c r="P84" i="2"/>
  <c r="P83" i="2"/>
  <c r="P82" i="2"/>
  <c r="P73" i="2"/>
  <c r="P72" i="2"/>
  <c r="X60" i="8" l="1"/>
  <c r="X61" i="8"/>
  <c r="X58" i="8"/>
  <c r="X59" i="8"/>
  <c r="I1" i="8"/>
  <c r="A1" i="8" l="1"/>
  <c r="B1" i="8"/>
  <c r="C1" i="8"/>
  <c r="D1" i="8"/>
  <c r="AU1" i="8" l="1"/>
  <c r="AT1" i="8"/>
  <c r="AS1" i="8"/>
  <c r="AR1" i="8"/>
  <c r="AQ1" i="8"/>
  <c r="AP1" i="8"/>
  <c r="AO1" i="8"/>
  <c r="AN1" i="8"/>
  <c r="AM1" i="8"/>
  <c r="AL1" i="8"/>
  <c r="AK1" i="8"/>
  <c r="AJ1" i="8"/>
  <c r="AI1" i="8"/>
  <c r="AH1" i="8"/>
  <c r="AG1" i="8"/>
  <c r="AF1" i="8"/>
  <c r="AE1" i="8"/>
  <c r="AD1" i="8"/>
  <c r="AC1" i="8"/>
  <c r="AB1" i="8"/>
  <c r="AA1" i="8"/>
  <c r="Z1" i="8"/>
  <c r="Y1" i="8"/>
  <c r="X1" i="8"/>
  <c r="W1" i="8"/>
  <c r="V1" i="8"/>
  <c r="U1" i="8"/>
  <c r="T1" i="8"/>
  <c r="S1" i="8"/>
  <c r="Q1" i="8"/>
  <c r="P1" i="8"/>
  <c r="O1" i="8"/>
  <c r="N1" i="8"/>
  <c r="M1" i="8"/>
  <c r="L1" i="8"/>
  <c r="K1" i="8"/>
  <c r="J1" i="8"/>
  <c r="H1" i="8"/>
  <c r="G1" i="8"/>
  <c r="F1" i="8"/>
  <c r="E1" i="8"/>
  <c r="R1" i="8"/>
  <c r="J26" i="4"/>
  <c r="P13" i="2" l="1"/>
  <c r="C79" i="8" l="1"/>
  <c r="D79" i="8"/>
  <c r="E79" i="8"/>
  <c r="F79" i="8"/>
  <c r="G79" i="8"/>
  <c r="H79" i="8"/>
  <c r="I79" i="8"/>
  <c r="J79" i="8"/>
  <c r="K79" i="8"/>
  <c r="L79" i="8"/>
  <c r="M79" i="8"/>
  <c r="N79" i="8"/>
  <c r="O79" i="8"/>
  <c r="P79" i="8"/>
  <c r="Q79" i="8"/>
  <c r="R79" i="8"/>
  <c r="S79" i="8"/>
  <c r="T79" i="8"/>
  <c r="U79" i="8"/>
  <c r="C80" i="8"/>
  <c r="D80" i="8"/>
  <c r="E80" i="8"/>
  <c r="F80" i="8"/>
  <c r="G80" i="8"/>
  <c r="H80" i="8"/>
  <c r="I80" i="8"/>
  <c r="J80" i="8"/>
  <c r="K80" i="8"/>
  <c r="L80" i="8"/>
  <c r="M80" i="8"/>
  <c r="N80" i="8"/>
  <c r="O80" i="8"/>
  <c r="P80" i="8"/>
  <c r="Q80" i="8"/>
  <c r="R80" i="8"/>
  <c r="S80" i="8"/>
  <c r="T80" i="8"/>
  <c r="U80" i="8"/>
  <c r="C81" i="8"/>
  <c r="D81" i="8"/>
  <c r="E81" i="8"/>
  <c r="F81" i="8"/>
  <c r="G81" i="8"/>
  <c r="H81" i="8"/>
  <c r="I81" i="8"/>
  <c r="J81" i="8"/>
  <c r="K81" i="8"/>
  <c r="L81" i="8"/>
  <c r="M81" i="8"/>
  <c r="N81" i="8"/>
  <c r="O81" i="8"/>
  <c r="P81" i="8"/>
  <c r="Q81" i="8"/>
  <c r="R81" i="8"/>
  <c r="S81" i="8"/>
  <c r="T81" i="8"/>
  <c r="U81" i="8"/>
  <c r="C82" i="8"/>
  <c r="D82" i="8"/>
  <c r="E82" i="8"/>
  <c r="F82" i="8"/>
  <c r="G82" i="8"/>
  <c r="H82" i="8"/>
  <c r="I82" i="8"/>
  <c r="J82" i="8"/>
  <c r="K82" i="8"/>
  <c r="L82" i="8"/>
  <c r="M82" i="8"/>
  <c r="N82" i="8"/>
  <c r="O82" i="8"/>
  <c r="P82" i="8"/>
  <c r="Q82" i="8"/>
  <c r="R82" i="8"/>
  <c r="S82" i="8"/>
  <c r="T82" i="8"/>
  <c r="U82" i="8"/>
  <c r="C83" i="8"/>
  <c r="D83" i="8"/>
  <c r="E83" i="8"/>
  <c r="F83" i="8"/>
  <c r="G83" i="8"/>
  <c r="H83" i="8"/>
  <c r="I83" i="8"/>
  <c r="J83" i="8"/>
  <c r="K83" i="8"/>
  <c r="L83" i="8"/>
  <c r="M83" i="8"/>
  <c r="N83" i="8"/>
  <c r="O83" i="8"/>
  <c r="P83" i="8"/>
  <c r="Q83" i="8"/>
  <c r="R83" i="8"/>
  <c r="S83" i="8"/>
  <c r="T83" i="8"/>
  <c r="U83" i="8"/>
  <c r="C84" i="8"/>
  <c r="D84" i="8"/>
  <c r="E84" i="8"/>
  <c r="F84" i="8"/>
  <c r="G84" i="8"/>
  <c r="H84" i="8"/>
  <c r="I84" i="8"/>
  <c r="J84" i="8"/>
  <c r="K84" i="8"/>
  <c r="L84" i="8"/>
  <c r="M84" i="8"/>
  <c r="N84" i="8"/>
  <c r="O84" i="8"/>
  <c r="P84" i="8"/>
  <c r="Q84" i="8"/>
  <c r="R84" i="8"/>
  <c r="S84" i="8"/>
  <c r="T84" i="8"/>
  <c r="U84" i="8"/>
  <c r="C85" i="8"/>
  <c r="D85" i="8"/>
  <c r="E85" i="8"/>
  <c r="F85" i="8"/>
  <c r="G85" i="8"/>
  <c r="H85" i="8"/>
  <c r="I85" i="8"/>
  <c r="J85" i="8"/>
  <c r="K85" i="8"/>
  <c r="L85" i="8"/>
  <c r="M85" i="8"/>
  <c r="N85" i="8"/>
  <c r="O85" i="8"/>
  <c r="P85" i="8"/>
  <c r="Q85" i="8"/>
  <c r="R85" i="8"/>
  <c r="S85" i="8"/>
  <c r="T85" i="8"/>
  <c r="U85" i="8"/>
  <c r="C86" i="8"/>
  <c r="D86" i="8"/>
  <c r="E86" i="8"/>
  <c r="F86" i="8"/>
  <c r="G86" i="8"/>
  <c r="H86" i="8"/>
  <c r="I86" i="8"/>
  <c r="J86" i="8"/>
  <c r="K86" i="8"/>
  <c r="L86" i="8"/>
  <c r="M86" i="8"/>
  <c r="N86" i="8"/>
  <c r="O86" i="8"/>
  <c r="P86" i="8"/>
  <c r="Q86" i="8"/>
  <c r="R86" i="8"/>
  <c r="S86" i="8"/>
  <c r="T86" i="8"/>
  <c r="U86" i="8"/>
  <c r="C3" i="8"/>
  <c r="D3" i="8"/>
  <c r="E3" i="8"/>
  <c r="F3" i="8"/>
  <c r="G3" i="8"/>
  <c r="H3" i="8"/>
  <c r="I3" i="8"/>
  <c r="J3" i="8"/>
  <c r="K3" i="8"/>
  <c r="L3" i="8"/>
  <c r="M3" i="8"/>
  <c r="N3" i="8"/>
  <c r="O3" i="8"/>
  <c r="P3" i="8"/>
  <c r="Q3" i="8"/>
  <c r="R3" i="8"/>
  <c r="S3" i="8"/>
  <c r="T3" i="8"/>
  <c r="U3" i="8"/>
  <c r="C4" i="8"/>
  <c r="D4" i="8"/>
  <c r="E4" i="8"/>
  <c r="F4" i="8"/>
  <c r="G4" i="8"/>
  <c r="H4" i="8"/>
  <c r="I4" i="8"/>
  <c r="J4" i="8"/>
  <c r="K4" i="8"/>
  <c r="L4" i="8"/>
  <c r="M4" i="8"/>
  <c r="N4" i="8"/>
  <c r="O4" i="8"/>
  <c r="P4" i="8"/>
  <c r="Q4" i="8"/>
  <c r="R4" i="8"/>
  <c r="S4" i="8"/>
  <c r="T4" i="8"/>
  <c r="U4" i="8"/>
  <c r="C5" i="8"/>
  <c r="D5" i="8"/>
  <c r="E5" i="8"/>
  <c r="F5" i="8"/>
  <c r="G5" i="8"/>
  <c r="H5" i="8"/>
  <c r="I5" i="8"/>
  <c r="J5" i="8"/>
  <c r="K5" i="8"/>
  <c r="L5" i="8"/>
  <c r="M5" i="8"/>
  <c r="N5" i="8"/>
  <c r="O5" i="8"/>
  <c r="P5" i="8"/>
  <c r="Q5" i="8"/>
  <c r="R5" i="8"/>
  <c r="S5" i="8"/>
  <c r="T5" i="8"/>
  <c r="U5" i="8"/>
  <c r="C6" i="8"/>
  <c r="D6" i="8"/>
  <c r="E6" i="8"/>
  <c r="F6" i="8"/>
  <c r="G6" i="8"/>
  <c r="H6" i="8"/>
  <c r="I6" i="8"/>
  <c r="J6" i="8"/>
  <c r="K6" i="8"/>
  <c r="L6" i="8"/>
  <c r="M6" i="8"/>
  <c r="N6" i="8"/>
  <c r="O6" i="8"/>
  <c r="P6" i="8"/>
  <c r="Q6" i="8"/>
  <c r="R6" i="8"/>
  <c r="S6" i="8"/>
  <c r="T6" i="8"/>
  <c r="U6" i="8"/>
  <c r="C7" i="8"/>
  <c r="D7" i="8"/>
  <c r="E7" i="8"/>
  <c r="F7" i="8"/>
  <c r="G7" i="8"/>
  <c r="H7" i="8"/>
  <c r="I7" i="8"/>
  <c r="J7" i="8"/>
  <c r="K7" i="8"/>
  <c r="L7" i="8"/>
  <c r="M7" i="8"/>
  <c r="N7" i="8"/>
  <c r="O7" i="8"/>
  <c r="P7" i="8"/>
  <c r="Q7" i="8"/>
  <c r="R7" i="8"/>
  <c r="S7" i="8"/>
  <c r="T7" i="8"/>
  <c r="U7" i="8"/>
  <c r="C8" i="8"/>
  <c r="D8" i="8"/>
  <c r="E8" i="8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C9" i="8"/>
  <c r="D9" i="8"/>
  <c r="E9" i="8"/>
  <c r="F9" i="8"/>
  <c r="G9" i="8"/>
  <c r="H9" i="8"/>
  <c r="I9" i="8"/>
  <c r="J9" i="8"/>
  <c r="K9" i="8"/>
  <c r="L9" i="8"/>
  <c r="M9" i="8"/>
  <c r="N9" i="8"/>
  <c r="O9" i="8"/>
  <c r="P9" i="8"/>
  <c r="Q9" i="8"/>
  <c r="R9" i="8"/>
  <c r="S9" i="8"/>
  <c r="T9" i="8"/>
  <c r="U9" i="8"/>
  <c r="C10" i="8"/>
  <c r="D10" i="8"/>
  <c r="E10" i="8"/>
  <c r="F10" i="8"/>
  <c r="G10" i="8"/>
  <c r="H10" i="8"/>
  <c r="I10" i="8"/>
  <c r="J10" i="8"/>
  <c r="K10" i="8"/>
  <c r="L10" i="8"/>
  <c r="M10" i="8"/>
  <c r="N10" i="8"/>
  <c r="O10" i="8"/>
  <c r="P10" i="8"/>
  <c r="Q10" i="8"/>
  <c r="R10" i="8"/>
  <c r="S10" i="8"/>
  <c r="T10" i="8"/>
  <c r="U10" i="8"/>
  <c r="C11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C12" i="8"/>
  <c r="D12" i="8"/>
  <c r="E12" i="8"/>
  <c r="F12" i="8"/>
  <c r="G12" i="8"/>
  <c r="H12" i="8"/>
  <c r="I12" i="8"/>
  <c r="J12" i="8"/>
  <c r="K12" i="8"/>
  <c r="L12" i="8"/>
  <c r="M12" i="8"/>
  <c r="N12" i="8"/>
  <c r="O12" i="8"/>
  <c r="P12" i="8"/>
  <c r="Q12" i="8"/>
  <c r="R12" i="8"/>
  <c r="S12" i="8"/>
  <c r="T12" i="8"/>
  <c r="U12" i="8"/>
  <c r="C13" i="8"/>
  <c r="D13" i="8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T13" i="8"/>
  <c r="U13" i="8"/>
  <c r="C14" i="8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U14" i="8"/>
  <c r="C15" i="8"/>
  <c r="D15" i="8"/>
  <c r="E15" i="8"/>
  <c r="F15" i="8"/>
  <c r="G15" i="8"/>
  <c r="H15" i="8"/>
  <c r="I15" i="8"/>
  <c r="J15" i="8"/>
  <c r="K15" i="8"/>
  <c r="L15" i="8"/>
  <c r="M15" i="8"/>
  <c r="N15" i="8"/>
  <c r="O15" i="8"/>
  <c r="P15" i="8"/>
  <c r="Q15" i="8"/>
  <c r="R15" i="8"/>
  <c r="S15" i="8"/>
  <c r="T15" i="8"/>
  <c r="U15" i="8"/>
  <c r="C16" i="8"/>
  <c r="D16" i="8"/>
  <c r="E16" i="8"/>
  <c r="F16" i="8"/>
  <c r="G16" i="8"/>
  <c r="H16" i="8"/>
  <c r="I16" i="8"/>
  <c r="J16" i="8"/>
  <c r="K16" i="8"/>
  <c r="L16" i="8"/>
  <c r="M16" i="8"/>
  <c r="N16" i="8"/>
  <c r="O16" i="8"/>
  <c r="P16" i="8"/>
  <c r="Q16" i="8"/>
  <c r="R16" i="8"/>
  <c r="S16" i="8"/>
  <c r="T16" i="8"/>
  <c r="U16" i="8"/>
  <c r="C17" i="8"/>
  <c r="D17" i="8"/>
  <c r="E17" i="8"/>
  <c r="F17" i="8"/>
  <c r="G17" i="8"/>
  <c r="H17" i="8"/>
  <c r="I17" i="8"/>
  <c r="J17" i="8"/>
  <c r="K17" i="8"/>
  <c r="L17" i="8"/>
  <c r="M17" i="8"/>
  <c r="N17" i="8"/>
  <c r="O17" i="8"/>
  <c r="P17" i="8"/>
  <c r="Q17" i="8"/>
  <c r="R17" i="8"/>
  <c r="S17" i="8"/>
  <c r="T17" i="8"/>
  <c r="U17" i="8"/>
  <c r="C62" i="8"/>
  <c r="D62" i="8"/>
  <c r="E62" i="8"/>
  <c r="F62" i="8"/>
  <c r="G62" i="8"/>
  <c r="H62" i="8"/>
  <c r="I62" i="8"/>
  <c r="J62" i="8"/>
  <c r="K62" i="8"/>
  <c r="L62" i="8"/>
  <c r="M62" i="8"/>
  <c r="N62" i="8"/>
  <c r="O62" i="8"/>
  <c r="P62" i="8"/>
  <c r="Q62" i="8"/>
  <c r="R62" i="8"/>
  <c r="S62" i="8"/>
  <c r="T62" i="8"/>
  <c r="U62" i="8"/>
  <c r="C63" i="8"/>
  <c r="D63" i="8"/>
  <c r="E63" i="8"/>
  <c r="F63" i="8"/>
  <c r="G63" i="8"/>
  <c r="H63" i="8"/>
  <c r="I63" i="8"/>
  <c r="J63" i="8"/>
  <c r="K63" i="8"/>
  <c r="L63" i="8"/>
  <c r="M63" i="8"/>
  <c r="N63" i="8"/>
  <c r="O63" i="8"/>
  <c r="P63" i="8"/>
  <c r="Q63" i="8"/>
  <c r="R63" i="8"/>
  <c r="S63" i="8"/>
  <c r="T63" i="8"/>
  <c r="U63" i="8"/>
  <c r="C69" i="8"/>
  <c r="D69" i="8"/>
  <c r="E69" i="8"/>
  <c r="F69" i="8"/>
  <c r="G69" i="8"/>
  <c r="H69" i="8"/>
  <c r="I69" i="8"/>
  <c r="J69" i="8"/>
  <c r="K69" i="8"/>
  <c r="L69" i="8"/>
  <c r="M69" i="8"/>
  <c r="N69" i="8"/>
  <c r="O69" i="8"/>
  <c r="P69" i="8"/>
  <c r="Q69" i="8"/>
  <c r="R69" i="8"/>
  <c r="S69" i="8"/>
  <c r="T69" i="8"/>
  <c r="U69" i="8"/>
  <c r="C70" i="8"/>
  <c r="D70" i="8"/>
  <c r="E70" i="8"/>
  <c r="F70" i="8"/>
  <c r="G70" i="8"/>
  <c r="H70" i="8"/>
  <c r="I70" i="8"/>
  <c r="J70" i="8"/>
  <c r="K70" i="8"/>
  <c r="L70" i="8"/>
  <c r="M70" i="8"/>
  <c r="N70" i="8"/>
  <c r="O70" i="8"/>
  <c r="P70" i="8"/>
  <c r="Q70" i="8"/>
  <c r="R70" i="8"/>
  <c r="S70" i="8"/>
  <c r="T70" i="8"/>
  <c r="U70" i="8"/>
  <c r="C71" i="8"/>
  <c r="D71" i="8"/>
  <c r="E71" i="8"/>
  <c r="F71" i="8"/>
  <c r="G71" i="8"/>
  <c r="H71" i="8"/>
  <c r="I71" i="8"/>
  <c r="J71" i="8"/>
  <c r="K71" i="8"/>
  <c r="L71" i="8"/>
  <c r="M71" i="8"/>
  <c r="N71" i="8"/>
  <c r="O71" i="8"/>
  <c r="P71" i="8"/>
  <c r="Q71" i="8"/>
  <c r="R71" i="8"/>
  <c r="S71" i="8"/>
  <c r="T71" i="8"/>
  <c r="U71" i="8"/>
  <c r="C18" i="8"/>
  <c r="D18" i="8"/>
  <c r="E18" i="8"/>
  <c r="F18" i="8"/>
  <c r="G18" i="8"/>
  <c r="H18" i="8"/>
  <c r="I18" i="8"/>
  <c r="J18" i="8"/>
  <c r="K18" i="8"/>
  <c r="L18" i="8"/>
  <c r="M18" i="8"/>
  <c r="N18" i="8"/>
  <c r="O18" i="8"/>
  <c r="P18" i="8"/>
  <c r="Q18" i="8"/>
  <c r="R18" i="8"/>
  <c r="S18" i="8"/>
  <c r="T18" i="8"/>
  <c r="U18" i="8"/>
  <c r="C19" i="8"/>
  <c r="D19" i="8"/>
  <c r="E19" i="8"/>
  <c r="F19" i="8"/>
  <c r="G19" i="8"/>
  <c r="H19" i="8"/>
  <c r="I19" i="8"/>
  <c r="J19" i="8"/>
  <c r="K19" i="8"/>
  <c r="L19" i="8"/>
  <c r="M19" i="8"/>
  <c r="N19" i="8"/>
  <c r="O19" i="8"/>
  <c r="P19" i="8"/>
  <c r="Q19" i="8"/>
  <c r="R19" i="8"/>
  <c r="S19" i="8"/>
  <c r="T19" i="8"/>
  <c r="U19" i="8"/>
  <c r="C20" i="8"/>
  <c r="D20" i="8"/>
  <c r="E20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T20" i="8"/>
  <c r="U20" i="8"/>
  <c r="C21" i="8"/>
  <c r="D21" i="8"/>
  <c r="E21" i="8"/>
  <c r="F21" i="8"/>
  <c r="G21" i="8"/>
  <c r="H21" i="8"/>
  <c r="I21" i="8"/>
  <c r="J21" i="8"/>
  <c r="K21" i="8"/>
  <c r="L21" i="8"/>
  <c r="M21" i="8"/>
  <c r="N21" i="8"/>
  <c r="O21" i="8"/>
  <c r="P21" i="8"/>
  <c r="Q21" i="8"/>
  <c r="R21" i="8"/>
  <c r="S21" i="8"/>
  <c r="T21" i="8"/>
  <c r="U21" i="8"/>
  <c r="C22" i="8"/>
  <c r="D22" i="8"/>
  <c r="E22" i="8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S22" i="8"/>
  <c r="T22" i="8"/>
  <c r="U22" i="8"/>
  <c r="C23" i="8"/>
  <c r="D23" i="8"/>
  <c r="E23" i="8"/>
  <c r="F23" i="8"/>
  <c r="G23" i="8"/>
  <c r="H23" i="8"/>
  <c r="I23" i="8"/>
  <c r="J23" i="8"/>
  <c r="K23" i="8"/>
  <c r="L23" i="8"/>
  <c r="M23" i="8"/>
  <c r="N23" i="8"/>
  <c r="O23" i="8"/>
  <c r="P23" i="8"/>
  <c r="Q23" i="8"/>
  <c r="R23" i="8"/>
  <c r="S23" i="8"/>
  <c r="T23" i="8"/>
  <c r="U23" i="8"/>
  <c r="C24" i="8"/>
  <c r="D24" i="8"/>
  <c r="E24" i="8"/>
  <c r="F24" i="8"/>
  <c r="G24" i="8"/>
  <c r="H24" i="8"/>
  <c r="I24" i="8"/>
  <c r="J24" i="8"/>
  <c r="K24" i="8"/>
  <c r="L24" i="8"/>
  <c r="M24" i="8"/>
  <c r="N24" i="8"/>
  <c r="O24" i="8"/>
  <c r="P24" i="8"/>
  <c r="Q24" i="8"/>
  <c r="R24" i="8"/>
  <c r="S24" i="8"/>
  <c r="T24" i="8"/>
  <c r="U24" i="8"/>
  <c r="C25" i="8"/>
  <c r="D25" i="8"/>
  <c r="E25" i="8"/>
  <c r="F25" i="8"/>
  <c r="G25" i="8"/>
  <c r="H25" i="8"/>
  <c r="I25" i="8"/>
  <c r="J25" i="8"/>
  <c r="K25" i="8"/>
  <c r="L25" i="8"/>
  <c r="M25" i="8"/>
  <c r="N25" i="8"/>
  <c r="O25" i="8"/>
  <c r="P25" i="8"/>
  <c r="Q25" i="8"/>
  <c r="R25" i="8"/>
  <c r="S25" i="8"/>
  <c r="T25" i="8"/>
  <c r="U25" i="8"/>
  <c r="C26" i="8"/>
  <c r="D26" i="8"/>
  <c r="E26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T26" i="8"/>
  <c r="U26" i="8"/>
  <c r="C27" i="8"/>
  <c r="D27" i="8"/>
  <c r="E27" i="8"/>
  <c r="F27" i="8"/>
  <c r="G27" i="8"/>
  <c r="H27" i="8"/>
  <c r="I27" i="8"/>
  <c r="J27" i="8"/>
  <c r="K27" i="8"/>
  <c r="L27" i="8"/>
  <c r="M27" i="8"/>
  <c r="N27" i="8"/>
  <c r="O27" i="8"/>
  <c r="P27" i="8"/>
  <c r="Q27" i="8"/>
  <c r="R27" i="8"/>
  <c r="S27" i="8"/>
  <c r="T27" i="8"/>
  <c r="U27" i="8"/>
  <c r="C28" i="8"/>
  <c r="D28" i="8"/>
  <c r="E28" i="8"/>
  <c r="F28" i="8"/>
  <c r="G28" i="8"/>
  <c r="H28" i="8"/>
  <c r="I28" i="8"/>
  <c r="J28" i="8"/>
  <c r="K28" i="8"/>
  <c r="L28" i="8"/>
  <c r="M28" i="8"/>
  <c r="N28" i="8"/>
  <c r="O28" i="8"/>
  <c r="P28" i="8"/>
  <c r="Q28" i="8"/>
  <c r="R28" i="8"/>
  <c r="S28" i="8"/>
  <c r="T28" i="8"/>
  <c r="U28" i="8"/>
  <c r="C29" i="8"/>
  <c r="D29" i="8"/>
  <c r="E29" i="8"/>
  <c r="F29" i="8"/>
  <c r="G29" i="8"/>
  <c r="H29" i="8"/>
  <c r="I29" i="8"/>
  <c r="J29" i="8"/>
  <c r="K29" i="8"/>
  <c r="L29" i="8"/>
  <c r="M29" i="8"/>
  <c r="N29" i="8"/>
  <c r="O29" i="8"/>
  <c r="P29" i="8"/>
  <c r="Q29" i="8"/>
  <c r="R29" i="8"/>
  <c r="S29" i="8"/>
  <c r="T29" i="8"/>
  <c r="U29" i="8"/>
  <c r="C30" i="8"/>
  <c r="D30" i="8"/>
  <c r="E30" i="8"/>
  <c r="F30" i="8"/>
  <c r="G30" i="8"/>
  <c r="H30" i="8"/>
  <c r="I30" i="8"/>
  <c r="J30" i="8"/>
  <c r="K30" i="8"/>
  <c r="L30" i="8"/>
  <c r="M30" i="8"/>
  <c r="N30" i="8"/>
  <c r="O30" i="8"/>
  <c r="P30" i="8"/>
  <c r="Q30" i="8"/>
  <c r="R30" i="8"/>
  <c r="S30" i="8"/>
  <c r="T30" i="8"/>
  <c r="U30" i="8"/>
  <c r="C31" i="8"/>
  <c r="D31" i="8"/>
  <c r="E31" i="8"/>
  <c r="F31" i="8"/>
  <c r="G31" i="8"/>
  <c r="H31" i="8"/>
  <c r="I31" i="8"/>
  <c r="J31" i="8"/>
  <c r="K31" i="8"/>
  <c r="L31" i="8"/>
  <c r="M31" i="8"/>
  <c r="N31" i="8"/>
  <c r="O31" i="8"/>
  <c r="P31" i="8"/>
  <c r="Q31" i="8"/>
  <c r="R31" i="8"/>
  <c r="S31" i="8"/>
  <c r="T31" i="8"/>
  <c r="U31" i="8"/>
  <c r="C32" i="8"/>
  <c r="D32" i="8"/>
  <c r="E32" i="8"/>
  <c r="F32" i="8"/>
  <c r="G32" i="8"/>
  <c r="H32" i="8"/>
  <c r="I32" i="8"/>
  <c r="J32" i="8"/>
  <c r="K32" i="8"/>
  <c r="L32" i="8"/>
  <c r="M32" i="8"/>
  <c r="N32" i="8"/>
  <c r="O32" i="8"/>
  <c r="P32" i="8"/>
  <c r="Q32" i="8"/>
  <c r="R32" i="8"/>
  <c r="S32" i="8"/>
  <c r="T32" i="8"/>
  <c r="U32" i="8"/>
  <c r="C33" i="8"/>
  <c r="D33" i="8"/>
  <c r="E33" i="8"/>
  <c r="F33" i="8"/>
  <c r="G33" i="8"/>
  <c r="H33" i="8"/>
  <c r="I33" i="8"/>
  <c r="J33" i="8"/>
  <c r="K33" i="8"/>
  <c r="L33" i="8"/>
  <c r="M33" i="8"/>
  <c r="N33" i="8"/>
  <c r="O33" i="8"/>
  <c r="P33" i="8"/>
  <c r="Q33" i="8"/>
  <c r="R33" i="8"/>
  <c r="S33" i="8"/>
  <c r="T33" i="8"/>
  <c r="U33" i="8"/>
  <c r="C34" i="8"/>
  <c r="D34" i="8"/>
  <c r="E34" i="8"/>
  <c r="F34" i="8"/>
  <c r="G34" i="8"/>
  <c r="H34" i="8"/>
  <c r="I34" i="8"/>
  <c r="J34" i="8"/>
  <c r="K34" i="8"/>
  <c r="L34" i="8"/>
  <c r="M34" i="8"/>
  <c r="N34" i="8"/>
  <c r="O34" i="8"/>
  <c r="P34" i="8"/>
  <c r="Q34" i="8"/>
  <c r="R34" i="8"/>
  <c r="S34" i="8"/>
  <c r="T34" i="8"/>
  <c r="U34" i="8"/>
  <c r="C35" i="8"/>
  <c r="D35" i="8"/>
  <c r="E35" i="8"/>
  <c r="F35" i="8"/>
  <c r="G35" i="8"/>
  <c r="H35" i="8"/>
  <c r="I35" i="8"/>
  <c r="J35" i="8"/>
  <c r="K35" i="8"/>
  <c r="L35" i="8"/>
  <c r="M35" i="8"/>
  <c r="N35" i="8"/>
  <c r="O35" i="8"/>
  <c r="P35" i="8"/>
  <c r="Q35" i="8"/>
  <c r="R35" i="8"/>
  <c r="S35" i="8"/>
  <c r="T35" i="8"/>
  <c r="U35" i="8"/>
  <c r="C36" i="8"/>
  <c r="D36" i="8"/>
  <c r="E36" i="8"/>
  <c r="F36" i="8"/>
  <c r="G36" i="8"/>
  <c r="H36" i="8"/>
  <c r="I36" i="8"/>
  <c r="J36" i="8"/>
  <c r="K36" i="8"/>
  <c r="L36" i="8"/>
  <c r="M36" i="8"/>
  <c r="N36" i="8"/>
  <c r="O36" i="8"/>
  <c r="P36" i="8"/>
  <c r="Q36" i="8"/>
  <c r="R36" i="8"/>
  <c r="S36" i="8"/>
  <c r="T36" i="8"/>
  <c r="U36" i="8"/>
  <c r="C37" i="8"/>
  <c r="D37" i="8"/>
  <c r="E37" i="8"/>
  <c r="F37" i="8"/>
  <c r="G37" i="8"/>
  <c r="H37" i="8"/>
  <c r="I37" i="8"/>
  <c r="J37" i="8"/>
  <c r="K37" i="8"/>
  <c r="L37" i="8"/>
  <c r="M37" i="8"/>
  <c r="N37" i="8"/>
  <c r="O37" i="8"/>
  <c r="P37" i="8"/>
  <c r="Q37" i="8"/>
  <c r="R37" i="8"/>
  <c r="S37" i="8"/>
  <c r="T37" i="8"/>
  <c r="U37" i="8"/>
  <c r="C38" i="8"/>
  <c r="D38" i="8"/>
  <c r="E38" i="8"/>
  <c r="F38" i="8"/>
  <c r="G38" i="8"/>
  <c r="H38" i="8"/>
  <c r="I38" i="8"/>
  <c r="J38" i="8"/>
  <c r="K38" i="8"/>
  <c r="L38" i="8"/>
  <c r="M38" i="8"/>
  <c r="N38" i="8"/>
  <c r="O38" i="8"/>
  <c r="P38" i="8"/>
  <c r="Q38" i="8"/>
  <c r="R38" i="8"/>
  <c r="S38" i="8"/>
  <c r="T38" i="8"/>
  <c r="U38" i="8"/>
  <c r="C39" i="8"/>
  <c r="D39" i="8"/>
  <c r="E39" i="8"/>
  <c r="F39" i="8"/>
  <c r="G39" i="8"/>
  <c r="H39" i="8"/>
  <c r="I39" i="8"/>
  <c r="J39" i="8"/>
  <c r="K39" i="8"/>
  <c r="L39" i="8"/>
  <c r="M39" i="8"/>
  <c r="N39" i="8"/>
  <c r="O39" i="8"/>
  <c r="P39" i="8"/>
  <c r="Q39" i="8"/>
  <c r="R39" i="8"/>
  <c r="S39" i="8"/>
  <c r="T39" i="8"/>
  <c r="U39" i="8"/>
  <c r="C40" i="8"/>
  <c r="D40" i="8"/>
  <c r="E40" i="8"/>
  <c r="F40" i="8"/>
  <c r="G40" i="8"/>
  <c r="H40" i="8"/>
  <c r="I40" i="8"/>
  <c r="J40" i="8"/>
  <c r="K40" i="8"/>
  <c r="L40" i="8"/>
  <c r="M40" i="8"/>
  <c r="N40" i="8"/>
  <c r="O40" i="8"/>
  <c r="P40" i="8"/>
  <c r="Q40" i="8"/>
  <c r="R40" i="8"/>
  <c r="S40" i="8"/>
  <c r="T40" i="8"/>
  <c r="U40" i="8"/>
  <c r="C41" i="8"/>
  <c r="D41" i="8"/>
  <c r="E41" i="8"/>
  <c r="F41" i="8"/>
  <c r="G41" i="8"/>
  <c r="H41" i="8"/>
  <c r="I41" i="8"/>
  <c r="J41" i="8"/>
  <c r="K41" i="8"/>
  <c r="L41" i="8"/>
  <c r="M41" i="8"/>
  <c r="N41" i="8"/>
  <c r="O41" i="8"/>
  <c r="P41" i="8"/>
  <c r="Q41" i="8"/>
  <c r="R41" i="8"/>
  <c r="S41" i="8"/>
  <c r="T41" i="8"/>
  <c r="U41" i="8"/>
  <c r="C42" i="8"/>
  <c r="D42" i="8"/>
  <c r="E42" i="8"/>
  <c r="F42" i="8"/>
  <c r="G42" i="8"/>
  <c r="H42" i="8"/>
  <c r="I42" i="8"/>
  <c r="J42" i="8"/>
  <c r="K42" i="8"/>
  <c r="L42" i="8"/>
  <c r="M42" i="8"/>
  <c r="N42" i="8"/>
  <c r="O42" i="8"/>
  <c r="P42" i="8"/>
  <c r="Q42" i="8"/>
  <c r="R42" i="8"/>
  <c r="S42" i="8"/>
  <c r="T42" i="8"/>
  <c r="U42" i="8"/>
  <c r="C43" i="8"/>
  <c r="D43" i="8"/>
  <c r="E43" i="8"/>
  <c r="F43" i="8"/>
  <c r="G43" i="8"/>
  <c r="H43" i="8"/>
  <c r="I43" i="8"/>
  <c r="J43" i="8"/>
  <c r="K43" i="8"/>
  <c r="L43" i="8"/>
  <c r="M43" i="8"/>
  <c r="N43" i="8"/>
  <c r="O43" i="8"/>
  <c r="P43" i="8"/>
  <c r="Q43" i="8"/>
  <c r="R43" i="8"/>
  <c r="S43" i="8"/>
  <c r="T43" i="8"/>
  <c r="U43" i="8"/>
  <c r="C44" i="8"/>
  <c r="D44" i="8"/>
  <c r="E44" i="8"/>
  <c r="F44" i="8"/>
  <c r="G44" i="8"/>
  <c r="H44" i="8"/>
  <c r="I44" i="8"/>
  <c r="J44" i="8"/>
  <c r="K44" i="8"/>
  <c r="L44" i="8"/>
  <c r="M44" i="8"/>
  <c r="N44" i="8"/>
  <c r="O44" i="8"/>
  <c r="P44" i="8"/>
  <c r="Q44" i="8"/>
  <c r="R44" i="8"/>
  <c r="S44" i="8"/>
  <c r="T44" i="8"/>
  <c r="U44" i="8"/>
  <c r="C45" i="8"/>
  <c r="D45" i="8"/>
  <c r="E45" i="8"/>
  <c r="F45" i="8"/>
  <c r="G45" i="8"/>
  <c r="H45" i="8"/>
  <c r="I45" i="8"/>
  <c r="J45" i="8"/>
  <c r="K45" i="8"/>
  <c r="L45" i="8"/>
  <c r="M45" i="8"/>
  <c r="N45" i="8"/>
  <c r="O45" i="8"/>
  <c r="P45" i="8"/>
  <c r="Q45" i="8"/>
  <c r="R45" i="8"/>
  <c r="S45" i="8"/>
  <c r="T45" i="8"/>
  <c r="U45" i="8"/>
  <c r="C46" i="8"/>
  <c r="D46" i="8"/>
  <c r="E46" i="8"/>
  <c r="F46" i="8"/>
  <c r="G46" i="8"/>
  <c r="H46" i="8"/>
  <c r="I46" i="8"/>
  <c r="J46" i="8"/>
  <c r="K46" i="8"/>
  <c r="L46" i="8"/>
  <c r="M46" i="8"/>
  <c r="N46" i="8"/>
  <c r="O46" i="8"/>
  <c r="P46" i="8"/>
  <c r="Q46" i="8"/>
  <c r="R46" i="8"/>
  <c r="S46" i="8"/>
  <c r="T46" i="8"/>
  <c r="U46" i="8"/>
  <c r="C47" i="8"/>
  <c r="D47" i="8"/>
  <c r="E47" i="8"/>
  <c r="F47" i="8"/>
  <c r="G47" i="8"/>
  <c r="H47" i="8"/>
  <c r="I47" i="8"/>
  <c r="J47" i="8"/>
  <c r="K47" i="8"/>
  <c r="L47" i="8"/>
  <c r="M47" i="8"/>
  <c r="N47" i="8"/>
  <c r="O47" i="8"/>
  <c r="P47" i="8"/>
  <c r="Q47" i="8"/>
  <c r="R47" i="8"/>
  <c r="S47" i="8"/>
  <c r="T47" i="8"/>
  <c r="U47" i="8"/>
  <c r="C48" i="8"/>
  <c r="D48" i="8"/>
  <c r="E48" i="8"/>
  <c r="F48" i="8"/>
  <c r="G48" i="8"/>
  <c r="H48" i="8"/>
  <c r="I48" i="8"/>
  <c r="J48" i="8"/>
  <c r="K48" i="8"/>
  <c r="L48" i="8"/>
  <c r="M48" i="8"/>
  <c r="N48" i="8"/>
  <c r="O48" i="8"/>
  <c r="P48" i="8"/>
  <c r="Q48" i="8"/>
  <c r="R48" i="8"/>
  <c r="S48" i="8"/>
  <c r="T48" i="8"/>
  <c r="U48" i="8"/>
  <c r="C49" i="8"/>
  <c r="D49" i="8"/>
  <c r="E49" i="8"/>
  <c r="F49" i="8"/>
  <c r="G49" i="8"/>
  <c r="H49" i="8"/>
  <c r="I49" i="8"/>
  <c r="J49" i="8"/>
  <c r="K49" i="8"/>
  <c r="L49" i="8"/>
  <c r="M49" i="8"/>
  <c r="N49" i="8"/>
  <c r="O49" i="8"/>
  <c r="P49" i="8"/>
  <c r="Q49" i="8"/>
  <c r="R49" i="8"/>
  <c r="S49" i="8"/>
  <c r="T49" i="8"/>
  <c r="U49" i="8"/>
  <c r="C50" i="8"/>
  <c r="D50" i="8"/>
  <c r="E50" i="8"/>
  <c r="F50" i="8"/>
  <c r="G50" i="8"/>
  <c r="H50" i="8"/>
  <c r="I50" i="8"/>
  <c r="J50" i="8"/>
  <c r="K50" i="8"/>
  <c r="L50" i="8"/>
  <c r="M50" i="8"/>
  <c r="N50" i="8"/>
  <c r="O50" i="8"/>
  <c r="P50" i="8"/>
  <c r="Q50" i="8"/>
  <c r="R50" i="8"/>
  <c r="S50" i="8"/>
  <c r="T50" i="8"/>
  <c r="U50" i="8"/>
  <c r="C51" i="8"/>
  <c r="D51" i="8"/>
  <c r="E51" i="8"/>
  <c r="F51" i="8"/>
  <c r="G51" i="8"/>
  <c r="H51" i="8"/>
  <c r="I51" i="8"/>
  <c r="J51" i="8"/>
  <c r="K51" i="8"/>
  <c r="L51" i="8"/>
  <c r="M51" i="8"/>
  <c r="N51" i="8"/>
  <c r="O51" i="8"/>
  <c r="P51" i="8"/>
  <c r="Q51" i="8"/>
  <c r="R51" i="8"/>
  <c r="S51" i="8"/>
  <c r="T51" i="8"/>
  <c r="U51" i="8"/>
  <c r="C52" i="8"/>
  <c r="D52" i="8"/>
  <c r="E52" i="8"/>
  <c r="F52" i="8"/>
  <c r="G52" i="8"/>
  <c r="H52" i="8"/>
  <c r="I52" i="8"/>
  <c r="J52" i="8"/>
  <c r="K52" i="8"/>
  <c r="L52" i="8"/>
  <c r="M52" i="8"/>
  <c r="N52" i="8"/>
  <c r="O52" i="8"/>
  <c r="P52" i="8"/>
  <c r="Q52" i="8"/>
  <c r="R52" i="8"/>
  <c r="S52" i="8"/>
  <c r="T52" i="8"/>
  <c r="U52" i="8"/>
  <c r="C53" i="8"/>
  <c r="D53" i="8"/>
  <c r="E53" i="8"/>
  <c r="F53" i="8"/>
  <c r="G53" i="8"/>
  <c r="H53" i="8"/>
  <c r="I53" i="8"/>
  <c r="J53" i="8"/>
  <c r="K53" i="8"/>
  <c r="L53" i="8"/>
  <c r="M53" i="8"/>
  <c r="N53" i="8"/>
  <c r="O53" i="8"/>
  <c r="P53" i="8"/>
  <c r="Q53" i="8"/>
  <c r="R53" i="8"/>
  <c r="S53" i="8"/>
  <c r="T53" i="8"/>
  <c r="U53" i="8"/>
  <c r="C54" i="8"/>
  <c r="D54" i="8"/>
  <c r="E54" i="8"/>
  <c r="F54" i="8"/>
  <c r="G54" i="8"/>
  <c r="H54" i="8"/>
  <c r="I54" i="8"/>
  <c r="J54" i="8"/>
  <c r="K54" i="8"/>
  <c r="L54" i="8"/>
  <c r="M54" i="8"/>
  <c r="C55" i="8"/>
  <c r="D55" i="8"/>
  <c r="E55" i="8"/>
  <c r="F55" i="8"/>
  <c r="G55" i="8"/>
  <c r="H55" i="8"/>
  <c r="I55" i="8"/>
  <c r="J55" i="8"/>
  <c r="K55" i="8"/>
  <c r="L55" i="8"/>
  <c r="M55" i="8"/>
  <c r="C56" i="8"/>
  <c r="D56" i="8"/>
  <c r="E56" i="8"/>
  <c r="F56" i="8"/>
  <c r="G56" i="8"/>
  <c r="H56" i="8"/>
  <c r="I56" i="8"/>
  <c r="J56" i="8"/>
  <c r="K56" i="8"/>
  <c r="L56" i="8"/>
  <c r="M56" i="8"/>
  <c r="C57" i="8"/>
  <c r="D57" i="8"/>
  <c r="E57" i="8"/>
  <c r="F57" i="8"/>
  <c r="G57" i="8"/>
  <c r="H57" i="8"/>
  <c r="I57" i="8"/>
  <c r="J57" i="8"/>
  <c r="K57" i="8"/>
  <c r="L57" i="8"/>
  <c r="M57" i="8"/>
  <c r="C73" i="8"/>
  <c r="D73" i="8"/>
  <c r="E73" i="8"/>
  <c r="F73" i="8"/>
  <c r="G73" i="8"/>
  <c r="H73" i="8"/>
  <c r="I73" i="8"/>
  <c r="J73" i="8"/>
  <c r="K73" i="8"/>
  <c r="L73" i="8"/>
  <c r="M73" i="8"/>
  <c r="N73" i="8"/>
  <c r="O73" i="8"/>
  <c r="P73" i="8"/>
  <c r="Q73" i="8"/>
  <c r="R73" i="8"/>
  <c r="S73" i="8"/>
  <c r="T73" i="8"/>
  <c r="U73" i="8"/>
  <c r="C74" i="8"/>
  <c r="D74" i="8"/>
  <c r="E74" i="8"/>
  <c r="F74" i="8"/>
  <c r="G74" i="8"/>
  <c r="H74" i="8"/>
  <c r="I74" i="8"/>
  <c r="J74" i="8"/>
  <c r="K74" i="8"/>
  <c r="L74" i="8"/>
  <c r="M74" i="8"/>
  <c r="N74" i="8"/>
  <c r="O74" i="8"/>
  <c r="P74" i="8"/>
  <c r="Q74" i="8"/>
  <c r="R74" i="8"/>
  <c r="S74" i="8"/>
  <c r="T74" i="8"/>
  <c r="U74" i="8"/>
  <c r="C75" i="8"/>
  <c r="D75" i="8"/>
  <c r="E75" i="8"/>
  <c r="F75" i="8"/>
  <c r="G75" i="8"/>
  <c r="H75" i="8"/>
  <c r="I75" i="8"/>
  <c r="J75" i="8"/>
  <c r="K75" i="8"/>
  <c r="L75" i="8"/>
  <c r="M75" i="8"/>
  <c r="N75" i="8"/>
  <c r="O75" i="8"/>
  <c r="P75" i="8"/>
  <c r="Q75" i="8"/>
  <c r="R75" i="8"/>
  <c r="S75" i="8"/>
  <c r="T75" i="8"/>
  <c r="U75" i="8"/>
  <c r="C76" i="8"/>
  <c r="D76" i="8"/>
  <c r="E76" i="8"/>
  <c r="F76" i="8"/>
  <c r="G76" i="8"/>
  <c r="H76" i="8"/>
  <c r="I76" i="8"/>
  <c r="J76" i="8"/>
  <c r="K76" i="8"/>
  <c r="L76" i="8"/>
  <c r="M76" i="8"/>
  <c r="N76" i="8"/>
  <c r="O76" i="8"/>
  <c r="P76" i="8"/>
  <c r="Q76" i="8"/>
  <c r="R76" i="8"/>
  <c r="S76" i="8"/>
  <c r="T76" i="8"/>
  <c r="U76" i="8"/>
  <c r="C77" i="8"/>
  <c r="D77" i="8"/>
  <c r="E77" i="8"/>
  <c r="F77" i="8"/>
  <c r="G77" i="8"/>
  <c r="H77" i="8"/>
  <c r="I77" i="8"/>
  <c r="J77" i="8"/>
  <c r="K77" i="8"/>
  <c r="L77" i="8"/>
  <c r="M77" i="8"/>
  <c r="N77" i="8"/>
  <c r="O77" i="8"/>
  <c r="P77" i="8"/>
  <c r="Q77" i="8"/>
  <c r="R77" i="8"/>
  <c r="S77" i="8"/>
  <c r="T77" i="8"/>
  <c r="U77" i="8"/>
  <c r="C78" i="8"/>
  <c r="D78" i="8"/>
  <c r="E78" i="8"/>
  <c r="F78" i="8"/>
  <c r="G78" i="8"/>
  <c r="H78" i="8"/>
  <c r="I78" i="8"/>
  <c r="J78" i="8"/>
  <c r="K78" i="8"/>
  <c r="L78" i="8"/>
  <c r="M78" i="8"/>
  <c r="N78" i="8"/>
  <c r="O78" i="8"/>
  <c r="P78" i="8"/>
  <c r="Q78" i="8"/>
  <c r="R78" i="8"/>
  <c r="S78" i="8"/>
  <c r="T78" i="8"/>
  <c r="U78" i="8"/>
  <c r="U2" i="8"/>
  <c r="Q2" i="8"/>
  <c r="R2" i="8"/>
  <c r="S2" i="8"/>
  <c r="T2" i="8"/>
  <c r="P2" i="8"/>
  <c r="O2" i="8"/>
  <c r="M2" i="8"/>
  <c r="N2" i="8"/>
  <c r="I2" i="8"/>
  <c r="J2" i="8"/>
  <c r="K2" i="8"/>
  <c r="L2" i="8"/>
  <c r="D2" i="8"/>
  <c r="E2" i="8"/>
  <c r="F2" i="8"/>
  <c r="G2" i="8"/>
  <c r="H2" i="8"/>
  <c r="C2" i="8"/>
  <c r="X76" i="8" l="1"/>
  <c r="X53" i="8"/>
  <c r="X29" i="8"/>
  <c r="X21" i="8"/>
  <c r="X86" i="8"/>
  <c r="X83" i="8"/>
  <c r="X84" i="8"/>
  <c r="X85" i="8"/>
  <c r="X82" i="8"/>
  <c r="X77" i="8"/>
  <c r="X79" i="8"/>
  <c r="X78" i="8"/>
  <c r="X74" i="8"/>
  <c r="X80" i="8"/>
  <c r="X75" i="8"/>
  <c r="X81" i="8"/>
  <c r="X57" i="8"/>
  <c r="X55" i="8"/>
  <c r="X73" i="8"/>
  <c r="X54" i="8"/>
  <c r="X56" i="8"/>
  <c r="X49" i="8"/>
  <c r="X45" i="8"/>
  <c r="X41" i="8"/>
  <c r="X50" i="8"/>
  <c r="X46" i="8"/>
  <c r="X42" i="8"/>
  <c r="X51" i="8"/>
  <c r="X47" i="8"/>
  <c r="X43" i="8"/>
  <c r="X52" i="8"/>
  <c r="X48" i="8"/>
  <c r="X44" i="8"/>
  <c r="X37" i="8"/>
  <c r="X33" i="8"/>
  <c r="X38" i="8"/>
  <c r="X34" i="8"/>
  <c r="X39" i="8"/>
  <c r="X35" i="8"/>
  <c r="X40" i="8"/>
  <c r="X36" i="8"/>
  <c r="X32" i="8"/>
  <c r="X30" i="8"/>
  <c r="X26" i="8"/>
  <c r="X31" i="8"/>
  <c r="X27" i="8"/>
  <c r="X28" i="8"/>
  <c r="X18" i="8"/>
  <c r="X23" i="8"/>
  <c r="X19" i="8"/>
  <c r="X25" i="8"/>
  <c r="X22" i="8"/>
  <c r="X24" i="8"/>
  <c r="X20" i="8"/>
  <c r="X69" i="8"/>
  <c r="X71" i="8"/>
  <c r="X62" i="8"/>
  <c r="X67" i="8"/>
  <c r="X63" i="8"/>
  <c r="X68" i="8"/>
  <c r="X64" i="8"/>
  <c r="X65" i="8"/>
  <c r="X70" i="8"/>
  <c r="X66" i="8"/>
  <c r="X72" i="8"/>
  <c r="X14" i="8"/>
  <c r="X10" i="8"/>
  <c r="X6" i="8"/>
  <c r="X15" i="8"/>
  <c r="X11" i="8"/>
  <c r="X7" i="8"/>
  <c r="X3" i="8"/>
  <c r="X16" i="8"/>
  <c r="X12" i="8"/>
  <c r="X8" i="8"/>
  <c r="X4" i="8"/>
  <c r="X17" i="8"/>
  <c r="X13" i="8"/>
  <c r="X9" i="8"/>
  <c r="X5" i="8"/>
  <c r="X2" i="8"/>
  <c r="P26" i="4"/>
  <c r="P25" i="2"/>
  <c r="J89" i="4" l="1"/>
  <c r="P88" i="2"/>
  <c r="J67" i="4" l="1"/>
  <c r="J11" i="4"/>
  <c r="J105" i="4"/>
  <c r="J104" i="4"/>
  <c r="J103" i="4"/>
  <c r="J102" i="4"/>
  <c r="J100" i="4"/>
  <c r="J99" i="4"/>
  <c r="J98" i="4"/>
  <c r="J97" i="4"/>
  <c r="J96" i="4"/>
  <c r="J95" i="4"/>
  <c r="J94" i="4"/>
  <c r="J93" i="4"/>
  <c r="J92" i="4"/>
  <c r="J90" i="4"/>
  <c r="J73" i="4"/>
  <c r="J70" i="4"/>
  <c r="J69" i="4"/>
  <c r="J68" i="4"/>
  <c r="J65" i="4"/>
  <c r="J64" i="4"/>
  <c r="J63" i="4"/>
  <c r="J62" i="4"/>
  <c r="J61" i="4"/>
  <c r="J60" i="4"/>
  <c r="J59" i="4"/>
  <c r="J58" i="4"/>
  <c r="J57" i="4"/>
  <c r="J56" i="4"/>
  <c r="J55" i="4"/>
  <c r="J54" i="4"/>
  <c r="J52" i="4"/>
  <c r="J51" i="4"/>
  <c r="J50" i="4"/>
  <c r="J49" i="4"/>
  <c r="J48" i="4"/>
  <c r="J47" i="4"/>
  <c r="J46" i="4"/>
  <c r="J45" i="4"/>
  <c r="J44" i="4"/>
  <c r="J42" i="4"/>
  <c r="J41" i="4"/>
  <c r="J40" i="4"/>
  <c r="J39" i="4"/>
  <c r="J38" i="4"/>
  <c r="J37" i="4"/>
  <c r="J35" i="4"/>
  <c r="J34" i="4"/>
  <c r="J33" i="4"/>
  <c r="J32" i="4"/>
  <c r="J31" i="4"/>
  <c r="J30" i="4"/>
  <c r="J29" i="4"/>
  <c r="J28" i="4"/>
  <c r="J87" i="4"/>
  <c r="J86" i="4"/>
  <c r="J79" i="4"/>
  <c r="J78" i="4"/>
  <c r="J76" i="4"/>
  <c r="J75" i="4"/>
  <c r="J85" i="4"/>
  <c r="J84" i="4"/>
  <c r="J83" i="4"/>
  <c r="J82" i="4"/>
  <c r="J81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I106" i="4"/>
  <c r="D22" i="6" s="1"/>
  <c r="E22" i="6" s="1"/>
  <c r="P64" i="2" l="1"/>
  <c r="P63" i="2"/>
  <c r="P86" i="2"/>
  <c r="P79" i="2"/>
  <c r="D38" i="6"/>
  <c r="E38" i="6" s="1"/>
  <c r="D106" i="4"/>
  <c r="D10" i="6" s="1"/>
  <c r="E10" i="6" s="1"/>
  <c r="E106" i="4"/>
  <c r="D11" i="6" s="1"/>
  <c r="E12" i="6" s="1"/>
  <c r="F106" i="4"/>
  <c r="D17" i="6" s="1"/>
  <c r="G106" i="4"/>
  <c r="D18" i="6" s="1"/>
  <c r="H106" i="4"/>
  <c r="D19" i="6" s="1"/>
  <c r="E20" i="6" s="1"/>
  <c r="D3" i="6"/>
  <c r="L106" i="2"/>
  <c r="E27" i="5" s="1"/>
  <c r="M106" i="2"/>
  <c r="D30" i="5" s="1"/>
  <c r="E30" i="5" s="1"/>
  <c r="N106" i="2"/>
  <c r="D31" i="5" s="1"/>
  <c r="E31" i="5" s="1"/>
  <c r="O106" i="2"/>
  <c r="D32" i="5" s="1"/>
  <c r="E32" i="5" s="1"/>
  <c r="D106" i="2"/>
  <c r="D10" i="5" s="1"/>
  <c r="E10" i="5" s="1"/>
  <c r="E106" i="2"/>
  <c r="D11" i="5" s="1"/>
  <c r="E11" i="5" s="1"/>
  <c r="F106" i="2"/>
  <c r="D13" i="5" s="1"/>
  <c r="E13" i="5" s="1"/>
  <c r="G106" i="2"/>
  <c r="D14" i="5" s="1"/>
  <c r="E14" i="5" s="1"/>
  <c r="H106" i="2"/>
  <c r="D16" i="5" s="1"/>
  <c r="E16" i="5" s="1"/>
  <c r="I106" i="2"/>
  <c r="D18" i="5" s="1"/>
  <c r="E18" i="5" s="1"/>
  <c r="J106" i="2"/>
  <c r="D20" i="5" s="1"/>
  <c r="E20" i="5" s="1"/>
  <c r="K106" i="2"/>
  <c r="D21" i="5" s="1"/>
  <c r="D3" i="5"/>
  <c r="E3" i="4"/>
  <c r="P12" i="2"/>
  <c r="P14" i="2"/>
  <c r="P15" i="2"/>
  <c r="P16" i="2"/>
  <c r="P17" i="2"/>
  <c r="P18" i="2"/>
  <c r="P19" i="2"/>
  <c r="P20" i="2"/>
  <c r="P21" i="2"/>
  <c r="P22" i="2"/>
  <c r="P23" i="2"/>
  <c r="P24" i="2"/>
  <c r="P26" i="2"/>
  <c r="P75" i="2"/>
  <c r="P76" i="2"/>
  <c r="P78" i="2"/>
  <c r="P87" i="2"/>
  <c r="P28" i="2"/>
  <c r="P29" i="2"/>
  <c r="P30" i="2"/>
  <c r="P31" i="2"/>
  <c r="P32" i="2"/>
  <c r="P33" i="2"/>
  <c r="P34" i="2"/>
  <c r="P35" i="2"/>
  <c r="P37" i="2"/>
  <c r="P38" i="2"/>
  <c r="P39" i="2"/>
  <c r="P40" i="2"/>
  <c r="P41" i="2"/>
  <c r="P42" i="2"/>
  <c r="P44" i="2"/>
  <c r="P45" i="2"/>
  <c r="P46" i="2"/>
  <c r="P47" i="2"/>
  <c r="P48" i="2"/>
  <c r="P49" i="2"/>
  <c r="P50" i="2"/>
  <c r="P51" i="2"/>
  <c r="P52" i="2"/>
  <c r="P54" i="2"/>
  <c r="P55" i="2"/>
  <c r="P56" i="2"/>
  <c r="P57" i="2"/>
  <c r="P58" i="2"/>
  <c r="P59" i="2"/>
  <c r="P60" i="2"/>
  <c r="P61" i="2"/>
  <c r="P62" i="2"/>
  <c r="P65" i="2"/>
  <c r="P67" i="2"/>
  <c r="P68" i="2"/>
  <c r="P69" i="2"/>
  <c r="P70" i="2"/>
  <c r="P71" i="2"/>
  <c r="P90" i="2"/>
  <c r="R90" i="2" s="1"/>
  <c r="P92" i="2"/>
  <c r="R92" i="2" s="1"/>
  <c r="P93" i="2"/>
  <c r="R93" i="2" s="1"/>
  <c r="P94" i="2"/>
  <c r="R94" i="2" s="1"/>
  <c r="P95" i="2"/>
  <c r="R95" i="2" s="1"/>
  <c r="P96" i="2"/>
  <c r="R96" i="2" s="1"/>
  <c r="P97" i="2"/>
  <c r="R97" i="2" s="1"/>
  <c r="P98" i="2"/>
  <c r="P99" i="2"/>
  <c r="P100" i="2"/>
  <c r="P102" i="2"/>
  <c r="P103" i="2"/>
  <c r="P104" i="2"/>
  <c r="P105" i="2"/>
  <c r="P11" i="2"/>
  <c r="D3" i="7"/>
  <c r="D6" i="6"/>
  <c r="D5" i="6"/>
  <c r="D5" i="7" s="1"/>
  <c r="D4" i="6"/>
  <c r="D4" i="7" s="1"/>
  <c r="D6" i="5"/>
  <c r="D5" i="5"/>
  <c r="D4" i="5"/>
  <c r="H3" i="4"/>
  <c r="G3" i="4"/>
  <c r="F3" i="4"/>
  <c r="I3" i="2"/>
  <c r="Q106" i="2"/>
  <c r="D33" i="5" l="1"/>
  <c r="E21" i="5"/>
  <c r="E22" i="5"/>
  <c r="E19" i="6"/>
  <c r="E11" i="6"/>
  <c r="D23" i="6"/>
  <c r="D6" i="7"/>
  <c r="P106" i="2"/>
  <c r="D16" i="7"/>
  <c r="E17" i="7" s="1"/>
  <c r="D10" i="7"/>
  <c r="E11" i="7" s="1"/>
  <c r="J106" i="4"/>
  <c r="E10" i="7" l="1"/>
  <c r="E16" i="7"/>
  <c r="D27" i="7"/>
  <c r="E34" i="7" l="1"/>
  <c r="E33" i="7"/>
</calcChain>
</file>

<file path=xl/sharedStrings.xml><?xml version="1.0" encoding="utf-8"?>
<sst xmlns="http://schemas.openxmlformats.org/spreadsheetml/2006/main" count="975" uniqueCount="412">
  <si>
    <t xml:space="preserve">Statistisches Landesamt                      </t>
  </si>
  <si>
    <t xml:space="preserve">Postfach                                                                       </t>
  </si>
  <si>
    <t xml:space="preserve">Ort                                                                               </t>
  </si>
  <si>
    <t>Straße</t>
  </si>
  <si>
    <t>Ort</t>
  </si>
  <si>
    <t>Herr/Frau</t>
  </si>
  <si>
    <t>Name der 
Hochschule</t>
  </si>
  <si>
    <t>Vom Statistischen Landesamt auszufüllen:</t>
  </si>
  <si>
    <t>Name der Hochschule</t>
  </si>
  <si>
    <t/>
  </si>
  <si>
    <t>nachrichtlich:
Interne Leistungen  bezogene (+)        erbrachte (-)</t>
  </si>
  <si>
    <t>Aufwendungen</t>
  </si>
  <si>
    <t>Investitionsausgaben</t>
  </si>
  <si>
    <t>Vergütungen
der Beamten</t>
  </si>
  <si>
    <t>Beihilfen und Unter-stützungen (für Beamte und Angestellte)</t>
  </si>
  <si>
    <t>Gezahlte Mieten und Pachten für Grundstücke und Gebäude (ohne fiktive)</t>
  </si>
  <si>
    <t>Erwerb von Grundstücken und Gebäuden, Baumaß-
nahmen</t>
  </si>
  <si>
    <t>Fächergruppe</t>
  </si>
  <si>
    <t>für andere Zwecke</t>
  </si>
  <si>
    <t>Lehr- und Forschungsbereich</t>
  </si>
  <si>
    <t xml:space="preserve">       </t>
  </si>
  <si>
    <t>010</t>
  </si>
  <si>
    <t xml:space="preserve">    </t>
  </si>
  <si>
    <t>Evang. Theologie</t>
  </si>
  <si>
    <t>020</t>
  </si>
  <si>
    <t xml:space="preserve">     </t>
  </si>
  <si>
    <t>Kath. Theologie</t>
  </si>
  <si>
    <t>030</t>
  </si>
  <si>
    <t>Philosophie</t>
  </si>
  <si>
    <t>040</t>
  </si>
  <si>
    <t>Geschichte</t>
  </si>
  <si>
    <t>050</t>
  </si>
  <si>
    <t xml:space="preserve">      </t>
  </si>
  <si>
    <t>070</t>
  </si>
  <si>
    <t>Allgemeine und vergleichende Literatur- und
Sprachwissenschaft</t>
  </si>
  <si>
    <t>080</t>
  </si>
  <si>
    <t>Altphilologie (klassische Philologie)</t>
  </si>
  <si>
    <t>090</t>
  </si>
  <si>
    <t>Germanistik (Deutsch, germanische Sprachen ohne Anglistik)</t>
  </si>
  <si>
    <t>100</t>
  </si>
  <si>
    <t>Anglistik, Amerikanistik</t>
  </si>
  <si>
    <t>110</t>
  </si>
  <si>
    <t>Romanistik</t>
  </si>
  <si>
    <t>120</t>
  </si>
  <si>
    <t>Slawistik, Baltistik, Finno-Ugristik</t>
  </si>
  <si>
    <t>130</t>
  </si>
  <si>
    <t>140</t>
  </si>
  <si>
    <t>Kulturwissenschaften i.e.S.</t>
  </si>
  <si>
    <t>160</t>
  </si>
  <si>
    <t>Psychologie</t>
  </si>
  <si>
    <t>Erziehungswissenschaften</t>
  </si>
  <si>
    <t>220</t>
  </si>
  <si>
    <t>Regionalwissenschaften (soweit nicht einzelnen Lehr- 
und Forschungsbereichen oder anderen Fächergruppen
zuzuordnen)</t>
  </si>
  <si>
    <t>225</t>
  </si>
  <si>
    <t>230</t>
  </si>
  <si>
    <t>235</t>
  </si>
  <si>
    <t>Sozialwesen</t>
  </si>
  <si>
    <t>240</t>
  </si>
  <si>
    <t>Rechtswissenschaften</t>
  </si>
  <si>
    <t>250</t>
  </si>
  <si>
    <t>270</t>
  </si>
  <si>
    <t>Wirtschaftswissenschaften</t>
  </si>
  <si>
    <t>290</t>
  </si>
  <si>
    <t>Wirtschaftsingenieurwesen mit wirtschaftswissenschaftlichem
Schwerpunkt</t>
  </si>
  <si>
    <t>310</t>
  </si>
  <si>
    <t>Mathematik, Naturwissenschaften</t>
  </si>
  <si>
    <t>Mathematik, Naturwissenschaften allgemein</t>
  </si>
  <si>
    <t>330</t>
  </si>
  <si>
    <t>Mathematik</t>
  </si>
  <si>
    <t>340</t>
  </si>
  <si>
    <t>Informatik</t>
  </si>
  <si>
    <t>Physik, Astronomie</t>
  </si>
  <si>
    <t>360</t>
  </si>
  <si>
    <t>Chemie</t>
  </si>
  <si>
    <t>370</t>
  </si>
  <si>
    <t>Pharmazie</t>
  </si>
  <si>
    <t>390</t>
  </si>
  <si>
    <t>Biologie</t>
  </si>
  <si>
    <t>400</t>
  </si>
  <si>
    <t>Geowissenschaften (ohne Geographie)</t>
  </si>
  <si>
    <t>410</t>
  </si>
  <si>
    <t>Geographie</t>
  </si>
  <si>
    <t>420</t>
  </si>
  <si>
    <t>Humanmedizin/Gesundheitswissenschaften</t>
  </si>
  <si>
    <t>Humanmedizin allgemein</t>
  </si>
  <si>
    <t>440</t>
  </si>
  <si>
    <t>445</t>
  </si>
  <si>
    <t>Vorklinische Humanmedizin (einschl. Zahnmedizin)</t>
  </si>
  <si>
    <t>450</t>
  </si>
  <si>
    <t>Klinisch-Theoretische Humanmedizin (einschl. Zahnmedizin)</t>
  </si>
  <si>
    <t>470</t>
  </si>
  <si>
    <t>Klinisch-Praktische Humanmedizin (ohne Zahnmedizin)</t>
  </si>
  <si>
    <t>490</t>
  </si>
  <si>
    <t>Zahnmedizin (klinisch-praktisch)</t>
  </si>
  <si>
    <t>520</t>
  </si>
  <si>
    <t>Veterinärmedizin allgemein</t>
  </si>
  <si>
    <t>540</t>
  </si>
  <si>
    <t>Vorklinische Veterinärmedizin</t>
  </si>
  <si>
    <t>550</t>
  </si>
  <si>
    <t>Klinisch-Theoretische Veterinärmedizin</t>
  </si>
  <si>
    <t>560</t>
  </si>
  <si>
    <t>Klinisch-Praktische Veterinärmedizin</t>
  </si>
  <si>
    <t>580</t>
  </si>
  <si>
    <t>Agrar-, Forst- und Ernährungswissenschaften allgemein</t>
  </si>
  <si>
    <t>610</t>
  </si>
  <si>
    <t xml:space="preserve">  </t>
  </si>
  <si>
    <t>615</t>
  </si>
  <si>
    <t xml:space="preserve">   </t>
  </si>
  <si>
    <t>Agrarwissenschaften, Lebensmittel- und Getränketechnologie</t>
  </si>
  <si>
    <t>620</t>
  </si>
  <si>
    <t>Forstwissenschaft, Holzwirtschaft</t>
  </si>
  <si>
    <t>640</t>
  </si>
  <si>
    <t>Ernährungs- und Haushaltswissenschaften</t>
  </si>
  <si>
    <t>650</t>
  </si>
  <si>
    <t>Ingenieurwissenschaften</t>
  </si>
  <si>
    <t>Ingenieurwissenschaften allgemein</t>
  </si>
  <si>
    <t>670</t>
  </si>
  <si>
    <t>Wirtschaftsingenieurwesen mit ingenieurwissenschaftlichem
Schwerpunkt</t>
  </si>
  <si>
    <t>675</t>
  </si>
  <si>
    <t>Bergbau, Hüttenwesen</t>
  </si>
  <si>
    <t>680</t>
  </si>
  <si>
    <t>Maschinenbau / Verfahrenstechnik</t>
  </si>
  <si>
    <t>690</t>
  </si>
  <si>
    <t>710</t>
  </si>
  <si>
    <t>Verkehrstechnik, Nautik</t>
  </si>
  <si>
    <t>720</t>
  </si>
  <si>
    <t>Architektur</t>
  </si>
  <si>
    <t>730</t>
  </si>
  <si>
    <t>Raumplanung</t>
  </si>
  <si>
    <t>740</t>
  </si>
  <si>
    <t>Bauingenieurwesen</t>
  </si>
  <si>
    <t>750</t>
  </si>
  <si>
    <t>Vermessungswesen</t>
  </si>
  <si>
    <t>760</t>
  </si>
  <si>
    <t>Kunst, Kunstwissenschaft</t>
  </si>
  <si>
    <t>Kunst, Kunstwissenschaft allgemein</t>
  </si>
  <si>
    <t>780</t>
  </si>
  <si>
    <t>Bildende Kunst</t>
  </si>
  <si>
    <t>790</t>
  </si>
  <si>
    <t>Gestaltung</t>
  </si>
  <si>
    <t>800</t>
  </si>
  <si>
    <t>Darstellende Kunst, Film und Fernsehen, Theaterwissenschaft</t>
  </si>
  <si>
    <t>820</t>
  </si>
  <si>
    <t>830</t>
  </si>
  <si>
    <t>Hochschule insgesamt (ohne Hochschulkliniken)</t>
  </si>
  <si>
    <t>870</t>
  </si>
  <si>
    <t>Zentrale Einrichtungen (ohne Hochschulkliniken)</t>
  </si>
  <si>
    <t>Zentrale Hochschulverwaltung</t>
  </si>
  <si>
    <t>880</t>
  </si>
  <si>
    <t>Zentral verwaltete Hörsäle und Lehrräume</t>
  </si>
  <si>
    <t>890</t>
  </si>
  <si>
    <t>Zentralbibliothek</t>
  </si>
  <si>
    <t>900</t>
  </si>
  <si>
    <t>Hochschulrechenzentrum</t>
  </si>
  <si>
    <t>910</t>
  </si>
  <si>
    <t>Zentrale wissenschaftliche Einrichtungen</t>
  </si>
  <si>
    <t>920</t>
  </si>
  <si>
    <t>Zentrale Betriebs- und Versorgungseinrichtungen</t>
  </si>
  <si>
    <t>930</t>
  </si>
  <si>
    <t>Soziale Einrichtungen</t>
  </si>
  <si>
    <t>940</t>
  </si>
  <si>
    <t>Übrige Ausbildungseinrichtungen</t>
  </si>
  <si>
    <t>950</t>
  </si>
  <si>
    <t>Mit der Hochschule verbundene sowie hochschulfremde
Einrichtungen</t>
  </si>
  <si>
    <t>960</t>
  </si>
  <si>
    <t>Kliniken insgesamt, Zentrale Dienste</t>
  </si>
  <si>
    <t>970</t>
  </si>
  <si>
    <t>Soziale Einrichtungen der Kliniken</t>
  </si>
  <si>
    <t>980</t>
  </si>
  <si>
    <t>Übrige Ausbildungseinrichtungen der Kliniken</t>
  </si>
  <si>
    <t>986</t>
  </si>
  <si>
    <t>Mit den Kliniken verbundene sowie klinikfremde Einrichtungen</t>
  </si>
  <si>
    <t>990</t>
  </si>
  <si>
    <t>Zusammen</t>
  </si>
  <si>
    <t>*) Entsprechende Einrichtungen der Veterinärmedizin sind den jeweiligen Lehr- und Forschungsbereichen "540 - 580" zuzuordnen.</t>
  </si>
  <si>
    <r>
      <t xml:space="preserve">Ändern Sie auf </t>
    </r>
    <r>
      <rPr>
        <b/>
        <u/>
        <sz val="10"/>
        <rFont val="Arial"/>
        <family val="2"/>
      </rPr>
      <t>keinen</t>
    </r>
    <r>
      <rPr>
        <sz val="10"/>
        <rFont val="Arial"/>
        <family val="2"/>
      </rPr>
      <t xml:space="preserve"> Fall das Format der Tabellenblätter.</t>
    </r>
  </si>
  <si>
    <t>Bitte teilen Sie uns mit, an wen wir uns bei</t>
  </si>
  <si>
    <t>Bei Rückfragen erreichen Sie uns</t>
  </si>
  <si>
    <t>unter folgenden Telefonnummern:</t>
  </si>
  <si>
    <t>sonstige Investitionsausgaben mit einem Anschaffungswert
bis 1000 Euro</t>
  </si>
  <si>
    <t>Sonstige Investitions-
ausgaben mit 
einem An-
schaffungswert
über 1000 Euro</t>
  </si>
  <si>
    <t>Andere laufende Sachauf-
wendungen</t>
  </si>
  <si>
    <t>für die 
Gebäude- und Grundstücks-
unterhaltung</t>
  </si>
  <si>
    <t>Rechnungsjahr</t>
  </si>
  <si>
    <t>Kartenart</t>
  </si>
  <si>
    <t>Land (2-stellig)</t>
  </si>
  <si>
    <t>Hochschulart</t>
  </si>
  <si>
    <t>Hochschulnr. (5-stell.)</t>
  </si>
  <si>
    <t>Art der Erträge</t>
  </si>
  <si>
    <t>Beiträge der Studierenden</t>
  </si>
  <si>
    <t>Umsatzerlöse, Erträge aus Vermögen</t>
  </si>
  <si>
    <t>Erträge aus Drittmitteln für Lehre und Forschung</t>
  </si>
  <si>
    <t>Andere Erträge aus Zuweisungen und Zuschüssen (ohne Träger)</t>
  </si>
  <si>
    <t>von anderen Bereichen (ohne Träger)</t>
  </si>
  <si>
    <t>vom öffentlichen Bereich 
(ohne Träger)</t>
  </si>
  <si>
    <t>Aufwendungen und Investitionsausgaben nach Arten</t>
  </si>
  <si>
    <t>Lfd. Nr.</t>
  </si>
  <si>
    <t>Art</t>
  </si>
  <si>
    <t xml:space="preserve"> EUR</t>
  </si>
  <si>
    <t>01</t>
  </si>
  <si>
    <t>Vergütungen der Beamten</t>
  </si>
  <si>
    <t>02</t>
  </si>
  <si>
    <t>Beihilfen und Unterstützungen (für Beamte und Angestellte)</t>
  </si>
  <si>
    <t>03</t>
  </si>
  <si>
    <t>04</t>
  </si>
  <si>
    <t>Gezahlte Mieten und Pachten für Grundstücke und Gebäude</t>
  </si>
  <si>
    <t>05</t>
  </si>
  <si>
    <t>Energiekosten</t>
  </si>
  <si>
    <t>06</t>
  </si>
  <si>
    <t>07</t>
  </si>
  <si>
    <t>Andere laufende Sachaufwendungen</t>
  </si>
  <si>
    <t>Übrige Aufwendungen</t>
  </si>
  <si>
    <t>08</t>
  </si>
  <si>
    <t>- Stipendien u. dgl. für Studierende</t>
  </si>
  <si>
    <t>551</t>
  </si>
  <si>
    <t>09</t>
  </si>
  <si>
    <t>- Stipendien u. dgl. für Graduierte</t>
  </si>
  <si>
    <t>552</t>
  </si>
  <si>
    <t>- Zinsaufwendungen</t>
  </si>
  <si>
    <t>553</t>
  </si>
  <si>
    <t xml:space="preserve">- Sonstige laufende Aufwendungen </t>
  </si>
  <si>
    <t>554</t>
  </si>
  <si>
    <t>56</t>
  </si>
  <si>
    <t xml:space="preserve">Erwerb von Grundstücken und Gebäuden, Baumaßnahmen </t>
  </si>
  <si>
    <t>- für die Gebäude- und Grundstücksunterhaltung</t>
  </si>
  <si>
    <t>- für andere Zwecke</t>
  </si>
  <si>
    <t>Abschreibungen auf Grundstücke und Gebäude</t>
  </si>
  <si>
    <t>571</t>
  </si>
  <si>
    <t>Abschreibungen auf sonstige Investitionsgüter</t>
  </si>
  <si>
    <t>572</t>
  </si>
  <si>
    <t>Abschreibungen auf geringwertige Wirtschaftsgüter</t>
  </si>
  <si>
    <t>573</t>
  </si>
  <si>
    <t>Sonderabschreibungen auf Vorräte, Finanzanlagen, Forderungen u. dgl.</t>
  </si>
  <si>
    <t>574</t>
  </si>
  <si>
    <t>582</t>
  </si>
  <si>
    <t>Sonstige Investitionsausgaben mit einem Anschaffungswert bis 1000 Euro</t>
  </si>
  <si>
    <t>Sonstige Investitionsausgaben mit einem Anschaffungswert über 1000 Euro</t>
  </si>
  <si>
    <t>Land</t>
  </si>
  <si>
    <t>Hochschulnr.</t>
  </si>
  <si>
    <t>Erträge nach Arten (ohne Hochschulträger)</t>
  </si>
  <si>
    <t xml:space="preserve">Lfd. Nr. </t>
  </si>
  <si>
    <t>Erträge aus Vermögen (einschl. Einnahmen aus der Veräußerung von Vermögensgegenständen), Erträge aus der Veräußerung von Anlagegütern (ohne Zinserträge)</t>
  </si>
  <si>
    <t>621</t>
  </si>
  <si>
    <t>Zinserträge</t>
  </si>
  <si>
    <t>622</t>
  </si>
  <si>
    <t>Erträge aus Hochschulsponsoring</t>
  </si>
  <si>
    <t>623</t>
  </si>
  <si>
    <t>Umsatzerlöse und sonstige Erträge aus wirtschaftlicher Tätigkeit</t>
  </si>
  <si>
    <t>624</t>
  </si>
  <si>
    <t>- vom öffentlichen Bereich (ohne Träger)</t>
  </si>
  <si>
    <t>- von anderen Bereichen (ohne Träger)</t>
  </si>
  <si>
    <t>651</t>
  </si>
  <si>
    <t>- sonstiger Art</t>
  </si>
  <si>
    <t>652</t>
  </si>
  <si>
    <t>10</t>
  </si>
  <si>
    <t>Grundfinanzierung für Lehre und Forschung</t>
  </si>
  <si>
    <t>11</t>
  </si>
  <si>
    <t>- für laufende Zwecke</t>
  </si>
  <si>
    <t>661</t>
  </si>
  <si>
    <t>12</t>
  </si>
  <si>
    <t>- für Investitionen</t>
  </si>
  <si>
    <t>662</t>
  </si>
  <si>
    <t>663</t>
  </si>
  <si>
    <t>664</t>
  </si>
  <si>
    <t>665</t>
  </si>
  <si>
    <t>Andere Erträge aus Zuweisungen und Zuschüsse vom Träger</t>
  </si>
  <si>
    <t>666</t>
  </si>
  <si>
    <t>- für sonstige Studierende</t>
  </si>
  <si>
    <t>667</t>
  </si>
  <si>
    <t>668</t>
  </si>
  <si>
    <t>SyF-Code</t>
  </si>
  <si>
    <t xml:space="preserve">
Erträge vom Hochschulträger</t>
  </si>
  <si>
    <t>- für Studierende (einschl. Mittel für Habilitanden-, Postdoktoranden- und
  Doktorandenstipendien)</t>
  </si>
  <si>
    <t>Erträge aus Drittmitteln für Lehre und Forschung vom öffentlichen Bereich (ohne Träger)</t>
  </si>
  <si>
    <t>631</t>
  </si>
  <si>
    <t>632</t>
  </si>
  <si>
    <t>633</t>
  </si>
  <si>
    <t>634</t>
  </si>
  <si>
    <t>635</t>
  </si>
  <si>
    <t>Erträge aus Drittmitteln für Lehre und Forschung von anderen Bereichen (ohne Träger)</t>
  </si>
  <si>
    <t>- von der Deutschen Forschungsgemeinschaft</t>
  </si>
  <si>
    <t>644</t>
  </si>
  <si>
    <t>645</t>
  </si>
  <si>
    <t>646</t>
  </si>
  <si>
    <t>647</t>
  </si>
  <si>
    <t>13</t>
  </si>
  <si>
    <t>648</t>
  </si>
  <si>
    <t>14</t>
  </si>
  <si>
    <t>821</t>
  </si>
  <si>
    <t>822</t>
  </si>
  <si>
    <t>823</t>
  </si>
  <si>
    <t>824</t>
  </si>
  <si>
    <t>- von Gemeinden, Gemeinde- und Zweckverbänden für Lehr- und Forschungs-
  zwecke (d. h. ohne Erstattungen für Sportanlagen, Bibliotheken u. dgl.)</t>
  </si>
  <si>
    <t>- von anderen internationalen Organisationen (z. B. OECD, UN)</t>
  </si>
  <si>
    <t>davon</t>
  </si>
  <si>
    <t>für Lehre</t>
  </si>
  <si>
    <t>für Forschung</t>
  </si>
  <si>
    <t>für die Förderung des wissenschaftlichen Nachwuchses
(z. B. Doktoranden, Habilitanden)</t>
  </si>
  <si>
    <r>
      <t xml:space="preserve">EUR
</t>
    </r>
    <r>
      <rPr>
        <sz val="7"/>
        <rFont val="Arial"/>
        <family val="2"/>
      </rPr>
      <t>(Der Betrag ist Netto, d. h. ohne Mwst. zu melden)</t>
    </r>
  </si>
  <si>
    <t>SyF-/ LFB-Code</t>
  </si>
  <si>
    <t>Name</t>
  </si>
  <si>
    <t>Telefon</t>
  </si>
  <si>
    <t>Email</t>
  </si>
  <si>
    <t>Andere Personal-
aufwendungen (ohne Beihilfen, ohne Versorgungs-
rücklage)</t>
  </si>
  <si>
    <t>Unterhaltung der Grund-
stücke und Gebäude (ohne Mieten und Energie)</t>
  </si>
  <si>
    <t>Übrige Aufwen-
dungen (z.B. Zahlungen an Studierende, Zinsauf-
wendungen)</t>
  </si>
  <si>
    <t>Andere Personalaufwendungen (ohne Beihilfen, ohne Versorgungsrücklage)</t>
  </si>
  <si>
    <t>Unterhaltung für Grundstücke und Gebäude (ohne Mieten und Energie)</t>
  </si>
  <si>
    <t>Erträge insgesamt
(ohne Träger, 
kalkulatorische Einnahmen, interne Leistungen)</t>
  </si>
  <si>
    <t>Aufwendungen und Investitions-
ausgaben insgesamt (ohne Abschreibungen,
kalkulatorische Kosten, interne Leistungen)</t>
  </si>
  <si>
    <r>
      <t xml:space="preserve">Erträge insgesamt (ohne Träger, kalkulatorische Einnahmen, interne Leistungen)   </t>
    </r>
    <r>
      <rPr>
        <sz val="8"/>
        <rFont val="Arial"/>
        <family val="2"/>
      </rPr>
      <t>Summe Lfd. Nr. 01 bis 09</t>
    </r>
  </si>
  <si>
    <t>15</t>
  </si>
  <si>
    <t>16</t>
  </si>
  <si>
    <t>17</t>
  </si>
  <si>
    <t>18</t>
  </si>
  <si>
    <t>19</t>
  </si>
  <si>
    <t>Art der Aufwendungen bzw. Investitionsausgaben</t>
  </si>
  <si>
    <t>Bemerkungen</t>
  </si>
  <si>
    <t>Bitte zurücksenden bis zum</t>
  </si>
  <si>
    <t>- für die Förderung des wissenschaftlichen Nachwuchses
  (z. B. Doktoranden, Habilitanden)</t>
  </si>
  <si>
    <r>
      <t>- von sonstigen öffentlichen Bereichen für Lehr- und Forschungszwecke
  (z. B. ERP, Lastenausgleichsfonds, Sozialversicherung</t>
    </r>
    <r>
      <rPr>
        <sz val="10"/>
        <color indexed="58"/>
        <rFont val="Arial"/>
        <family val="2"/>
      </rPr>
      <t>, Rundfunk- und
   Fernsehanstalten, Investitionsbanken, Sparkassen, Dt. Bundesbank</t>
    </r>
    <r>
      <rPr>
        <sz val="10"/>
        <rFont val="Arial"/>
        <family val="2"/>
      </rPr>
      <t>)</t>
    </r>
  </si>
  <si>
    <r>
      <t>- von der Europäischen Union</t>
    </r>
    <r>
      <rPr>
        <sz val="10"/>
        <color indexed="58"/>
        <rFont val="Arial"/>
        <family val="2"/>
      </rPr>
      <t xml:space="preserve"> (als Institution)</t>
    </r>
  </si>
  <si>
    <r>
      <t>- von Hochschulfördergesellschaften</t>
    </r>
    <r>
      <rPr>
        <sz val="10"/>
        <color indexed="58"/>
        <rFont val="Arial"/>
        <family val="2"/>
      </rPr>
      <t xml:space="preserve"> aus dem Inland
  (z. B. DAAD, Alumni Clubs)</t>
    </r>
  </si>
  <si>
    <r>
      <t>- von Stiftungen u. dgl.</t>
    </r>
    <r>
      <rPr>
        <sz val="10"/>
        <color indexed="58"/>
        <rFont val="Arial"/>
        <family val="2"/>
      </rPr>
      <t xml:space="preserve"> aus dem Inland, d. h. öffentlich-rechtliche Stiftungen
  (z. B. Bundesstiftungen) sowie privatrechtl. Stiftungen (z. B. VW-Stiftung)</t>
    </r>
  </si>
  <si>
    <t>Verwaltungswissenschaften</t>
  </si>
  <si>
    <r>
      <t>- vom Bund</t>
    </r>
    <r>
      <rPr>
        <sz val="10"/>
        <color indexed="58"/>
        <rFont val="Arial"/>
        <family val="2"/>
      </rPr>
      <t>, d. h. Bundesministerien sowie nachgeordnete Behörden</t>
    </r>
    <r>
      <rPr>
        <sz val="10"/>
        <rFont val="Arial"/>
        <family val="2"/>
      </rPr>
      <t xml:space="preserve">
  (ohne Überlastprogramm, dem Graduierten- und Bundesausbildungs-
   förderungsgesetz sowie für die sonstige Förderung von Studenten)</t>
    </r>
  </si>
  <si>
    <t>Zuführung an eine Versorgungsrücklage (Pensionsfonds für Beamte)</t>
  </si>
  <si>
    <t>- von der Bundesagentur für Arbeit, soweit hieraus Personal mit Lehr- und
  Forschungsaufgaben finanziert wird</t>
  </si>
  <si>
    <t>Erträge aus Zuweisungen und Zuschüssen vom Hochschulträger</t>
  </si>
  <si>
    <t>Ergänzungsfinanzierung für Lehre und Forschung aus Fremdkapiteln</t>
  </si>
  <si>
    <t>Ergänzungsfinanzierung für Lehre und Forschung aus Zentralkapiteln des Wissenschaftsministeriums</t>
  </si>
  <si>
    <t>599</t>
  </si>
  <si>
    <r>
      <t>Zentrale Einrichtungen der Hochschulkliniken
 (nur Humanmedizin)</t>
    </r>
    <r>
      <rPr>
        <u/>
        <vertAlign val="superscript"/>
        <sz val="9"/>
        <rFont val="Arial"/>
        <family val="2"/>
      </rPr>
      <t>*)</t>
    </r>
  </si>
  <si>
    <r>
      <t xml:space="preserve">Drittmittel nach Mittelgebern und Verwendungszweck
</t>
    </r>
    <r>
      <rPr>
        <b/>
        <sz val="10"/>
        <color indexed="56"/>
        <rFont val="Arial"/>
        <family val="2"/>
      </rPr>
      <t>(Unter den lfd. Nr. 01 bis 09, 12 und 13 sind nur Einheiten aus der Bundesrepublik Deutschland auszuweisen.)</t>
    </r>
  </si>
  <si>
    <r>
      <t xml:space="preserve">- von der gewerblichen Wirtschaft und sonstigen Bereichen für Lehr- und
  Forschungszwecke (ohne Einnahmen für Materialprüfungen u. dgl., aus
  Veröffentlichungen, Gebühren, aus wirtschaftlicher Tätigkeit und aus 
  Vermögensveräußerungen)
   </t>
    </r>
    <r>
      <rPr>
        <sz val="8"/>
        <color indexed="58"/>
        <rFont val="Arial"/>
        <family val="2"/>
      </rPr>
      <t xml:space="preserve">dazu zählen u. a.:
    </t>
    </r>
    <r>
      <rPr>
        <sz val="8"/>
        <color indexed="58"/>
        <rFont val="Wingdings 2"/>
        <family val="1"/>
        <charset val="2"/>
      </rPr>
      <t></t>
    </r>
    <r>
      <rPr>
        <sz val="8"/>
        <color indexed="58"/>
        <rFont val="Arial"/>
        <family val="2"/>
      </rPr>
      <t xml:space="preserve"> Kirchen
    </t>
    </r>
    <r>
      <rPr>
        <sz val="8"/>
        <color indexed="58"/>
        <rFont val="Wingdings 2"/>
        <family val="1"/>
        <charset val="2"/>
      </rPr>
      <t></t>
    </r>
    <r>
      <rPr>
        <sz val="8"/>
        <color indexed="58"/>
        <rFont val="Arial"/>
        <family val="2"/>
      </rPr>
      <t xml:space="preserve"> nationale öffentliche sowie private Unternehmen, 
    </t>
    </r>
    <r>
      <rPr>
        <sz val="8"/>
        <color indexed="58"/>
        <rFont val="Wingdings 2"/>
        <family val="1"/>
        <charset val="2"/>
      </rPr>
      <t></t>
    </r>
    <r>
      <rPr>
        <sz val="8"/>
        <color indexed="58"/>
        <rFont val="Arial"/>
        <family val="2"/>
      </rPr>
      <t xml:space="preserve"> Vereine wie z. B. Deutsches Zentrum für Luft- und Raumfahrt e. V.
    </t>
    </r>
    <r>
      <rPr>
        <sz val="8"/>
        <color indexed="58"/>
        <rFont val="Wingdings 2"/>
        <family val="1"/>
        <charset val="2"/>
      </rPr>
      <t></t>
    </r>
    <r>
      <rPr>
        <sz val="8"/>
        <color indexed="58"/>
        <rFont val="Arial"/>
        <family val="2"/>
      </rPr>
      <t xml:space="preserve"> Gesellschaften wie z. B. Helmholtz-Gesellschaft
    </t>
    </r>
    <r>
      <rPr>
        <sz val="8"/>
        <color indexed="58"/>
        <rFont val="Wingdings 2"/>
        <family val="1"/>
        <charset val="2"/>
      </rPr>
      <t></t>
    </r>
    <r>
      <rPr>
        <sz val="8"/>
        <color indexed="58"/>
        <rFont val="Arial"/>
        <family val="2"/>
      </rPr>
      <t xml:space="preserve"> Spenden von Privatpersonen
    </t>
    </r>
    <r>
      <rPr>
        <sz val="8"/>
        <color indexed="58"/>
        <rFont val="Wingdings 2"/>
        <family val="1"/>
        <charset val="2"/>
      </rPr>
      <t></t>
    </r>
    <r>
      <rPr>
        <sz val="8"/>
        <color indexed="58"/>
        <rFont val="Arial"/>
        <family val="2"/>
      </rPr>
      <t xml:space="preserve"> Institute der Leibnitz-Gemeinschaft
    </t>
    </r>
    <r>
      <rPr>
        <sz val="8"/>
        <color indexed="58"/>
        <rFont val="Wingdings 2"/>
        <family val="1"/>
        <charset val="2"/>
      </rPr>
      <t></t>
    </r>
    <r>
      <rPr>
        <sz val="8"/>
        <color indexed="58"/>
        <rFont val="Arial"/>
        <family val="2"/>
      </rPr>
      <t xml:space="preserve"> alle Einheiten aus dem Ausland ausserhalb der Lfd. Nr. 10 und 11)</t>
    </r>
  </si>
  <si>
    <r>
      <t xml:space="preserve">Drittmittel Insgesamt
</t>
    </r>
    <r>
      <rPr>
        <sz val="8"/>
        <rFont val="Arial"/>
        <family val="2"/>
      </rPr>
      <t>Summe Lfd. Nr. 01 bis 14</t>
    </r>
  </si>
  <si>
    <t>Vergleich der Unterposition</t>
  </si>
  <si>
    <t>Summenkontrolle der Drittmittel nach Verwendungszweck und Mittelgebern</t>
  </si>
  <si>
    <t>Vergleich der ILV</t>
  </si>
  <si>
    <t>Geisteswissenschaften</t>
  </si>
  <si>
    <t>Geisteswissenschaften allgemein</t>
  </si>
  <si>
    <t>195</t>
  </si>
  <si>
    <t>315</t>
  </si>
  <si>
    <t>320</t>
  </si>
  <si>
    <t>Agrar-, Forst- und Ernährungswissenschaften, Veterinärmedizin</t>
  </si>
  <si>
    <t>765</t>
  </si>
  <si>
    <t>770</t>
  </si>
  <si>
    <t>Materialwissenschaft und Werkstofftechnik (neuer Lehr- und Forschungsbereich ab 2015)</t>
  </si>
  <si>
    <t>Weitergeleitete Drittmittel, Zuweisungen und Zuschüsse, Aufwendungen für Forschungsaufträge</t>
  </si>
  <si>
    <t>Rückfragen wenden dürfen.</t>
  </si>
  <si>
    <t>Elektro- und Informationstechnik</t>
  </si>
  <si>
    <r>
      <t>nachrichtlich:</t>
    </r>
    <r>
      <rPr>
        <b/>
        <sz val="10"/>
        <rFont val="Arial"/>
        <family val="2"/>
      </rPr>
      <t xml:space="preserve">     Abschreibungen, Versorgungsrücklage und 
                        Weitergeleitete Drittmittel, Zuweisungen und Zuschüsse</t>
    </r>
  </si>
  <si>
    <r>
      <t xml:space="preserve">Aufwendungen und Investitionsausgaben insgesamt (ohne Abschreibungen,
kalkulatorische Kosten, interne Leistungen)
</t>
    </r>
    <r>
      <rPr>
        <sz val="8"/>
        <rFont val="Arial"/>
        <family val="2"/>
      </rPr>
      <t>Summe Lfd. Nr. 01 bis 15</t>
    </r>
  </si>
  <si>
    <t>- Nur zum internen Gebrauch -</t>
  </si>
  <si>
    <t>Grund-finanzierung Bund</t>
  </si>
  <si>
    <t>Grundfinanzierung Bund</t>
  </si>
  <si>
    <t>67</t>
  </si>
  <si>
    <r>
      <t xml:space="preserve">Erträge aus Zuweisungen und Zuschüsse vom Hochschulträger insgesamt
</t>
    </r>
    <r>
      <rPr>
        <sz val="8"/>
        <rFont val="Arial"/>
        <family val="2"/>
      </rPr>
      <t>Summe Lfd. Nr. 12 bis 19</t>
    </r>
  </si>
  <si>
    <t>• Einzelförderung (inkl. Programmpauschale aus dem Hochschulpakt)</t>
  </si>
  <si>
    <r>
      <t>• Koordinierte Programme( inkl. Programmpauschale aus dem Hochschulpakt)</t>
    </r>
    <r>
      <rPr>
        <i/>
        <sz val="9"/>
        <rFont val="Arial"/>
        <family val="2"/>
      </rPr>
      <t xml:space="preserve"> </t>
    </r>
  </si>
  <si>
    <t>• Exzellenzstrategie ( inkl. Programmpauschale gem. Verwaltungsvereinbarung)</t>
  </si>
  <si>
    <t>• Weitere und Sonstige Fördermaßnahmen</t>
  </si>
  <si>
    <t>641a</t>
  </si>
  <si>
    <t>641b</t>
  </si>
  <si>
    <t>641c</t>
  </si>
  <si>
    <t>641d</t>
  </si>
  <si>
    <t>325</t>
  </si>
  <si>
    <t>197</t>
  </si>
  <si>
    <t>Satzart1</t>
  </si>
  <si>
    <r>
      <t>- von Ländern für Lehr- und Forschungszwecke (</t>
    </r>
    <r>
      <rPr>
        <sz val="10"/>
        <color indexed="58"/>
        <rFont val="Arial"/>
        <family val="2"/>
      </rPr>
      <t xml:space="preserve">d. h. Landesministerien von 
  </t>
    </r>
    <r>
      <rPr>
        <u/>
        <sz val="10"/>
        <color indexed="58"/>
        <rFont val="Arial"/>
        <family val="2"/>
      </rPr>
      <t>anderen</t>
    </r>
    <r>
      <rPr>
        <sz val="10"/>
        <color indexed="58"/>
        <rFont val="Arial"/>
        <family val="2"/>
      </rPr>
      <t xml:space="preserve"> Bundesländern und deren nachgeordneten Behörden)
 </t>
    </r>
    <r>
      <rPr>
        <sz val="10"/>
        <rFont val="Arial"/>
        <family val="2"/>
      </rPr>
      <t xml:space="preserve"> </t>
    </r>
    <r>
      <rPr>
        <sz val="9"/>
        <rFont val="Arial"/>
        <family val="2"/>
      </rPr>
      <t>(Nicht berücksichtigt werden hier Mittel, wenn das eigene Bundesland bzw. 
  eines der Landesministerien Träger der Hochschule ist. Diese werden im 
  SyF-Code-Bereich 66 veranschlagt.)</t>
    </r>
  </si>
  <si>
    <t>Informations- und Bibliothekswissenschaften</t>
  </si>
  <si>
    <t>Sonstige Sprach- und Kulturwissenschaften</t>
  </si>
  <si>
    <t>Islamische Studien/Islamische Theologie</t>
  </si>
  <si>
    <t>Medienwissenschaft</t>
  </si>
  <si>
    <t>Politikwissenschaft</t>
  </si>
  <si>
    <t>Sozialwissenschaften/Soziologie</t>
  </si>
  <si>
    <t>Kommunikationswissenschaft/Publizistik</t>
  </si>
  <si>
    <t>Gesundheitswissenschaften</t>
  </si>
  <si>
    <t xml:space="preserve">Sozialwissenschaften/Soziologie </t>
  </si>
  <si>
    <t>für Lehre und Forschung
(für Drittmittel außerhalb den SyF-Codes 822, 823 und 824)</t>
  </si>
  <si>
    <t>02a</t>
  </si>
  <si>
    <t>513a</t>
  </si>
  <si>
    <t>04a</t>
  </si>
  <si>
    <t>521a</t>
  </si>
  <si>
    <t>522a</t>
  </si>
  <si>
    <t>530a</t>
  </si>
  <si>
    <t>05a</t>
  </si>
  <si>
    <t>06a</t>
  </si>
  <si>
    <t>12a</t>
  </si>
  <si>
    <t>561a</t>
  </si>
  <si>
    <r>
      <t xml:space="preserve">Hochschulfinanzstatistik - Jahreserhebung
</t>
    </r>
    <r>
      <rPr>
        <b/>
        <sz val="14"/>
        <rFont val="Arial"/>
        <family val="2"/>
      </rPr>
      <t xml:space="preserve">Fragebogen für  Hochschulen mit kaufmännischem Rechnungswesen
</t>
    </r>
    <r>
      <rPr>
        <b/>
        <sz val="10"/>
        <rFont val="Arial"/>
        <family val="2"/>
      </rPr>
      <t>Blatt 4: Erträge in EUR ohne fachliche Gliederung</t>
    </r>
  </si>
  <si>
    <r>
      <t xml:space="preserve">Hochschulfinanzstatistik - Jahreserhebung
</t>
    </r>
    <r>
      <rPr>
        <b/>
        <sz val="14"/>
        <rFont val="Arial"/>
        <family val="2"/>
      </rPr>
      <t xml:space="preserve">Fragebogen für Hochschulen mit kaufmännischem Rechnungswesen
</t>
    </r>
    <r>
      <rPr>
        <b/>
        <sz val="10"/>
        <rFont val="Arial"/>
        <family val="2"/>
      </rPr>
      <t>Blatt 5: Drittmittelzusatzbogen (Beträge in EUR)</t>
    </r>
  </si>
  <si>
    <r>
      <t xml:space="preserve">Hochschulfinanzstatistik - Jahreserhebung
</t>
    </r>
    <r>
      <rPr>
        <b/>
        <sz val="14"/>
        <rFont val="Arial"/>
        <family val="2"/>
      </rPr>
      <t xml:space="preserve">Fragebogen für Hochschulen mit kaufmännischem Rechnungswesen
</t>
    </r>
    <r>
      <rPr>
        <b/>
        <sz val="10"/>
        <rFont val="Arial"/>
        <family val="2"/>
      </rPr>
      <t>Blatt 3: Erträge in EUR nach Arten und in fachlicher Gliederung</t>
    </r>
  </si>
  <si>
    <r>
      <t xml:space="preserve">Hochschulfinanzstatistik - Jahreserhebung
</t>
    </r>
    <r>
      <rPr>
        <b/>
        <sz val="14"/>
        <rFont val="Arial"/>
        <family val="2"/>
      </rPr>
      <t xml:space="preserve">Fragebogen für Hochschulen mit kaufmännischem Rechnungswesen
</t>
    </r>
    <r>
      <rPr>
        <b/>
        <sz val="10"/>
        <rFont val="Arial"/>
        <family val="2"/>
      </rPr>
      <t>Blatt 1: Aufwendungen und Investitionsausgaben in EUR nach Arten und in fachlicher Gliederung</t>
    </r>
  </si>
  <si>
    <r>
      <t xml:space="preserve">darunter von der Hochschule aus dem eigenen Haushalt geleistet
</t>
    </r>
    <r>
      <rPr>
        <sz val="9"/>
        <color rgb="FFFF0000"/>
        <rFont val="Arial"/>
        <family val="2"/>
      </rPr>
      <t>Nur von ausgegliederten Hochschulen auszufüllen!!
Dieser Betrag, darf den Betrag des SyF-Codes 513 nicht übersteigen!!</t>
    </r>
  </si>
  <si>
    <r>
      <t xml:space="preserve">darunter von der Hochschule aus dem eigenen Haushalt geleistet
</t>
    </r>
    <r>
      <rPr>
        <sz val="9"/>
        <color rgb="FFFF0000"/>
        <rFont val="Arial"/>
        <family val="2"/>
      </rPr>
      <t>Nur von ausgegliederten Hochschulen auszufüllen!!
Dieser Betrag, darf den Betrag des SyF-Codes 521 nicht übersteigen!!</t>
    </r>
  </si>
  <si>
    <r>
      <t xml:space="preserve">darunter von der Hochschule aus dem eigenen Haushalt geleistet
</t>
    </r>
    <r>
      <rPr>
        <sz val="9"/>
        <color rgb="FFFF0000"/>
        <rFont val="Arial"/>
        <family val="2"/>
      </rPr>
      <t>Nur von ausgegliederten Hochschulen auszufüllen!!
Dieser Betrag, darf den Betrag des SyF-Codes 522 nicht übersteigen!!</t>
    </r>
  </si>
  <si>
    <r>
      <t xml:space="preserve">darunter von der Hochschule aus dem eigenen Haushalt geleistet
</t>
    </r>
    <r>
      <rPr>
        <sz val="9"/>
        <color rgb="FFFF0000"/>
        <rFont val="Arial"/>
        <family val="2"/>
      </rPr>
      <t>Nur von ausgegliederten Hochschulen auszufüllen!!
Dieser Betrag, darf den Betrag des SyF-Codes 530 nicht übersteigen!!</t>
    </r>
  </si>
  <si>
    <r>
      <t xml:space="preserve">darunter von der Hochschule aus dem eigenen Haushalt geleistet
</t>
    </r>
    <r>
      <rPr>
        <sz val="9"/>
        <color rgb="FFFF0000"/>
        <rFont val="Arial"/>
        <family val="2"/>
      </rPr>
      <t>Nur von ausgegliederten Hochschulen auszufüllen!!
Dieser Betrag, darf den Betrag des SyF-Codes 561 nicht übersteigen!!</t>
    </r>
  </si>
  <si>
    <t>Fragebogen für die Hochschulfinanzstatistik 2025
 von Hochschulen - kaufmännisches Rechnungswesen -</t>
  </si>
  <si>
    <t xml:space="preserve">Landschaftsgestaltung/Naturschutz </t>
  </si>
  <si>
    <t>Musik</t>
  </si>
  <si>
    <t>835</t>
  </si>
  <si>
    <t>840</t>
  </si>
  <si>
    <t xml:space="preserve">Kunstwissenschaft/-pädagogik </t>
  </si>
  <si>
    <t>Musikwissenschaft/-pädagogik</t>
  </si>
  <si>
    <t>Rechts- und Verwaltungswissenschaften</t>
  </si>
  <si>
    <t>Sozial- und Verhaltenswissenschaften, Sport</t>
  </si>
  <si>
    <t>Sozial- und Verhaltenswissenschaften, Sport allgemein</t>
  </si>
  <si>
    <t>327</t>
  </si>
  <si>
    <t xml:space="preserve">Sport, Sportwissenschaft </t>
  </si>
  <si>
    <t>Materialwissenschaft und Werkstofftechnik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</si>
</sst>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General_)"/>
    <numFmt numFmtId="165" formatCode="#"/>
    <numFmt numFmtId="166" formatCode="0#"/>
    <numFmt numFmtId="167" formatCode="00###"/>
    <numFmt numFmtId="168" formatCode="###\ ###\ ##0"/>
    <numFmt numFmtId="169" formatCode="#\ ###\ ###"/>
    <numFmt numFmtId="170" formatCode="#\ ###\ ##0"/>
    <numFmt numFmtId="171" formatCode="[$-407]d\.\ mmmm\ yyyy;@"/>
  </numFmts>
  <fonts count="57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name val="Arial MT"/>
    </font>
    <font>
      <sz val="11"/>
      <name val="Arial"/>
      <family val="2"/>
    </font>
    <font>
      <u/>
      <sz val="10"/>
      <name val="Arial"/>
      <family val="2"/>
    </font>
    <font>
      <u/>
      <sz val="10"/>
      <color indexed="62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sz val="14"/>
      <name val="Arial"/>
      <family val="2"/>
    </font>
    <font>
      <sz val="9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b/>
      <sz val="12"/>
      <name val="Arial"/>
      <family val="2"/>
    </font>
    <font>
      <u/>
      <sz val="9"/>
      <name val="Arial"/>
      <family val="2"/>
    </font>
    <font>
      <sz val="18"/>
      <name val="Arial"/>
      <family val="2"/>
    </font>
    <font>
      <sz val="10"/>
      <color indexed="43"/>
      <name val="Arial"/>
      <family val="2"/>
    </font>
    <font>
      <u/>
      <sz val="10"/>
      <color indexed="12"/>
      <name val="Arial MT"/>
    </font>
    <font>
      <b/>
      <sz val="10"/>
      <color indexed="56"/>
      <name val="Arial"/>
      <family val="2"/>
    </font>
    <font>
      <sz val="10"/>
      <color indexed="58"/>
      <name val="Arial"/>
      <family val="2"/>
    </font>
    <font>
      <u/>
      <sz val="10"/>
      <color indexed="58"/>
      <name val="Arial"/>
      <family val="2"/>
    </font>
    <font>
      <sz val="8"/>
      <color indexed="58"/>
      <name val="Arial"/>
      <family val="2"/>
    </font>
    <font>
      <sz val="8"/>
      <color indexed="58"/>
      <name val="Wingdings 2"/>
      <family val="1"/>
      <charset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u/>
      <vertAlign val="superscript"/>
      <sz val="9"/>
      <name val="Arial"/>
      <family val="2"/>
    </font>
    <font>
      <sz val="10"/>
      <color indexed="9"/>
      <name val="Arial"/>
      <family val="2"/>
    </font>
    <font>
      <b/>
      <sz val="24"/>
      <name val="Arial"/>
      <family val="2"/>
    </font>
    <font>
      <sz val="14"/>
      <color indexed="48"/>
      <name val="Arial"/>
      <family val="2"/>
    </font>
    <font>
      <sz val="14"/>
      <color indexed="9"/>
      <name val="Arial"/>
      <family val="2"/>
    </font>
    <font>
      <sz val="8"/>
      <color indexed="9"/>
      <name val="Arial"/>
      <family val="2"/>
    </font>
    <font>
      <b/>
      <sz val="20"/>
      <color rgb="FFFF0000"/>
      <name val="Arial"/>
      <family val="2"/>
    </font>
    <font>
      <i/>
      <sz val="9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u/>
      <sz val="9"/>
      <color rgb="FFFF000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45">
    <xf numFmtId="0" fontId="0" fillId="0" borderId="0"/>
    <xf numFmtId="0" fontId="29" fillId="2" borderId="0" applyNumberFormat="0" applyBorder="0" applyAlignment="0" applyProtection="0"/>
    <xf numFmtId="0" fontId="29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8" borderId="0" applyNumberFormat="0" applyBorder="0" applyAlignment="0" applyProtection="0"/>
    <xf numFmtId="0" fontId="29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9" borderId="0" applyNumberFormat="0" applyBorder="0" applyAlignment="0" applyProtection="0"/>
    <xf numFmtId="0" fontId="31" fillId="20" borderId="1" applyNumberFormat="0" applyAlignment="0" applyProtection="0"/>
    <xf numFmtId="0" fontId="32" fillId="20" borderId="2" applyNumberFormat="0" applyAlignment="0" applyProtection="0"/>
    <xf numFmtId="0" fontId="33" fillId="7" borderId="2" applyNumberFormat="0" applyAlignment="0" applyProtection="0"/>
    <xf numFmtId="0" fontId="34" fillId="0" borderId="3" applyNumberFormat="0" applyFill="0" applyAlignment="0" applyProtection="0"/>
    <xf numFmtId="0" fontId="35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37" fillId="21" borderId="0" applyNumberFormat="0" applyBorder="0" applyAlignment="0" applyProtection="0"/>
    <xf numFmtId="0" fontId="1" fillId="22" borderId="4" applyNumberFormat="0" applyFont="0" applyAlignment="0" applyProtection="0"/>
    <xf numFmtId="0" fontId="38" fillId="3" borderId="0" applyNumberFormat="0" applyBorder="0" applyAlignment="0" applyProtection="0"/>
    <xf numFmtId="164" fontId="4" fillId="0" borderId="0"/>
    <xf numFmtId="164" fontId="4" fillId="0" borderId="0"/>
    <xf numFmtId="0" fontId="39" fillId="0" borderId="0" applyNumberFormat="0" applyFill="0" applyBorder="0" applyAlignment="0" applyProtection="0"/>
    <xf numFmtId="0" fontId="40" fillId="0" borderId="5" applyNumberFormat="0" applyFill="0" applyAlignment="0" applyProtection="0"/>
    <xf numFmtId="0" fontId="41" fillId="0" borderId="6" applyNumberFormat="0" applyFill="0" applyAlignment="0" applyProtection="0"/>
    <xf numFmtId="0" fontId="42" fillId="0" borderId="7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8" applyNumberFormat="0" applyFill="0" applyAlignment="0" applyProtection="0"/>
    <xf numFmtId="0" fontId="44" fillId="0" borderId="0" applyNumberFormat="0" applyFill="0" applyBorder="0" applyAlignment="0" applyProtection="0"/>
    <xf numFmtId="0" fontId="45" fillId="23" borderId="9" applyNumberFormat="0" applyAlignment="0" applyProtection="0"/>
  </cellStyleXfs>
  <cellXfs count="332">
    <xf numFmtId="0" fontId="0" fillId="0" borderId="0" xfId="0"/>
    <xf numFmtId="164" fontId="3" fillId="24" borderId="10" xfId="0" applyNumberFormat="1" applyFont="1" applyFill="1" applyBorder="1" applyProtection="1"/>
    <xf numFmtId="164" fontId="3" fillId="24" borderId="11" xfId="0" applyNumberFormat="1" applyFont="1" applyFill="1" applyBorder="1" applyProtection="1"/>
    <xf numFmtId="164" fontId="3" fillId="24" borderId="11" xfId="0" applyNumberFormat="1" applyFont="1" applyFill="1" applyBorder="1" applyProtection="1">
      <protection hidden="1"/>
    </xf>
    <xf numFmtId="164" fontId="3" fillId="24" borderId="12" xfId="0" applyNumberFormat="1" applyFont="1" applyFill="1" applyBorder="1" applyProtection="1"/>
    <xf numFmtId="0" fontId="3" fillId="24" borderId="0" xfId="0" applyFont="1" applyFill="1" applyBorder="1" applyProtection="1">
      <protection hidden="1"/>
    </xf>
    <xf numFmtId="164" fontId="3" fillId="24" borderId="0" xfId="0" applyNumberFormat="1" applyFont="1" applyFill="1" applyBorder="1" applyProtection="1">
      <protection hidden="1"/>
    </xf>
    <xf numFmtId="164" fontId="3" fillId="24" borderId="12" xfId="0" applyNumberFormat="1" applyFont="1" applyFill="1" applyBorder="1" applyProtection="1">
      <protection hidden="1"/>
    </xf>
    <xf numFmtId="164" fontId="3" fillId="24" borderId="0" xfId="0" applyNumberFormat="1" applyFont="1" applyFill="1" applyBorder="1" applyProtection="1"/>
    <xf numFmtId="0" fontId="5" fillId="24" borderId="0" xfId="0" applyFont="1" applyFill="1" applyBorder="1" applyProtection="1">
      <protection hidden="1"/>
    </xf>
    <xf numFmtId="164" fontId="5" fillId="24" borderId="0" xfId="0" applyNumberFormat="1" applyFont="1" applyFill="1" applyBorder="1" applyProtection="1">
      <protection hidden="1"/>
    </xf>
    <xf numFmtId="164" fontId="5" fillId="24" borderId="0" xfId="0" applyNumberFormat="1" applyFont="1" applyFill="1" applyBorder="1" applyProtection="1"/>
    <xf numFmtId="164" fontId="3" fillId="24" borderId="11" xfId="36" applyNumberFormat="1" applyFont="1" applyFill="1" applyBorder="1" applyAlignment="1" applyProtection="1">
      <alignment horizontal="left"/>
    </xf>
    <xf numFmtId="164" fontId="3" fillId="24" borderId="0" xfId="36" applyNumberFormat="1" applyFont="1" applyFill="1" applyBorder="1" applyAlignment="1" applyProtection="1">
      <alignment horizontal="center"/>
      <protection hidden="1"/>
    </xf>
    <xf numFmtId="164" fontId="3" fillId="24" borderId="0" xfId="0" applyNumberFormat="1" applyFont="1" applyFill="1" applyBorder="1" applyAlignment="1" applyProtection="1">
      <alignment horizontal="left"/>
      <protection hidden="1"/>
    </xf>
    <xf numFmtId="164" fontId="3" fillId="24" borderId="0" xfId="36" applyNumberFormat="1" applyFont="1" applyFill="1" applyBorder="1" applyAlignment="1" applyProtection="1">
      <alignment horizontal="left"/>
    </xf>
    <xf numFmtId="164" fontId="6" fillId="24" borderId="0" xfId="0" applyNumberFormat="1" applyFont="1" applyFill="1" applyBorder="1" applyAlignment="1" applyProtection="1">
      <alignment horizontal="left"/>
      <protection hidden="1"/>
    </xf>
    <xf numFmtId="164" fontId="3" fillId="24" borderId="0" xfId="36" applyNumberFormat="1" applyFont="1" applyFill="1" applyBorder="1" applyAlignment="1" applyProtection="1">
      <alignment horizontal="left"/>
      <protection hidden="1"/>
    </xf>
    <xf numFmtId="164" fontId="3" fillId="24" borderId="0" xfId="36" applyNumberFormat="1" applyFont="1" applyFill="1" applyBorder="1" applyProtection="1">
      <protection hidden="1"/>
    </xf>
    <xf numFmtId="164" fontId="3" fillId="24" borderId="0" xfId="36" applyNumberFormat="1" applyFont="1" applyFill="1" applyBorder="1"/>
    <xf numFmtId="164" fontId="3" fillId="24" borderId="13" xfId="0" applyNumberFormat="1" applyFont="1" applyFill="1" applyBorder="1" applyAlignment="1" applyProtection="1">
      <alignment horizontal="left"/>
      <protection hidden="1"/>
    </xf>
    <xf numFmtId="0" fontId="7" fillId="24" borderId="0" xfId="0" applyFont="1" applyFill="1" applyBorder="1" applyProtection="1">
      <protection hidden="1"/>
    </xf>
    <xf numFmtId="165" fontId="3" fillId="0" borderId="14" xfId="0" applyNumberFormat="1" applyFont="1" applyFill="1" applyBorder="1" applyAlignment="1" applyProtection="1">
      <alignment horizontal="left"/>
      <protection locked="0"/>
    </xf>
    <xf numFmtId="164" fontId="3" fillId="0" borderId="14" xfId="36" applyNumberFormat="1" applyFont="1" applyFill="1" applyBorder="1" applyAlignment="1" applyProtection="1">
      <alignment horizontal="left"/>
      <protection locked="0"/>
    </xf>
    <xf numFmtId="0" fontId="0" fillId="24" borderId="15" xfId="0" applyFill="1" applyBorder="1"/>
    <xf numFmtId="0" fontId="0" fillId="24" borderId="16" xfId="0" applyFill="1" applyBorder="1"/>
    <xf numFmtId="0" fontId="0" fillId="24" borderId="12" xfId="0" applyFill="1" applyBorder="1"/>
    <xf numFmtId="0" fontId="0" fillId="24" borderId="0" xfId="0" applyFill="1" applyBorder="1"/>
    <xf numFmtId="0" fontId="0" fillId="24" borderId="17" xfId="0" applyFill="1" applyBorder="1"/>
    <xf numFmtId="0" fontId="0" fillId="24" borderId="18" xfId="0" applyFill="1" applyBorder="1"/>
    <xf numFmtId="0" fontId="0" fillId="24" borderId="19" xfId="0" applyFill="1" applyBorder="1"/>
    <xf numFmtId="164" fontId="10" fillId="24" borderId="0" xfId="0" applyNumberFormat="1" applyFont="1" applyFill="1" applyBorder="1" applyAlignment="1" applyProtection="1">
      <alignment horizontal="left"/>
    </xf>
    <xf numFmtId="164" fontId="10" fillId="24" borderId="0" xfId="0" applyNumberFormat="1" applyFont="1" applyFill="1" applyBorder="1" applyAlignment="1" applyProtection="1">
      <alignment wrapText="1"/>
    </xf>
    <xf numFmtId="0" fontId="3" fillId="24" borderId="0" xfId="0" applyFont="1" applyFill="1" applyBorder="1" applyProtection="1"/>
    <xf numFmtId="164" fontId="11" fillId="24" borderId="0" xfId="0" applyNumberFormat="1" applyFont="1" applyFill="1" applyBorder="1" applyProtection="1"/>
    <xf numFmtId="0" fontId="11" fillId="24" borderId="0" xfId="0" applyFont="1" applyFill="1" applyBorder="1" applyProtection="1"/>
    <xf numFmtId="164" fontId="11" fillId="24" borderId="0" xfId="0" applyNumberFormat="1" applyFont="1" applyFill="1" applyBorder="1" applyAlignment="1" applyProtection="1">
      <alignment horizontal="left"/>
    </xf>
    <xf numFmtId="164" fontId="10" fillId="24" borderId="0" xfId="0" applyNumberFormat="1" applyFont="1" applyFill="1" applyBorder="1" applyProtection="1"/>
    <xf numFmtId="0" fontId="3" fillId="0" borderId="0" xfId="0" applyFont="1"/>
    <xf numFmtId="164" fontId="3" fillId="24" borderId="0" xfId="0" applyNumberFormat="1" applyFont="1" applyFill="1" applyBorder="1" applyAlignment="1" applyProtection="1">
      <alignment wrapText="1"/>
    </xf>
    <xf numFmtId="0" fontId="0" fillId="24" borderId="0" xfId="0" applyFill="1" applyBorder="1" applyAlignment="1">
      <alignment vertical="top"/>
    </xf>
    <xf numFmtId="164" fontId="3" fillId="24" borderId="11" xfId="0" applyNumberFormat="1" applyFont="1" applyFill="1" applyBorder="1" applyAlignment="1" applyProtection="1">
      <alignment wrapText="1"/>
    </xf>
    <xf numFmtId="164" fontId="3" fillId="24" borderId="19" xfId="0" applyNumberFormat="1" applyFont="1" applyFill="1" applyBorder="1" applyAlignment="1" applyProtection="1">
      <alignment horizontal="left" wrapText="1"/>
    </xf>
    <xf numFmtId="164" fontId="3" fillId="24" borderId="0" xfId="0" applyNumberFormat="1" applyFont="1" applyFill="1" applyBorder="1" applyAlignment="1" applyProtection="1">
      <alignment horizontal="left" vertical="top" wrapText="1"/>
    </xf>
    <xf numFmtId="0" fontId="3" fillId="24" borderId="16" xfId="0" applyFont="1" applyFill="1" applyBorder="1" applyProtection="1"/>
    <xf numFmtId="164" fontId="11" fillId="24" borderId="14" xfId="0" applyNumberFormat="1" applyFont="1" applyFill="1" applyBorder="1" applyAlignment="1" applyProtection="1">
      <alignment horizontal="center" vertical="center" wrapText="1"/>
    </xf>
    <xf numFmtId="164" fontId="11" fillId="24" borderId="0" xfId="0" applyNumberFormat="1" applyFont="1" applyFill="1" applyBorder="1" applyAlignment="1" applyProtection="1">
      <alignment horizontal="right"/>
    </xf>
    <xf numFmtId="164" fontId="11" fillId="24" borderId="20" xfId="0" applyNumberFormat="1" applyFont="1" applyFill="1" applyBorder="1" applyAlignment="1" applyProtection="1">
      <alignment vertical="center" wrapText="1"/>
    </xf>
    <xf numFmtId="164" fontId="11" fillId="24" borderId="21" xfId="0" applyNumberFormat="1" applyFont="1" applyFill="1" applyBorder="1" applyAlignment="1" applyProtection="1">
      <alignment horizontal="centerContinuous"/>
    </xf>
    <xf numFmtId="164" fontId="11" fillId="24" borderId="22" xfId="0" applyNumberFormat="1" applyFont="1" applyFill="1" applyBorder="1" applyProtection="1"/>
    <xf numFmtId="164" fontId="11" fillId="24" borderId="23" xfId="0" applyNumberFormat="1" applyFont="1" applyFill="1" applyBorder="1" applyAlignment="1" applyProtection="1">
      <alignment horizontal="centerContinuous"/>
    </xf>
    <xf numFmtId="164" fontId="11" fillId="24" borderId="23" xfId="0" quotePrefix="1" applyNumberFormat="1" applyFont="1" applyFill="1" applyBorder="1" applyAlignment="1" applyProtection="1">
      <alignment horizontal="centerContinuous"/>
    </xf>
    <xf numFmtId="164" fontId="11" fillId="24" borderId="14" xfId="0" applyNumberFormat="1" applyFont="1" applyFill="1" applyBorder="1" applyAlignment="1" applyProtection="1">
      <alignment horizontal="centerContinuous"/>
    </xf>
    <xf numFmtId="164" fontId="11" fillId="24" borderId="24" xfId="0" applyNumberFormat="1" applyFont="1" applyFill="1" applyBorder="1" applyAlignment="1" applyProtection="1">
      <alignment horizontal="centerContinuous"/>
    </xf>
    <xf numFmtId="0" fontId="3" fillId="24" borderId="24" xfId="0" applyFont="1" applyFill="1" applyBorder="1" applyAlignment="1" applyProtection="1">
      <alignment horizontal="center" vertical="center" wrapText="1"/>
    </xf>
    <xf numFmtId="164" fontId="11" fillId="24" borderId="22" xfId="0" applyNumberFormat="1" applyFont="1" applyFill="1" applyBorder="1" applyAlignment="1" applyProtection="1">
      <alignment horizontal="left"/>
    </xf>
    <xf numFmtId="164" fontId="17" fillId="24" borderId="24" xfId="0" applyNumberFormat="1" applyFont="1" applyFill="1" applyBorder="1" applyAlignment="1" applyProtection="1">
      <alignment horizontal="centerContinuous" vertical="center"/>
    </xf>
    <xf numFmtId="164" fontId="11" fillId="24" borderId="23" xfId="0" applyNumberFormat="1" applyFont="1" applyFill="1" applyBorder="1" applyAlignment="1" applyProtection="1">
      <alignment horizontal="centerContinuous" vertical="center"/>
    </xf>
    <xf numFmtId="165" fontId="11" fillId="24" borderId="14" xfId="0" applyNumberFormat="1" applyFont="1" applyFill="1" applyBorder="1" applyAlignment="1" applyProtection="1">
      <alignment horizontal="left" wrapText="1"/>
    </xf>
    <xf numFmtId="166" fontId="11" fillId="24" borderId="25" xfId="0" applyNumberFormat="1" applyFont="1" applyFill="1" applyBorder="1" applyAlignment="1" applyProtection="1">
      <alignment horizontal="left" wrapText="1"/>
    </xf>
    <xf numFmtId="164" fontId="18" fillId="24" borderId="0" xfId="0" applyNumberFormat="1" applyFont="1" applyFill="1" applyBorder="1" applyProtection="1"/>
    <xf numFmtId="0" fontId="18" fillId="24" borderId="0" xfId="0" applyFont="1" applyFill="1" applyBorder="1" applyProtection="1"/>
    <xf numFmtId="164" fontId="18" fillId="24" borderId="0" xfId="0" applyNumberFormat="1" applyFont="1" applyFill="1" applyBorder="1" applyAlignment="1" applyProtection="1">
      <alignment horizontal="left"/>
    </xf>
    <xf numFmtId="164" fontId="18" fillId="24" borderId="0" xfId="0" applyNumberFormat="1" applyFont="1" applyFill="1" applyBorder="1" applyAlignment="1" applyProtection="1">
      <alignment horizontal="right"/>
    </xf>
    <xf numFmtId="164" fontId="10" fillId="24" borderId="0" xfId="36" applyNumberFormat="1" applyFont="1" applyFill="1" applyBorder="1" applyAlignment="1" applyProtection="1">
      <alignment wrapText="1"/>
    </xf>
    <xf numFmtId="164" fontId="10" fillId="24" borderId="0" xfId="36" applyNumberFormat="1" applyFont="1" applyFill="1" applyBorder="1" applyProtection="1"/>
    <xf numFmtId="164" fontId="19" fillId="24" borderId="16" xfId="36" applyNumberFormat="1" applyFont="1" applyFill="1" applyBorder="1" applyAlignment="1" applyProtection="1">
      <alignment horizontal="left"/>
    </xf>
    <xf numFmtId="164" fontId="12" fillId="24" borderId="26" xfId="36" applyNumberFormat="1" applyFont="1" applyFill="1" applyBorder="1" applyProtection="1"/>
    <xf numFmtId="164" fontId="12" fillId="24" borderId="26" xfId="36" applyNumberFormat="1" applyFont="1" applyFill="1" applyBorder="1" applyAlignment="1" applyProtection="1">
      <alignment wrapText="1"/>
    </xf>
    <xf numFmtId="164" fontId="12" fillId="24" borderId="0" xfId="36" applyNumberFormat="1" applyFont="1" applyFill="1" applyBorder="1" applyProtection="1"/>
    <xf numFmtId="0" fontId="11" fillId="0" borderId="0" xfId="0" applyFont="1" applyBorder="1" applyProtection="1"/>
    <xf numFmtId="164" fontId="11" fillId="24" borderId="16" xfId="0" applyNumberFormat="1" applyFont="1" applyFill="1" applyBorder="1" applyProtection="1"/>
    <xf numFmtId="0" fontId="11" fillId="0" borderId="0" xfId="0" applyFont="1"/>
    <xf numFmtId="168" fontId="11" fillId="0" borderId="14" xfId="0" applyNumberFormat="1" applyFont="1" applyFill="1" applyBorder="1" applyAlignment="1" applyProtection="1">
      <alignment horizontal="right" wrapText="1"/>
      <protection locked="0"/>
    </xf>
    <xf numFmtId="168" fontId="17" fillId="24" borderId="14" xfId="0" applyNumberFormat="1" applyFont="1" applyFill="1" applyBorder="1" applyAlignment="1" applyProtection="1">
      <alignment horizontal="right" wrapText="1"/>
    </xf>
    <xf numFmtId="164" fontId="11" fillId="24" borderId="22" xfId="0" applyNumberFormat="1" applyFont="1" applyFill="1" applyBorder="1" applyAlignment="1" applyProtection="1">
      <alignment horizontal="right"/>
    </xf>
    <xf numFmtId="164" fontId="17" fillId="24" borderId="0" xfId="0" applyNumberFormat="1" applyFont="1" applyFill="1" applyBorder="1" applyAlignment="1" applyProtection="1">
      <alignment horizontal="right"/>
    </xf>
    <xf numFmtId="164" fontId="11" fillId="24" borderId="16" xfId="0" applyNumberFormat="1" applyFont="1" applyFill="1" applyBorder="1" applyAlignment="1" applyProtection="1">
      <alignment horizontal="right"/>
    </xf>
    <xf numFmtId="168" fontId="17" fillId="24" borderId="14" xfId="0" applyNumberFormat="1" applyFont="1" applyFill="1" applyBorder="1" applyAlignment="1" applyProtection="1">
      <alignment horizontal="right" vertical="center" wrapText="1"/>
    </xf>
    <xf numFmtId="0" fontId="11" fillId="0" borderId="0" xfId="0" applyFont="1" applyAlignment="1">
      <alignment vertical="center"/>
    </xf>
    <xf numFmtId="0" fontId="11" fillId="24" borderId="22" xfId="0" applyFont="1" applyFill="1" applyBorder="1" applyAlignment="1" applyProtection="1">
      <alignment horizontal="left"/>
    </xf>
    <xf numFmtId="0" fontId="11" fillId="24" borderId="0" xfId="0" applyFont="1" applyFill="1" applyBorder="1" applyAlignment="1" applyProtection="1">
      <alignment horizontal="left"/>
    </xf>
    <xf numFmtId="0" fontId="17" fillId="24" borderId="0" xfId="0" applyFont="1" applyFill="1" applyBorder="1" applyAlignment="1" applyProtection="1">
      <alignment horizontal="left"/>
    </xf>
    <xf numFmtId="0" fontId="11" fillId="24" borderId="16" xfId="0" applyFont="1" applyFill="1" applyBorder="1" applyAlignment="1" applyProtection="1">
      <alignment horizontal="left"/>
    </xf>
    <xf numFmtId="0" fontId="11" fillId="0" borderId="0" xfId="0" applyFont="1" applyAlignment="1">
      <alignment horizontal="left"/>
    </xf>
    <xf numFmtId="168" fontId="17" fillId="24" borderId="24" xfId="0" applyNumberFormat="1" applyFont="1" applyFill="1" applyBorder="1" applyAlignment="1" applyProtection="1">
      <alignment horizontal="right" vertical="center" wrapText="1"/>
    </xf>
    <xf numFmtId="0" fontId="11" fillId="0" borderId="0" xfId="0" applyFont="1" applyBorder="1" applyAlignment="1" applyProtection="1">
      <alignment wrapText="1"/>
    </xf>
    <xf numFmtId="0" fontId="11" fillId="0" borderId="16" xfId="0" applyFont="1" applyBorder="1" applyProtection="1"/>
    <xf numFmtId="0" fontId="15" fillId="0" borderId="27" xfId="0" applyFont="1" applyBorder="1" applyAlignment="1" applyProtection="1">
      <alignment horizontal="left" vertical="center" wrapText="1"/>
    </xf>
    <xf numFmtId="0" fontId="15" fillId="0" borderId="27" xfId="0" applyFont="1" applyBorder="1" applyProtection="1"/>
    <xf numFmtId="0" fontId="15" fillId="0" borderId="25" xfId="0" applyFont="1" applyBorder="1" applyProtection="1"/>
    <xf numFmtId="0" fontId="15" fillId="0" borderId="27" xfId="0" applyFont="1" applyBorder="1"/>
    <xf numFmtId="164" fontId="3" fillId="24" borderId="0" xfId="36" applyNumberFormat="1" applyFont="1" applyFill="1" applyBorder="1" applyAlignment="1" applyProtection="1">
      <alignment wrapText="1"/>
    </xf>
    <xf numFmtId="164" fontId="11" fillId="24" borderId="20" xfId="36" applyNumberFormat="1" applyFont="1" applyFill="1" applyBorder="1" applyProtection="1"/>
    <xf numFmtId="164" fontId="11" fillId="24" borderId="16" xfId="36" applyNumberFormat="1" applyFont="1" applyFill="1" applyBorder="1" applyProtection="1"/>
    <xf numFmtId="164" fontId="11" fillId="24" borderId="0" xfId="36" applyNumberFormat="1" applyFont="1" applyFill="1" applyBorder="1" applyProtection="1"/>
    <xf numFmtId="164" fontId="11" fillId="24" borderId="22" xfId="36" applyNumberFormat="1" applyFont="1" applyFill="1" applyBorder="1" applyProtection="1"/>
    <xf numFmtId="164" fontId="11" fillId="24" borderId="28" xfId="36" applyNumberFormat="1" applyFont="1" applyFill="1" applyBorder="1" applyProtection="1"/>
    <xf numFmtId="164" fontId="11" fillId="24" borderId="21" xfId="36" applyNumberFormat="1" applyFont="1" applyFill="1" applyBorder="1" applyAlignment="1" applyProtection="1">
      <alignment horizontal="centerContinuous"/>
    </xf>
    <xf numFmtId="164" fontId="17" fillId="24" borderId="28" xfId="36" applyNumberFormat="1" applyFont="1" applyFill="1" applyBorder="1" applyProtection="1"/>
    <xf numFmtId="164" fontId="11" fillId="24" borderId="23" xfId="36" applyNumberFormat="1" applyFont="1" applyFill="1" applyBorder="1" applyAlignment="1" applyProtection="1">
      <alignment horizontal="centerContinuous"/>
    </xf>
    <xf numFmtId="164" fontId="11" fillId="24" borderId="23" xfId="36" quotePrefix="1" applyNumberFormat="1" applyFont="1" applyFill="1" applyBorder="1" applyAlignment="1" applyProtection="1">
      <alignment horizontal="centerContinuous"/>
    </xf>
    <xf numFmtId="164" fontId="11" fillId="24" borderId="14" xfId="36" applyNumberFormat="1" applyFont="1" applyFill="1" applyBorder="1" applyAlignment="1" applyProtection="1">
      <alignment horizontal="centerContinuous"/>
    </xf>
    <xf numFmtId="164" fontId="15" fillId="0" borderId="11" xfId="36" applyNumberFormat="1" applyFont="1" applyBorder="1" applyAlignment="1" applyProtection="1">
      <alignment wrapText="1"/>
    </xf>
    <xf numFmtId="164" fontId="15" fillId="0" borderId="11" xfId="36" applyNumberFormat="1" applyFont="1" applyBorder="1" applyProtection="1"/>
    <xf numFmtId="164" fontId="15" fillId="0" borderId="15" xfId="36" applyNumberFormat="1" applyFont="1" applyBorder="1" applyProtection="1"/>
    <xf numFmtId="164" fontId="15" fillId="0" borderId="18" xfId="36" applyNumberFormat="1" applyFont="1" applyBorder="1" applyAlignment="1" applyProtection="1">
      <alignment vertical="top" wrapText="1"/>
    </xf>
    <xf numFmtId="164" fontId="15" fillId="0" borderId="18" xfId="36" applyNumberFormat="1" applyFont="1" applyBorder="1" applyAlignment="1" applyProtection="1">
      <alignment vertical="top"/>
    </xf>
    <xf numFmtId="166" fontId="11" fillId="24" borderId="25" xfId="0" applyNumberFormat="1" applyFont="1" applyFill="1" applyBorder="1" applyAlignment="1" applyProtection="1">
      <alignment horizontal="left" wrapText="1"/>
      <protection locked="0"/>
    </xf>
    <xf numFmtId="167" fontId="11" fillId="24" borderId="25" xfId="0" applyNumberFormat="1" applyFont="1" applyFill="1" applyBorder="1" applyAlignment="1" applyProtection="1">
      <alignment horizontal="left" wrapText="1"/>
      <protection locked="0"/>
    </xf>
    <xf numFmtId="164" fontId="3" fillId="24" borderId="19" xfId="36" applyNumberFormat="1" applyFont="1" applyFill="1" applyBorder="1" applyAlignment="1" applyProtection="1">
      <alignment wrapText="1"/>
    </xf>
    <xf numFmtId="164" fontId="11" fillId="24" borderId="20" xfId="0" applyNumberFormat="1" applyFont="1" applyFill="1" applyBorder="1" applyAlignment="1" applyProtection="1">
      <alignment horizontal="center" vertical="center" wrapText="1"/>
    </xf>
    <xf numFmtId="164" fontId="11" fillId="24" borderId="21" xfId="36" applyNumberFormat="1" applyFont="1" applyFill="1" applyBorder="1" applyAlignment="1" applyProtection="1">
      <alignment horizontal="centerContinuous" vertical="center"/>
    </xf>
    <xf numFmtId="164" fontId="17" fillId="24" borderId="14" xfId="36" applyNumberFormat="1" applyFont="1" applyFill="1" applyBorder="1" applyAlignment="1" applyProtection="1">
      <alignment horizontal="centerContinuous" vertical="center"/>
    </xf>
    <xf numFmtId="168" fontId="17" fillId="24" borderId="14" xfId="36" applyNumberFormat="1" applyFont="1" applyFill="1" applyBorder="1" applyAlignment="1" applyProtection="1">
      <alignment horizontal="right" vertical="center"/>
    </xf>
    <xf numFmtId="164" fontId="15" fillId="0" borderId="19" xfId="36" applyFont="1" applyBorder="1" applyAlignment="1" applyProtection="1">
      <alignment vertical="top"/>
    </xf>
    <xf numFmtId="164" fontId="3" fillId="24" borderId="25" xfId="0" applyNumberFormat="1" applyFont="1" applyFill="1" applyBorder="1" applyAlignment="1" applyProtection="1">
      <alignment horizontal="center" vertical="center" wrapText="1"/>
    </xf>
    <xf numFmtId="164" fontId="3" fillId="24" borderId="29" xfId="36" applyNumberFormat="1" applyFont="1" applyFill="1" applyBorder="1" applyAlignment="1" applyProtection="1">
      <alignment horizontal="center" vertical="center" wrapText="1"/>
    </xf>
    <xf numFmtId="164" fontId="3" fillId="24" borderId="30" xfId="36" applyNumberFormat="1" applyFont="1" applyFill="1" applyBorder="1" applyAlignment="1" applyProtection="1">
      <alignment horizontal="center" vertical="center" wrapText="1"/>
    </xf>
    <xf numFmtId="0" fontId="0" fillId="0" borderId="0" xfId="0" applyBorder="1"/>
    <xf numFmtId="0" fontId="0" fillId="0" borderId="16" xfId="0" applyBorder="1"/>
    <xf numFmtId="164" fontId="3" fillId="24" borderId="14" xfId="36" applyNumberFormat="1" applyFont="1" applyFill="1" applyBorder="1" applyAlignment="1" applyProtection="1">
      <alignment horizontal="center" vertical="center" wrapText="1"/>
    </xf>
    <xf numFmtId="164" fontId="3" fillId="24" borderId="31" xfId="36" applyNumberFormat="1" applyFont="1" applyFill="1" applyBorder="1" applyAlignment="1" applyProtection="1">
      <alignment horizontal="center" vertical="center" wrapText="1"/>
    </xf>
    <xf numFmtId="164" fontId="3" fillId="24" borderId="32" xfId="36" applyNumberFormat="1" applyFont="1" applyFill="1" applyBorder="1" applyAlignment="1" applyProtection="1">
      <alignment horizontal="center" vertical="center" wrapText="1"/>
    </xf>
    <xf numFmtId="164" fontId="3" fillId="24" borderId="33" xfId="36" applyNumberFormat="1" applyFont="1" applyFill="1" applyBorder="1" applyAlignment="1" applyProtection="1">
      <alignment horizontal="center" vertical="center" wrapText="1"/>
    </xf>
    <xf numFmtId="164" fontId="3" fillId="24" borderId="14" xfId="0" applyNumberFormat="1" applyFont="1" applyFill="1" applyBorder="1" applyAlignment="1" applyProtection="1">
      <alignment horizontal="center" vertical="center" wrapText="1"/>
    </xf>
    <xf numFmtId="0" fontId="3" fillId="24" borderId="14" xfId="0" applyFont="1" applyFill="1" applyBorder="1" applyAlignment="1" applyProtection="1">
      <alignment horizontal="center" vertical="center" wrapText="1"/>
    </xf>
    <xf numFmtId="0" fontId="3" fillId="24" borderId="14" xfId="0" applyFont="1" applyFill="1" applyBorder="1" applyAlignment="1" applyProtection="1">
      <alignment horizontal="center" vertical="center"/>
    </xf>
    <xf numFmtId="164" fontId="21" fillId="0" borderId="0" xfId="35" applyNumberFormat="1" applyFont="1" applyFill="1" applyBorder="1" applyAlignment="1" applyProtection="1">
      <alignment wrapText="1"/>
    </xf>
    <xf numFmtId="49" fontId="21" fillId="0" borderId="0" xfId="35" applyNumberFormat="1" applyFont="1" applyFill="1" applyBorder="1" applyProtection="1"/>
    <xf numFmtId="164" fontId="21" fillId="0" borderId="16" xfId="35" applyNumberFormat="1" applyFont="1" applyFill="1" applyBorder="1" applyProtection="1"/>
    <xf numFmtId="164" fontId="11" fillId="24" borderId="0" xfId="35" applyNumberFormat="1" applyFont="1" applyFill="1" applyBorder="1" applyAlignment="1" applyProtection="1">
      <alignment horizontal="left" wrapText="1"/>
    </xf>
    <xf numFmtId="164" fontId="11" fillId="24" borderId="0" xfId="35" applyFont="1" applyFill="1" applyBorder="1" applyAlignment="1" applyProtection="1">
      <alignment wrapText="1"/>
    </xf>
    <xf numFmtId="164" fontId="3" fillId="24" borderId="27" xfId="35" applyNumberFormat="1" applyFont="1" applyFill="1" applyBorder="1" applyAlignment="1" applyProtection="1">
      <alignment horizontal="center" vertical="center"/>
    </xf>
    <xf numFmtId="49" fontId="3" fillId="24" borderId="14" xfId="35" applyNumberFormat="1" applyFont="1" applyFill="1" applyBorder="1" applyAlignment="1" applyProtection="1">
      <alignment horizontal="center" vertical="center"/>
    </xf>
    <xf numFmtId="164" fontId="3" fillId="24" borderId="25" xfId="35" applyFont="1" applyFill="1" applyBorder="1" applyAlignment="1" applyProtection="1">
      <alignment horizontal="center" vertical="center"/>
    </xf>
    <xf numFmtId="164" fontId="3" fillId="24" borderId="31" xfId="35" applyNumberFormat="1" applyFont="1" applyFill="1" applyBorder="1" applyAlignment="1" applyProtection="1">
      <alignment horizontal="center" vertical="center"/>
    </xf>
    <xf numFmtId="49" fontId="14" fillId="24" borderId="17" xfId="35" applyNumberFormat="1" applyFont="1" applyFill="1" applyBorder="1" applyAlignment="1" applyProtection="1">
      <alignment horizontal="center" vertical="center" wrapText="1"/>
    </xf>
    <xf numFmtId="164" fontId="3" fillId="24" borderId="17" xfId="35" applyNumberFormat="1" applyFont="1" applyFill="1" applyBorder="1" applyAlignment="1" applyProtection="1">
      <alignment horizontal="left" vertical="top" wrapText="1"/>
    </xf>
    <xf numFmtId="49" fontId="3" fillId="24" borderId="14" xfId="35" applyNumberFormat="1" applyFont="1" applyFill="1" applyBorder="1" applyAlignment="1" applyProtection="1">
      <alignment horizontal="center" vertical="top"/>
    </xf>
    <xf numFmtId="49" fontId="3" fillId="24" borderId="34" xfId="35" applyNumberFormat="1" applyFont="1" applyFill="1" applyBorder="1" applyAlignment="1" applyProtection="1">
      <alignment horizontal="center" vertical="top"/>
    </xf>
    <xf numFmtId="49" fontId="3" fillId="24" borderId="17" xfId="35" applyNumberFormat="1" applyFont="1" applyFill="1" applyBorder="1" applyAlignment="1" applyProtection="1">
      <alignment horizontal="left" vertical="top" wrapText="1"/>
    </xf>
    <xf numFmtId="49" fontId="3" fillId="24" borderId="17" xfId="35" quotePrefix="1" applyNumberFormat="1" applyFont="1" applyFill="1" applyBorder="1" applyAlignment="1" applyProtection="1">
      <alignment horizontal="left" vertical="top" wrapText="1"/>
    </xf>
    <xf numFmtId="164" fontId="3" fillId="24" borderId="31" xfId="35" quotePrefix="1" applyNumberFormat="1" applyFont="1" applyFill="1" applyBorder="1" applyAlignment="1" applyProtection="1">
      <alignment horizontal="center" vertical="top"/>
    </xf>
    <xf numFmtId="49" fontId="6" fillId="24" borderId="17" xfId="35" applyNumberFormat="1" applyFont="1" applyFill="1" applyBorder="1" applyAlignment="1" applyProtection="1">
      <alignment horizontal="left" vertical="center" wrapText="1"/>
    </xf>
    <xf numFmtId="164" fontId="3" fillId="24" borderId="35" xfId="35" applyNumberFormat="1" applyFont="1" applyFill="1" applyBorder="1" applyAlignment="1" applyProtection="1">
      <alignment horizontal="left" vertical="top" wrapText="1"/>
    </xf>
    <xf numFmtId="164" fontId="3" fillId="24" borderId="31" xfId="35" quotePrefix="1" applyNumberFormat="1" applyFont="1" applyFill="1" applyBorder="1" applyAlignment="1" applyProtection="1">
      <alignment horizontal="center" vertical="top" wrapText="1"/>
    </xf>
    <xf numFmtId="170" fontId="14" fillId="24" borderId="14" xfId="35" applyNumberFormat="1" applyFont="1" applyFill="1" applyBorder="1" applyAlignment="1" applyProtection="1">
      <alignment horizontal="right" vertical="center" indent="1"/>
    </xf>
    <xf numFmtId="168" fontId="3" fillId="0" borderId="14" xfId="35" applyNumberFormat="1" applyFont="1" applyFill="1" applyBorder="1" applyAlignment="1" applyProtection="1">
      <alignment horizontal="right" vertical="center" indent="1"/>
      <protection locked="0"/>
    </xf>
    <xf numFmtId="170" fontId="3" fillId="24" borderId="14" xfId="35" applyNumberFormat="1" applyFont="1" applyFill="1" applyBorder="1" applyAlignment="1" applyProtection="1">
      <alignment horizontal="right" vertical="center" indent="1"/>
    </xf>
    <xf numFmtId="168" fontId="14" fillId="24" borderId="14" xfId="35" applyNumberFormat="1" applyFont="1" applyFill="1" applyBorder="1" applyAlignment="1" applyProtection="1">
      <alignment horizontal="right" vertical="center" wrapText="1" indent="1"/>
    </xf>
    <xf numFmtId="164" fontId="13" fillId="0" borderId="12" xfId="35" applyNumberFormat="1" applyFont="1" applyFill="1" applyBorder="1" applyAlignment="1" applyProtection="1">
      <alignment vertical="center"/>
    </xf>
    <xf numFmtId="168" fontId="3" fillId="24" borderId="14" xfId="35" applyNumberFormat="1" applyFont="1" applyFill="1" applyBorder="1" applyAlignment="1" applyProtection="1">
      <alignment horizontal="right" vertical="center" indent="1"/>
    </xf>
    <xf numFmtId="164" fontId="11" fillId="24" borderId="10" xfId="35" applyNumberFormat="1" applyFont="1" applyFill="1" applyBorder="1" applyAlignment="1" applyProtection="1">
      <alignment horizontal="left"/>
    </xf>
    <xf numFmtId="164" fontId="11" fillId="24" borderId="11" xfId="35" applyFont="1" applyFill="1" applyBorder="1" applyProtection="1"/>
    <xf numFmtId="164" fontId="11" fillId="24" borderId="12" xfId="35" applyFont="1" applyFill="1" applyBorder="1" applyAlignment="1" applyProtection="1">
      <alignment vertical="top"/>
    </xf>
    <xf numFmtId="164" fontId="11" fillId="24" borderId="12" xfId="35" applyNumberFormat="1" applyFont="1" applyFill="1" applyBorder="1" applyAlignment="1" applyProtection="1">
      <alignment horizontal="left" vertical="top"/>
    </xf>
    <xf numFmtId="164" fontId="12" fillId="0" borderId="12" xfId="35" applyFont="1" applyBorder="1" applyAlignment="1" applyProtection="1">
      <alignment vertical="top"/>
    </xf>
    <xf numFmtId="164" fontId="12" fillId="0" borderId="0" xfId="35" applyFont="1" applyBorder="1" applyAlignment="1" applyProtection="1">
      <alignment wrapText="1"/>
    </xf>
    <xf numFmtId="49" fontId="12" fillId="0" borderId="0" xfId="35" applyNumberFormat="1" applyFont="1" applyBorder="1" applyProtection="1"/>
    <xf numFmtId="164" fontId="12" fillId="0" borderId="16" xfId="35" applyFont="1" applyBorder="1" applyProtection="1"/>
    <xf numFmtId="164" fontId="3" fillId="24" borderId="17" xfId="35" quotePrefix="1" applyNumberFormat="1" applyFont="1" applyFill="1" applyBorder="1" applyAlignment="1" applyProtection="1">
      <alignment horizontal="left" vertical="top" wrapText="1"/>
    </xf>
    <xf numFmtId="165" fontId="11" fillId="24" borderId="25" xfId="35" applyNumberFormat="1" applyFont="1" applyFill="1" applyBorder="1" applyAlignment="1" applyProtection="1">
      <alignment horizontal="left"/>
    </xf>
    <xf numFmtId="166" fontId="11" fillId="24" borderId="36" xfId="35" applyNumberFormat="1" applyFont="1" applyFill="1" applyBorder="1" applyAlignment="1" applyProtection="1">
      <alignment horizontal="left"/>
    </xf>
    <xf numFmtId="166" fontId="11" fillId="24" borderId="37" xfId="35" applyNumberFormat="1" applyFont="1" applyFill="1" applyBorder="1" applyAlignment="1" applyProtection="1">
      <alignment horizontal="left"/>
    </xf>
    <xf numFmtId="165" fontId="11" fillId="24" borderId="37" xfId="35" applyNumberFormat="1" applyFont="1" applyFill="1" applyBorder="1" applyAlignment="1" applyProtection="1">
      <alignment horizontal="left"/>
    </xf>
    <xf numFmtId="167" fontId="11" fillId="24" borderId="37" xfId="35" applyNumberFormat="1" applyFont="1" applyFill="1" applyBorder="1" applyAlignment="1" applyProtection="1">
      <alignment horizontal="left"/>
    </xf>
    <xf numFmtId="49" fontId="11" fillId="24" borderId="15" xfId="35" applyNumberFormat="1" applyFont="1" applyFill="1" applyBorder="1" applyProtection="1"/>
    <xf numFmtId="49" fontId="11" fillId="24" borderId="16" xfId="35" applyNumberFormat="1" applyFont="1" applyFill="1" applyBorder="1" applyProtection="1"/>
    <xf numFmtId="49" fontId="11" fillId="24" borderId="16" xfId="35" applyNumberFormat="1" applyFont="1" applyFill="1" applyBorder="1" applyAlignment="1" applyProtection="1">
      <alignment horizontal="left"/>
    </xf>
    <xf numFmtId="164" fontId="11" fillId="24" borderId="17" xfId="35" applyNumberFormat="1" applyFont="1" applyFill="1" applyBorder="1" applyAlignment="1" applyProtection="1">
      <alignment horizontal="left" vertical="top"/>
    </xf>
    <xf numFmtId="164" fontId="11" fillId="24" borderId="18" xfId="35" applyFont="1" applyFill="1" applyBorder="1" applyAlignment="1" applyProtection="1">
      <alignment wrapText="1"/>
    </xf>
    <xf numFmtId="49" fontId="11" fillId="24" borderId="19" xfId="35" applyNumberFormat="1" applyFont="1" applyFill="1" applyBorder="1" applyAlignment="1" applyProtection="1">
      <alignment horizontal="left"/>
    </xf>
    <xf numFmtId="164" fontId="3" fillId="24" borderId="14" xfId="35" applyNumberFormat="1" applyFont="1" applyFill="1" applyBorder="1" applyAlignment="1" applyProtection="1">
      <alignment vertical="center"/>
    </xf>
    <xf numFmtId="168" fontId="14" fillId="24" borderId="14" xfId="35" applyNumberFormat="1" applyFont="1" applyFill="1" applyBorder="1" applyAlignment="1" applyProtection="1">
      <alignment horizontal="right" vertical="center" indent="1"/>
    </xf>
    <xf numFmtId="0" fontId="22" fillId="24" borderId="14" xfId="35" applyNumberFormat="1" applyFont="1" applyFill="1" applyBorder="1" applyAlignment="1" applyProtection="1">
      <alignment horizontal="center" vertical="center"/>
    </xf>
    <xf numFmtId="0" fontId="22" fillId="24" borderId="14" xfId="35" applyNumberFormat="1" applyFont="1" applyFill="1" applyBorder="1" applyAlignment="1" applyProtection="1">
      <alignment horizontal="center" vertical="top"/>
    </xf>
    <xf numFmtId="164" fontId="3" fillId="24" borderId="17" xfId="35" quotePrefix="1" applyNumberFormat="1" applyFont="1" applyFill="1" applyBorder="1" applyAlignment="1" applyProtection="1">
      <alignment horizontal="left" vertical="top" wrapText="1" indent="1"/>
    </xf>
    <xf numFmtId="164" fontId="14" fillId="24" borderId="31" xfId="35" quotePrefix="1" applyNumberFormat="1" applyFont="1" applyFill="1" applyBorder="1" applyAlignment="1" applyProtection="1">
      <alignment horizontal="center" vertical="top"/>
    </xf>
    <xf numFmtId="164" fontId="14" fillId="24" borderId="17" xfId="35" applyNumberFormat="1" applyFont="1" applyFill="1" applyBorder="1" applyAlignment="1" applyProtection="1">
      <alignment horizontal="left" vertical="top" wrapText="1"/>
    </xf>
    <xf numFmtId="49" fontId="14" fillId="24" borderId="14" xfId="35" applyNumberFormat="1" applyFont="1" applyFill="1" applyBorder="1" applyAlignment="1" applyProtection="1">
      <alignment horizontal="center" vertical="top"/>
    </xf>
    <xf numFmtId="164" fontId="3" fillId="24" borderId="25" xfId="35" applyFont="1" applyFill="1" applyBorder="1" applyAlignment="1" applyProtection="1">
      <alignment horizontal="center" vertical="center" wrapText="1"/>
    </xf>
    <xf numFmtId="164" fontId="12" fillId="0" borderId="11" xfId="35" applyFont="1" applyBorder="1" applyAlignment="1" applyProtection="1">
      <alignment vertical="top"/>
    </xf>
    <xf numFmtId="164" fontId="12" fillId="0" borderId="11" xfId="35" applyFont="1" applyBorder="1" applyAlignment="1" applyProtection="1">
      <alignment wrapText="1"/>
    </xf>
    <xf numFmtId="49" fontId="12" fillId="0" borderId="11" xfId="35" applyNumberFormat="1" applyFont="1" applyBorder="1" applyProtection="1"/>
    <xf numFmtId="164" fontId="12" fillId="0" borderId="11" xfId="35" applyFont="1" applyBorder="1" applyProtection="1"/>
    <xf numFmtId="164" fontId="3" fillId="24" borderId="38" xfId="36" applyNumberFormat="1" applyFont="1" applyFill="1" applyBorder="1" applyAlignment="1" applyProtection="1">
      <alignment wrapText="1"/>
    </xf>
    <xf numFmtId="0" fontId="0" fillId="0" borderId="11" xfId="0" applyBorder="1"/>
    <xf numFmtId="0" fontId="11" fillId="0" borderId="0" xfId="0" applyFont="1" applyBorder="1" applyAlignment="1" applyProtection="1">
      <alignment horizontal="left" indent="1"/>
    </xf>
    <xf numFmtId="164" fontId="3" fillId="24" borderId="12" xfId="0" applyNumberFormat="1" applyFont="1" applyFill="1" applyBorder="1" applyAlignment="1" applyProtection="1">
      <alignment horizontal="left" indent="1"/>
    </xf>
    <xf numFmtId="164" fontId="10" fillId="24" borderId="12" xfId="0" applyNumberFormat="1" applyFont="1" applyFill="1" applyBorder="1" applyAlignment="1" applyProtection="1">
      <alignment horizontal="left" indent="1"/>
    </xf>
    <xf numFmtId="164" fontId="3" fillId="24" borderId="10" xfId="0" applyNumberFormat="1" applyFont="1" applyFill="1" applyBorder="1" applyAlignment="1" applyProtection="1">
      <alignment horizontal="left" indent="1"/>
    </xf>
    <xf numFmtId="164" fontId="6" fillId="24" borderId="12" xfId="0" applyNumberFormat="1" applyFont="1" applyFill="1" applyBorder="1" applyAlignment="1" applyProtection="1">
      <alignment horizontal="left" indent="1"/>
    </xf>
    <xf numFmtId="0" fontId="3" fillId="24" borderId="17" xfId="0" applyFont="1" applyFill="1" applyBorder="1" applyAlignment="1" applyProtection="1">
      <alignment horizontal="left" indent="1"/>
    </xf>
    <xf numFmtId="164" fontId="15" fillId="0" borderId="31" xfId="0" applyNumberFormat="1" applyFont="1" applyBorder="1" applyAlignment="1" applyProtection="1">
      <alignment horizontal="left" vertical="center" indent="1"/>
    </xf>
    <xf numFmtId="0" fontId="0" fillId="0" borderId="11" xfId="0" applyBorder="1" applyAlignment="1">
      <alignment horizontal="left" indent="1"/>
    </xf>
    <xf numFmtId="0" fontId="0" fillId="0" borderId="0" xfId="0" applyBorder="1" applyAlignment="1">
      <alignment horizontal="left" indent="1"/>
    </xf>
    <xf numFmtId="164" fontId="3" fillId="24" borderId="12" xfId="36" applyNumberFormat="1" applyFont="1" applyFill="1" applyBorder="1" applyAlignment="1" applyProtection="1">
      <alignment horizontal="left" indent="1"/>
    </xf>
    <xf numFmtId="164" fontId="10" fillId="24" borderId="12" xfId="36" applyNumberFormat="1" applyFont="1" applyFill="1" applyBorder="1" applyAlignment="1" applyProtection="1">
      <alignment horizontal="left" indent="1"/>
    </xf>
    <xf numFmtId="164" fontId="12" fillId="24" borderId="39" xfId="36" applyNumberFormat="1" applyFont="1" applyFill="1" applyBorder="1" applyAlignment="1" applyProtection="1">
      <alignment horizontal="left" indent="1"/>
    </xf>
    <xf numFmtId="164" fontId="3" fillId="24" borderId="40" xfId="36" applyNumberFormat="1" applyFont="1" applyFill="1" applyBorder="1" applyAlignment="1" applyProtection="1">
      <alignment horizontal="left" indent="1"/>
    </xf>
    <xf numFmtId="164" fontId="6" fillId="24" borderId="12" xfId="36" applyNumberFormat="1" applyFont="1" applyFill="1" applyBorder="1" applyAlignment="1" applyProtection="1">
      <alignment horizontal="left" indent="1"/>
    </xf>
    <xf numFmtId="164" fontId="3" fillId="24" borderId="12" xfId="36" applyFont="1" applyFill="1" applyBorder="1" applyAlignment="1" applyProtection="1">
      <alignment horizontal="left" indent="1"/>
    </xf>
    <xf numFmtId="164" fontId="6" fillId="24" borderId="17" xfId="36" applyNumberFormat="1" applyFont="1" applyFill="1" applyBorder="1" applyAlignment="1" applyProtection="1">
      <alignment horizontal="left" indent="1"/>
    </xf>
    <xf numFmtId="164" fontId="15" fillId="0" borderId="10" xfId="36" applyNumberFormat="1" applyFont="1" applyBorder="1" applyAlignment="1" applyProtection="1">
      <alignment horizontal="left" indent="1"/>
    </xf>
    <xf numFmtId="164" fontId="15" fillId="0" borderId="17" xfId="36" applyNumberFormat="1" applyFont="1" applyBorder="1" applyAlignment="1" applyProtection="1">
      <alignment horizontal="left" vertical="top" indent="1"/>
    </xf>
    <xf numFmtId="171" fontId="3" fillId="0" borderId="14" xfId="36" applyNumberFormat="1" applyFont="1" applyFill="1" applyBorder="1" applyAlignment="1" applyProtection="1">
      <alignment horizontal="left"/>
      <protection locked="0"/>
    </xf>
    <xf numFmtId="0" fontId="3" fillId="24" borderId="15" xfId="0" applyFont="1" applyFill="1" applyBorder="1" applyProtection="1"/>
    <xf numFmtId="0" fontId="3" fillId="24" borderId="19" xfId="0" applyFont="1" applyFill="1" applyBorder="1" applyProtection="1"/>
    <xf numFmtId="49" fontId="11" fillId="0" borderId="25" xfId="0" applyNumberFormat="1" applyFont="1" applyFill="1" applyBorder="1" applyAlignment="1" applyProtection="1">
      <alignment horizontal="left" wrapText="1"/>
      <protection locked="0"/>
    </xf>
    <xf numFmtId="168" fontId="17" fillId="24" borderId="14" xfId="36" applyNumberFormat="1" applyFont="1" applyFill="1" applyBorder="1" applyAlignment="1" applyProtection="1">
      <alignment horizontal="right"/>
    </xf>
    <xf numFmtId="0" fontId="3" fillId="24" borderId="18" xfId="0" applyFont="1" applyFill="1" applyBorder="1"/>
    <xf numFmtId="164" fontId="12" fillId="0" borderId="0" xfId="35" applyFont="1" applyBorder="1" applyProtection="1"/>
    <xf numFmtId="0" fontId="0" fillId="0" borderId="0" xfId="0" applyFill="1"/>
    <xf numFmtId="170" fontId="47" fillId="25" borderId="14" xfId="0" applyNumberFormat="1" applyFont="1" applyFill="1" applyBorder="1" applyAlignment="1" applyProtection="1">
      <alignment horizontal="center" vertical="center" wrapText="1"/>
    </xf>
    <xf numFmtId="164" fontId="47" fillId="25" borderId="12" xfId="35" applyFont="1" applyFill="1" applyBorder="1" applyAlignment="1" applyProtection="1">
      <alignment horizontal="center" vertical="center" wrapText="1"/>
    </xf>
    <xf numFmtId="164" fontId="10" fillId="0" borderId="0" xfId="35" applyFont="1" applyProtection="1"/>
    <xf numFmtId="164" fontId="12" fillId="25" borderId="12" xfId="35" applyNumberFormat="1" applyFont="1" applyFill="1" applyBorder="1" applyProtection="1"/>
    <xf numFmtId="164" fontId="12" fillId="0" borderId="0" xfId="35" applyFont="1" applyProtection="1"/>
    <xf numFmtId="169" fontId="10" fillId="0" borderId="0" xfId="35" applyNumberFormat="1" applyFont="1" applyFill="1" applyBorder="1" applyAlignment="1" applyProtection="1">
      <alignment horizontal="right" vertical="center"/>
    </xf>
    <xf numFmtId="0" fontId="48" fillId="0" borderId="0" xfId="0" applyFont="1" applyAlignment="1" applyProtection="1">
      <alignment horizontal="center"/>
    </xf>
    <xf numFmtId="164" fontId="8" fillId="0" borderId="0" xfId="36" quotePrefix="1" applyNumberFormat="1" applyFont="1" applyFill="1" applyBorder="1" applyAlignment="1" applyProtection="1"/>
    <xf numFmtId="164" fontId="49" fillId="0" borderId="12" xfId="35" applyFont="1" applyFill="1" applyBorder="1" applyAlignment="1" applyProtection="1">
      <alignment horizontal="right"/>
    </xf>
    <xf numFmtId="164" fontId="50" fillId="0" borderId="12" xfId="35" applyFont="1" applyFill="1" applyBorder="1" applyAlignment="1" applyProtection="1">
      <alignment horizontal="right"/>
    </xf>
    <xf numFmtId="164" fontId="50" fillId="26" borderId="12" xfId="35" applyFont="1" applyFill="1" applyBorder="1" applyAlignment="1" applyProtection="1">
      <alignment horizontal="right"/>
    </xf>
    <xf numFmtId="164" fontId="10" fillId="0" borderId="0" xfId="35" applyFont="1" applyAlignment="1" applyProtection="1">
      <alignment vertical="center"/>
    </xf>
    <xf numFmtId="164" fontId="50" fillId="0" borderId="34" xfId="35" applyFont="1" applyFill="1" applyBorder="1" applyAlignment="1" applyProtection="1">
      <alignment horizontal="right"/>
    </xf>
    <xf numFmtId="0" fontId="0" fillId="0" borderId="0" xfId="0" applyProtection="1">
      <protection hidden="1"/>
    </xf>
    <xf numFmtId="0" fontId="3" fillId="0" borderId="0" xfId="0" applyFont="1" applyProtection="1">
      <protection hidden="1"/>
    </xf>
    <xf numFmtId="170" fontId="51" fillId="25" borderId="12" xfId="0" applyNumberFormat="1" applyFont="1" applyFill="1" applyBorder="1" applyAlignment="1" applyProtection="1">
      <alignment horizontal="center" vertical="center" wrapText="1"/>
    </xf>
    <xf numFmtId="0" fontId="2" fillId="0" borderId="27" xfId="0" applyFont="1" applyBorder="1"/>
    <xf numFmtId="49" fontId="11" fillId="24" borderId="21" xfId="0" applyNumberFormat="1" applyFont="1" applyFill="1" applyBorder="1" applyAlignment="1" applyProtection="1">
      <alignment horizontal="centerContinuous"/>
    </xf>
    <xf numFmtId="49" fontId="11" fillId="24" borderId="21" xfId="36" applyNumberFormat="1" applyFont="1" applyFill="1" applyBorder="1" applyAlignment="1" applyProtection="1">
      <alignment horizontal="centerContinuous"/>
    </xf>
    <xf numFmtId="164" fontId="20" fillId="27" borderId="12" xfId="0" applyNumberFormat="1" applyFont="1" applyFill="1" applyBorder="1" applyAlignment="1" applyProtection="1">
      <alignment horizontal="left" vertical="center" indent="1"/>
    </xf>
    <xf numFmtId="164" fontId="11" fillId="27" borderId="0" xfId="0" applyNumberFormat="1" applyFont="1" applyFill="1" applyBorder="1" applyAlignment="1" applyProtection="1">
      <alignment wrapText="1"/>
    </xf>
    <xf numFmtId="164" fontId="11" fillId="27" borderId="12" xfId="0" applyNumberFormat="1" applyFont="1" applyFill="1" applyBorder="1" applyAlignment="1" applyProtection="1">
      <alignment horizontal="left" indent="1"/>
    </xf>
    <xf numFmtId="0" fontId="11" fillId="27" borderId="12" xfId="0" applyFont="1" applyFill="1" applyBorder="1" applyAlignment="1" applyProtection="1">
      <alignment horizontal="left" indent="1"/>
    </xf>
    <xf numFmtId="164" fontId="11" fillId="27" borderId="0" xfId="0" applyNumberFormat="1" applyFont="1" applyFill="1" applyBorder="1" applyAlignment="1" applyProtection="1">
      <alignment horizontal="left" wrapText="1"/>
    </xf>
    <xf numFmtId="164" fontId="17" fillId="27" borderId="12" xfId="0" applyNumberFormat="1" applyFont="1" applyFill="1" applyBorder="1" applyAlignment="1" applyProtection="1">
      <alignment horizontal="left" indent="1"/>
    </xf>
    <xf numFmtId="164" fontId="11" fillId="27" borderId="0" xfId="0" applyNumberFormat="1" applyFont="1" applyFill="1" applyBorder="1" applyAlignment="1" applyProtection="1">
      <alignment horizontal="left"/>
    </xf>
    <xf numFmtId="164" fontId="11" fillId="27" borderId="0" xfId="0" applyNumberFormat="1" applyFont="1" applyFill="1" applyBorder="1" applyAlignment="1" applyProtection="1"/>
    <xf numFmtId="164" fontId="17" fillId="27" borderId="12" xfId="0" applyNumberFormat="1" applyFont="1" applyFill="1" applyBorder="1" applyAlignment="1" applyProtection="1">
      <alignment horizontal="left" vertical="center" indent="1"/>
    </xf>
    <xf numFmtId="164" fontId="17" fillId="27" borderId="17" xfId="0" applyNumberFormat="1" applyFont="1" applyFill="1" applyBorder="1" applyAlignment="1" applyProtection="1">
      <alignment horizontal="left" vertical="center" indent="1"/>
    </xf>
    <xf numFmtId="164" fontId="11" fillId="27" borderId="18" xfId="0" applyNumberFormat="1" applyFont="1" applyFill="1" applyBorder="1" applyAlignment="1" applyProtection="1">
      <alignment vertical="center" wrapText="1"/>
    </xf>
    <xf numFmtId="167" fontId="11" fillId="24" borderId="12" xfId="0" applyNumberFormat="1" applyFont="1" applyFill="1" applyBorder="1" applyAlignment="1" applyProtection="1">
      <alignment horizontal="left" wrapText="1"/>
      <protection locked="0"/>
    </xf>
    <xf numFmtId="164" fontId="1" fillId="24" borderId="17" xfId="35" quotePrefix="1" applyNumberFormat="1" applyFont="1" applyFill="1" applyBorder="1" applyAlignment="1" applyProtection="1">
      <alignment horizontal="left" vertical="top" wrapText="1"/>
    </xf>
    <xf numFmtId="49" fontId="1" fillId="24" borderId="14" xfId="35" applyNumberFormat="1" applyFont="1" applyFill="1" applyBorder="1" applyAlignment="1" applyProtection="1">
      <alignment horizontal="center" vertical="top"/>
    </xf>
    <xf numFmtId="49" fontId="1" fillId="24" borderId="17" xfId="35" applyNumberFormat="1" applyFont="1" applyFill="1" applyBorder="1" applyAlignment="1" applyProtection="1">
      <alignment horizontal="left" vertical="top" wrapText="1"/>
    </xf>
    <xf numFmtId="164" fontId="1" fillId="24" borderId="17" xfId="35" quotePrefix="1" applyNumberFormat="1" applyFont="1" applyFill="1" applyBorder="1" applyAlignment="1" applyProtection="1">
      <alignment horizontal="left" vertical="top" wrapText="1" indent="1"/>
    </xf>
    <xf numFmtId="49" fontId="1" fillId="24" borderId="34" xfId="35" applyNumberFormat="1" applyFont="1" applyFill="1" applyBorder="1" applyAlignment="1" applyProtection="1">
      <alignment horizontal="center" vertical="top"/>
    </xf>
    <xf numFmtId="49" fontId="11" fillId="24" borderId="42" xfId="0" applyNumberFormat="1" applyFont="1" applyFill="1" applyBorder="1" applyAlignment="1" applyProtection="1">
      <alignment horizontal="centerContinuous"/>
    </xf>
    <xf numFmtId="0" fontId="0" fillId="28" borderId="0" xfId="0" applyFill="1"/>
    <xf numFmtId="164" fontId="1" fillId="0" borderId="12" xfId="35" applyFont="1" applyFill="1" applyBorder="1" applyAlignment="1" applyProtection="1">
      <alignment horizontal="center" vertical="center" wrapText="1"/>
    </xf>
    <xf numFmtId="164" fontId="54" fillId="24" borderId="17" xfId="35" quotePrefix="1" applyNumberFormat="1" applyFont="1" applyFill="1" applyBorder="1" applyAlignment="1" applyProtection="1">
      <alignment horizontal="left" vertical="top" wrapText="1" indent="1"/>
    </xf>
    <xf numFmtId="164" fontId="1" fillId="24" borderId="31" xfId="35" quotePrefix="1" applyNumberFormat="1" applyFont="1" applyFill="1" applyBorder="1" applyAlignment="1" applyProtection="1">
      <alignment horizontal="center" vertical="top"/>
      <protection locked="0"/>
    </xf>
    <xf numFmtId="164" fontId="1" fillId="24" borderId="17" xfId="35" applyNumberFormat="1" applyFont="1" applyFill="1" applyBorder="1" applyAlignment="1" applyProtection="1">
      <alignment horizontal="left" vertical="top" wrapText="1"/>
      <protection locked="0"/>
    </xf>
    <xf numFmtId="49" fontId="1" fillId="24" borderId="14" xfId="35" applyNumberFormat="1" applyFont="1" applyFill="1" applyBorder="1" applyAlignment="1" applyProtection="1">
      <alignment horizontal="center" vertical="top"/>
      <protection locked="0"/>
    </xf>
    <xf numFmtId="168" fontId="1" fillId="0" borderId="14" xfId="35" applyNumberFormat="1" applyFont="1" applyFill="1" applyBorder="1" applyAlignment="1" applyProtection="1">
      <alignment horizontal="right" vertical="center" indent="1"/>
      <protection locked="0"/>
    </xf>
    <xf numFmtId="164" fontId="1" fillId="0" borderId="12" xfId="35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164" fontId="55" fillId="27" borderId="0" xfId="0" applyNumberFormat="1" applyFont="1" applyFill="1" applyBorder="1" applyAlignment="1" applyProtection="1">
      <alignment wrapText="1"/>
    </xf>
    <xf numFmtId="164" fontId="55" fillId="24" borderId="21" xfId="0" quotePrefix="1" applyNumberFormat="1" applyFont="1" applyFill="1" applyBorder="1" applyAlignment="1" applyProtection="1">
      <alignment horizontal="centerContinuous"/>
    </xf>
    <xf numFmtId="164" fontId="56" fillId="27" borderId="12" xfId="0" applyNumberFormat="1" applyFont="1" applyFill="1" applyBorder="1" applyAlignment="1" applyProtection="1">
      <alignment horizontal="left" vertical="center" indent="1"/>
    </xf>
    <xf numFmtId="164" fontId="11" fillId="24" borderId="43" xfId="0" applyNumberFormat="1" applyFont="1" applyFill="1" applyBorder="1" applyProtection="1"/>
    <xf numFmtId="164" fontId="55" fillId="27" borderId="0" xfId="0" applyNumberFormat="1" applyFont="1" applyFill="1" applyBorder="1" applyAlignment="1" applyProtection="1">
      <alignment horizontal="left" vertical="center" wrapText="1"/>
    </xf>
    <xf numFmtId="164" fontId="55" fillId="27" borderId="0" xfId="0" applyNumberFormat="1" applyFont="1" applyFill="1" applyBorder="1" applyAlignment="1" applyProtection="1">
      <alignment horizontal="left" wrapText="1"/>
    </xf>
    <xf numFmtId="49" fontId="55" fillId="24" borderId="42" xfId="0" quotePrefix="1" applyNumberFormat="1" applyFont="1" applyFill="1" applyBorder="1" applyAlignment="1" applyProtection="1">
      <alignment horizontal="centerContinuous"/>
    </xf>
    <xf numFmtId="0" fontId="1" fillId="0" borderId="0" xfId="0" quotePrefix="1" applyFont="1"/>
    <xf numFmtId="0" fontId="3" fillId="0" borderId="10" xfId="0" applyFont="1" applyBorder="1" applyAlignment="1" applyProtection="1">
      <alignment horizontal="left" vertical="top" wrapText="1" shrinkToFit="1"/>
      <protection locked="0"/>
    </xf>
    <xf numFmtId="0" fontId="0" fillId="0" borderId="11" xfId="0" applyBorder="1" applyAlignment="1" applyProtection="1">
      <alignment horizontal="left" vertical="top" wrapText="1" shrinkToFit="1"/>
      <protection locked="0"/>
    </xf>
    <xf numFmtId="0" fontId="0" fillId="0" borderId="15" xfId="0" applyBorder="1" applyAlignment="1" applyProtection="1">
      <alignment horizontal="left" vertical="top" wrapText="1" shrinkToFit="1"/>
      <protection locked="0"/>
    </xf>
    <xf numFmtId="0" fontId="0" fillId="0" borderId="12" xfId="0" applyBorder="1" applyAlignment="1" applyProtection="1">
      <alignment horizontal="left" vertical="top" wrapText="1" shrinkToFit="1"/>
      <protection locked="0"/>
    </xf>
    <xf numFmtId="0" fontId="0" fillId="0" borderId="0" xfId="0" applyBorder="1" applyAlignment="1" applyProtection="1">
      <alignment horizontal="left" vertical="top" wrapText="1" shrinkToFit="1"/>
      <protection locked="0"/>
    </xf>
    <xf numFmtId="0" fontId="0" fillId="0" borderId="16" xfId="0" applyBorder="1" applyAlignment="1" applyProtection="1">
      <alignment horizontal="left" vertical="top" wrapText="1" shrinkToFit="1"/>
      <protection locked="0"/>
    </xf>
    <xf numFmtId="0" fontId="0" fillId="0" borderId="17" xfId="0" applyBorder="1" applyAlignment="1" applyProtection="1">
      <alignment horizontal="left" vertical="top" wrapText="1" shrinkToFit="1"/>
      <protection locked="0"/>
    </xf>
    <xf numFmtId="0" fontId="0" fillId="0" borderId="18" xfId="0" applyBorder="1" applyAlignment="1" applyProtection="1">
      <alignment horizontal="left" vertical="top" wrapText="1" shrinkToFit="1"/>
      <protection locked="0"/>
    </xf>
    <xf numFmtId="0" fontId="0" fillId="0" borderId="19" xfId="0" applyBorder="1" applyAlignment="1" applyProtection="1">
      <alignment horizontal="left" vertical="top" wrapText="1" shrinkToFit="1"/>
      <protection locked="0"/>
    </xf>
    <xf numFmtId="0" fontId="9" fillId="0" borderId="31" xfId="0" applyFont="1" applyFill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165" fontId="3" fillId="0" borderId="24" xfId="0" applyNumberFormat="1" applyFont="1" applyFill="1" applyBorder="1" applyAlignment="1" applyProtection="1">
      <alignment vertical="top" wrapText="1"/>
      <protection locked="0"/>
    </xf>
    <xf numFmtId="165" fontId="3" fillId="0" borderId="34" xfId="0" applyNumberFormat="1" applyFont="1" applyFill="1" applyBorder="1" applyAlignment="1" applyProtection="1">
      <alignment vertical="top" wrapText="1"/>
      <protection locked="0"/>
    </xf>
    <xf numFmtId="165" fontId="3" fillId="0" borderId="35" xfId="0" applyNumberFormat="1" applyFont="1" applyFill="1" applyBorder="1" applyAlignment="1" applyProtection="1">
      <alignment vertical="top" wrapText="1"/>
      <protection locked="0"/>
    </xf>
    <xf numFmtId="164" fontId="3" fillId="24" borderId="16" xfId="0" applyNumberFormat="1" applyFont="1" applyFill="1" applyBorder="1" applyAlignment="1" applyProtection="1">
      <alignment horizontal="left" wrapText="1"/>
      <protection hidden="1"/>
    </xf>
    <xf numFmtId="165" fontId="3" fillId="0" borderId="31" xfId="0" applyNumberFormat="1" applyFont="1" applyFill="1" applyBorder="1" applyAlignment="1" applyProtection="1">
      <alignment horizontal="left"/>
      <protection locked="0"/>
    </xf>
    <xf numFmtId="165" fontId="3" fillId="0" borderId="25" xfId="0" applyNumberFormat="1" applyFont="1" applyFill="1" applyBorder="1" applyAlignment="1" applyProtection="1">
      <alignment horizontal="left"/>
      <protection locked="0"/>
    </xf>
    <xf numFmtId="165" fontId="23" fillId="0" borderId="31" xfId="31" applyNumberFormat="1" applyFill="1" applyBorder="1" applyAlignment="1" applyProtection="1">
      <alignment horizontal="left"/>
      <protection locked="0"/>
    </xf>
    <xf numFmtId="165" fontId="23" fillId="0" borderId="25" xfId="31" applyNumberFormat="1" applyFill="1" applyBorder="1" applyAlignment="1" applyProtection="1">
      <alignment horizontal="left"/>
      <protection locked="0"/>
    </xf>
    <xf numFmtId="0" fontId="52" fillId="0" borderId="31" xfId="0" quotePrefix="1" applyFont="1" applyFill="1" applyBorder="1" applyAlignment="1">
      <alignment horizontal="center" vertical="center" wrapText="1"/>
    </xf>
    <xf numFmtId="0" fontId="52" fillId="0" borderId="27" xfId="0" quotePrefix="1" applyFont="1" applyFill="1" applyBorder="1" applyAlignment="1">
      <alignment horizontal="center" vertical="center" wrapText="1"/>
    </xf>
    <xf numFmtId="0" fontId="52" fillId="0" borderId="25" xfId="0" quotePrefix="1" applyFont="1" applyFill="1" applyBorder="1" applyAlignment="1">
      <alignment horizontal="center" vertical="center" wrapText="1"/>
    </xf>
    <xf numFmtId="164" fontId="20" fillId="27" borderId="12" xfId="0" applyNumberFormat="1" applyFont="1" applyFill="1" applyBorder="1" applyAlignment="1" applyProtection="1">
      <alignment horizontal="left" vertical="center" wrapText="1" indent="1"/>
    </xf>
    <xf numFmtId="164" fontId="20" fillId="27" borderId="13" xfId="0" applyNumberFormat="1" applyFont="1" applyFill="1" applyBorder="1" applyAlignment="1" applyProtection="1">
      <alignment horizontal="left" vertical="center" wrapText="1" indent="1"/>
    </xf>
    <xf numFmtId="164" fontId="3" fillId="24" borderId="24" xfId="0" applyNumberFormat="1" applyFont="1" applyFill="1" applyBorder="1" applyAlignment="1" applyProtection="1">
      <alignment horizontal="center" vertical="center" wrapText="1"/>
    </xf>
    <xf numFmtId="164" fontId="3" fillId="24" borderId="34" xfId="0" applyNumberFormat="1" applyFont="1" applyFill="1" applyBorder="1" applyAlignment="1" applyProtection="1">
      <alignment horizontal="center" vertical="center" wrapText="1"/>
    </xf>
    <xf numFmtId="164" fontId="3" fillId="24" borderId="35" xfId="0" applyNumberFormat="1" applyFont="1" applyFill="1" applyBorder="1" applyAlignment="1" applyProtection="1">
      <alignment horizontal="center" vertical="center" wrapText="1"/>
    </xf>
    <xf numFmtId="164" fontId="3" fillId="24" borderId="27" xfId="0" applyNumberFormat="1" applyFont="1" applyFill="1" applyBorder="1" applyAlignment="1" applyProtection="1">
      <alignment horizontal="center"/>
    </xf>
    <xf numFmtId="164" fontId="3" fillId="24" borderId="25" xfId="0" applyNumberFormat="1" applyFont="1" applyFill="1" applyBorder="1" applyAlignment="1" applyProtection="1">
      <alignment horizontal="center"/>
    </xf>
    <xf numFmtId="170" fontId="47" fillId="25" borderId="12" xfId="0" applyNumberFormat="1" applyFont="1" applyFill="1" applyBorder="1" applyAlignment="1" applyProtection="1">
      <alignment horizontal="center" vertical="center" wrapText="1"/>
    </xf>
    <xf numFmtId="170" fontId="47" fillId="25" borderId="17" xfId="0" applyNumberFormat="1" applyFont="1" applyFill="1" applyBorder="1" applyAlignment="1" applyProtection="1">
      <alignment horizontal="center" vertical="center" wrapText="1"/>
    </xf>
    <xf numFmtId="164" fontId="3" fillId="24" borderId="31" xfId="0" applyNumberFormat="1" applyFont="1" applyFill="1" applyBorder="1" applyAlignment="1" applyProtection="1">
      <alignment horizontal="center"/>
    </xf>
    <xf numFmtId="0" fontId="3" fillId="24" borderId="27" xfId="0" applyFont="1" applyFill="1" applyBorder="1" applyAlignment="1" applyProtection="1">
      <alignment horizontal="center" vertical="center"/>
    </xf>
    <xf numFmtId="0" fontId="3" fillId="24" borderId="25" xfId="0" applyFont="1" applyFill="1" applyBorder="1" applyAlignment="1" applyProtection="1">
      <alignment horizontal="center" vertical="center"/>
    </xf>
    <xf numFmtId="0" fontId="11" fillId="24" borderId="10" xfId="0" applyNumberFormat="1" applyFont="1" applyFill="1" applyBorder="1" applyAlignment="1" applyProtection="1">
      <alignment horizontal="left" vertical="top" wrapText="1"/>
    </xf>
    <xf numFmtId="0" fontId="11" fillId="24" borderId="15" xfId="0" applyNumberFormat="1" applyFont="1" applyFill="1" applyBorder="1" applyAlignment="1" applyProtection="1">
      <alignment horizontal="left" vertical="top" wrapText="1"/>
    </xf>
    <xf numFmtId="0" fontId="11" fillId="24" borderId="17" xfId="0" applyNumberFormat="1" applyFont="1" applyFill="1" applyBorder="1" applyAlignment="1" applyProtection="1">
      <alignment horizontal="left" vertical="top" wrapText="1"/>
    </xf>
    <xf numFmtId="0" fontId="11" fillId="24" borderId="19" xfId="0" applyNumberFormat="1" applyFont="1" applyFill="1" applyBorder="1" applyAlignment="1" applyProtection="1">
      <alignment horizontal="left" vertical="top" wrapText="1"/>
    </xf>
    <xf numFmtId="0" fontId="9" fillId="0" borderId="31" xfId="0" applyFont="1" applyFill="1" applyBorder="1" applyAlignment="1" applyProtection="1">
      <alignment horizontal="center" wrapText="1"/>
    </xf>
    <xf numFmtId="0" fontId="9" fillId="0" borderId="27" xfId="0" applyFont="1" applyFill="1" applyBorder="1" applyAlignment="1" applyProtection="1">
      <alignment horizontal="center" wrapText="1"/>
    </xf>
    <xf numFmtId="0" fontId="9" fillId="0" borderId="25" xfId="0" applyFont="1" applyFill="1" applyBorder="1" applyAlignment="1" applyProtection="1">
      <alignment horizontal="center" wrapText="1"/>
    </xf>
    <xf numFmtId="164" fontId="3" fillId="24" borderId="31" xfId="0" applyNumberFormat="1" applyFont="1" applyFill="1" applyBorder="1" applyAlignment="1" applyProtection="1">
      <alignment horizontal="center" vertical="center" wrapText="1"/>
    </xf>
    <xf numFmtId="164" fontId="3" fillId="24" borderId="25" xfId="0" applyNumberFormat="1" applyFont="1" applyFill="1" applyBorder="1" applyAlignment="1" applyProtection="1">
      <alignment horizontal="center" vertical="center" wrapText="1"/>
    </xf>
    <xf numFmtId="164" fontId="3" fillId="24" borderId="24" xfId="36" applyNumberFormat="1" applyFont="1" applyFill="1" applyBorder="1" applyAlignment="1" applyProtection="1">
      <alignment horizontal="center" vertical="center" wrapText="1"/>
    </xf>
    <xf numFmtId="164" fontId="3" fillId="24" borderId="34" xfId="36" applyNumberFormat="1" applyFont="1" applyFill="1" applyBorder="1" applyAlignment="1" applyProtection="1">
      <alignment horizontal="center" vertical="center" wrapText="1"/>
    </xf>
    <xf numFmtId="164" fontId="3" fillId="24" borderId="35" xfId="36" applyNumberFormat="1" applyFont="1" applyFill="1" applyBorder="1" applyAlignment="1" applyProtection="1">
      <alignment horizontal="center" vertical="center" wrapText="1"/>
    </xf>
    <xf numFmtId="164" fontId="3" fillId="24" borderId="10" xfId="36" applyNumberFormat="1" applyFont="1" applyFill="1" applyBorder="1" applyAlignment="1" applyProtection="1">
      <alignment horizontal="center" vertical="center" wrapText="1"/>
    </xf>
    <xf numFmtId="164" fontId="3" fillId="24" borderId="12" xfId="36" applyNumberFormat="1" applyFont="1" applyFill="1" applyBorder="1" applyAlignment="1" applyProtection="1">
      <alignment horizontal="center" vertical="center" wrapText="1"/>
    </xf>
    <xf numFmtId="164" fontId="3" fillId="24" borderId="17" xfId="36" applyNumberFormat="1" applyFont="1" applyFill="1" applyBorder="1" applyAlignment="1" applyProtection="1">
      <alignment horizontal="center" vertical="center" wrapText="1"/>
    </xf>
    <xf numFmtId="164" fontId="3" fillId="24" borderId="41" xfId="0" applyNumberFormat="1" applyFont="1" applyFill="1" applyBorder="1" applyAlignment="1" applyProtection="1">
      <alignment horizontal="center" vertical="center" wrapText="1"/>
    </xf>
    <xf numFmtId="164" fontId="3" fillId="24" borderId="31" xfId="36" applyNumberFormat="1" applyFont="1" applyFill="1" applyBorder="1" applyAlignment="1" applyProtection="1">
      <alignment horizontal="center"/>
    </xf>
    <xf numFmtId="164" fontId="3" fillId="24" borderId="27" xfId="36" applyNumberFormat="1" applyFont="1" applyFill="1" applyBorder="1" applyAlignment="1" applyProtection="1">
      <alignment horizontal="center"/>
    </xf>
    <xf numFmtId="164" fontId="3" fillId="24" borderId="25" xfId="36" applyNumberFormat="1" applyFont="1" applyFill="1" applyBorder="1" applyAlignment="1" applyProtection="1">
      <alignment horizontal="center"/>
    </xf>
    <xf numFmtId="164" fontId="3" fillId="24" borderId="15" xfId="36" applyNumberFormat="1" applyFont="1" applyFill="1" applyBorder="1" applyAlignment="1" applyProtection="1">
      <alignment horizontal="center" vertical="center" wrapText="1"/>
    </xf>
    <xf numFmtId="164" fontId="3" fillId="24" borderId="19" xfId="36" applyNumberFormat="1" applyFont="1" applyFill="1" applyBorder="1" applyAlignment="1" applyProtection="1">
      <alignment horizontal="center" vertical="center" wrapText="1"/>
    </xf>
    <xf numFmtId="164" fontId="1" fillId="24" borderId="24" xfId="36" applyNumberFormat="1" applyFont="1" applyFill="1" applyBorder="1" applyAlignment="1" applyProtection="1">
      <alignment horizontal="center" vertical="center" wrapText="1"/>
    </xf>
    <xf numFmtId="164" fontId="13" fillId="0" borderId="31" xfId="35" applyNumberFormat="1" applyFont="1" applyFill="1" applyBorder="1" applyAlignment="1" applyProtection="1">
      <alignment horizontal="left" vertical="center" wrapText="1"/>
    </xf>
    <xf numFmtId="164" fontId="13" fillId="0" borderId="27" xfId="35" applyNumberFormat="1" applyFont="1" applyFill="1" applyBorder="1" applyAlignment="1" applyProtection="1">
      <alignment horizontal="left" vertical="center" wrapText="1"/>
    </xf>
    <xf numFmtId="164" fontId="13" fillId="0" borderId="17" xfId="35" applyNumberFormat="1" applyFont="1" applyFill="1" applyBorder="1" applyAlignment="1" applyProtection="1">
      <alignment horizontal="left" vertical="center" wrapText="1"/>
    </xf>
    <xf numFmtId="164" fontId="13" fillId="0" borderId="18" xfId="35" applyNumberFormat="1" applyFont="1" applyFill="1" applyBorder="1" applyAlignment="1" applyProtection="1">
      <alignment horizontal="left" vertical="center" wrapText="1"/>
    </xf>
    <xf numFmtId="164" fontId="13" fillId="0" borderId="19" xfId="35" applyNumberFormat="1" applyFont="1" applyFill="1" applyBorder="1" applyAlignment="1" applyProtection="1">
      <alignment horizontal="left" vertical="center" wrapText="1"/>
    </xf>
    <xf numFmtId="0" fontId="47" fillId="25" borderId="11" xfId="0" applyFont="1" applyFill="1" applyBorder="1" applyAlignment="1" applyProtection="1">
      <alignment horizontal="right" wrapText="1"/>
    </xf>
    <xf numFmtId="0" fontId="47" fillId="25" borderId="15" xfId="0" applyFont="1" applyFill="1" applyBorder="1" applyAlignment="1" applyProtection="1">
      <alignment horizontal="right" wrapText="1"/>
    </xf>
  </cellXfs>
  <cellStyles count="45">
    <cellStyle name="20% - Akzent1" xfId="1" xr:uid="{00000000-0005-0000-0000-000000000000}"/>
    <cellStyle name="20% - Akzent2" xfId="2" xr:uid="{00000000-0005-0000-0000-000001000000}"/>
    <cellStyle name="20% - Akzent3" xfId="3" xr:uid="{00000000-0005-0000-0000-000002000000}"/>
    <cellStyle name="20% - Akzent4" xfId="4" xr:uid="{00000000-0005-0000-0000-000003000000}"/>
    <cellStyle name="20% - Akzent5" xfId="5" xr:uid="{00000000-0005-0000-0000-000004000000}"/>
    <cellStyle name="20% - Akzent6" xfId="6" xr:uid="{00000000-0005-0000-0000-000005000000}"/>
    <cellStyle name="40% - Akzent1" xfId="7" xr:uid="{00000000-0005-0000-0000-000006000000}"/>
    <cellStyle name="40% - Akzent2" xfId="8" xr:uid="{00000000-0005-0000-0000-000007000000}"/>
    <cellStyle name="40% - Akzent3" xfId="9" xr:uid="{00000000-0005-0000-0000-000008000000}"/>
    <cellStyle name="40% - Akzent4" xfId="10" xr:uid="{00000000-0005-0000-0000-000009000000}"/>
    <cellStyle name="40% - Akzent5" xfId="11" xr:uid="{00000000-0005-0000-0000-00000A000000}"/>
    <cellStyle name="40% - Akzent6" xfId="12" xr:uid="{00000000-0005-0000-0000-00000B000000}"/>
    <cellStyle name="60% - Akzent1" xfId="13" xr:uid="{00000000-0005-0000-0000-00000C000000}"/>
    <cellStyle name="60% - Akzent2" xfId="14" xr:uid="{00000000-0005-0000-0000-00000D000000}"/>
    <cellStyle name="60% - Akzent3" xfId="15" xr:uid="{00000000-0005-0000-0000-00000E000000}"/>
    <cellStyle name="60% - Akzent4" xfId="16" xr:uid="{00000000-0005-0000-0000-00000F000000}"/>
    <cellStyle name="60% - Akzent5" xfId="17" xr:uid="{00000000-0005-0000-0000-000010000000}"/>
    <cellStyle name="60% - Akzent6" xfId="18" xr:uid="{00000000-0005-0000-0000-000011000000}"/>
    <cellStyle name="Akzent1" xfId="19" builtinId="29" customBuiltin="1"/>
    <cellStyle name="Akzent2" xfId="20" builtinId="33" customBuiltin="1"/>
    <cellStyle name="Akzent3" xfId="21" builtinId="37" customBuiltin="1"/>
    <cellStyle name="Akzent4" xfId="22" builtinId="41" customBuiltin="1"/>
    <cellStyle name="Akzent5" xfId="23" builtinId="45" customBuiltin="1"/>
    <cellStyle name="Akzent6" xfId="24" builtinId="49" customBuiltin="1"/>
    <cellStyle name="Ausgabe" xfId="25" builtinId="21" customBuiltin="1"/>
    <cellStyle name="Berechnung" xfId="26" builtinId="22" customBuiltin="1"/>
    <cellStyle name="Eingabe" xfId="27" builtinId="20" customBuiltin="1"/>
    <cellStyle name="Ergebnis" xfId="28" builtinId="25" customBuiltin="1"/>
    <cellStyle name="Erklärender Text" xfId="29" builtinId="53" customBuiltin="1"/>
    <cellStyle name="Gut" xfId="30" builtinId="26" customBuiltin="1"/>
    <cellStyle name="Link" xfId="31" builtinId="8"/>
    <cellStyle name="Neutral" xfId="32" builtinId="28" customBuiltin="1"/>
    <cellStyle name="Notiz" xfId="33" builtinId="10" customBuiltin="1"/>
    <cellStyle name="Schlecht" xfId="34" builtinId="27" customBuiltin="1"/>
    <cellStyle name="Standard" xfId="0" builtinId="0"/>
    <cellStyle name="Standard_A" xfId="35" xr:uid="{00000000-0005-0000-0000-000023000000}"/>
    <cellStyle name="Standard_A (2)" xfId="36" xr:uid="{00000000-0005-0000-0000-000024000000}"/>
    <cellStyle name="Überschrift" xfId="37" builtinId="15" customBuiltin="1"/>
    <cellStyle name="Überschrift 1" xfId="38" builtinId="16" customBuiltin="1"/>
    <cellStyle name="Überschrift 2" xfId="39" builtinId="17" customBuiltin="1"/>
    <cellStyle name="Überschrift 3" xfId="40" builtinId="18" customBuiltin="1"/>
    <cellStyle name="Überschrift 4" xfId="41" builtinId="19" customBuiltin="1"/>
    <cellStyle name="Verknüpfte Zelle" xfId="42" builtinId="24" customBuiltin="1"/>
    <cellStyle name="Warnender Text" xfId="43" builtinId="11" customBuiltin="1"/>
    <cellStyle name="Zelle überprüfen" xfId="44" builtinId="23" customBuiltin="1"/>
  </cellStyles>
  <dxfs count="2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43"/>
      </font>
      <fill>
        <patternFill>
          <bgColor indexed="43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859903</xdr:colOff>
      <xdr:row>17</xdr:row>
      <xdr:rowOff>8626</xdr:rowOff>
    </xdr:from>
    <xdr:to>
      <xdr:col>3</xdr:col>
      <xdr:colOff>249214</xdr:colOff>
      <xdr:row>18</xdr:row>
      <xdr:rowOff>1077</xdr:rowOff>
    </xdr:to>
    <xdr:sp macro="" textlink="">
      <xdr:nvSpPr>
        <xdr:cNvPr id="4" name="Text Box 9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147270" y="3114135"/>
          <a:ext cx="2173856" cy="1639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Hinweis: Zeilenumbruch mit ("ALT" + "Enter")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105</xdr:row>
      <xdr:rowOff>38100</xdr:rowOff>
    </xdr:from>
    <xdr:to>
      <xdr:col>2</xdr:col>
      <xdr:colOff>332485</xdr:colOff>
      <xdr:row>105</xdr:row>
      <xdr:rowOff>239376</xdr:rowOff>
    </xdr:to>
    <xdr:sp macro="" textlink="">
      <xdr:nvSpPr>
        <xdr:cNvPr id="3073" name="Text Box 1">
          <a:extLst>
            <a:ext uri="{FF2B5EF4-FFF2-40B4-BE49-F238E27FC236}">
              <a16:creationId xmlns:a16="http://schemas.microsoft.com/office/drawing/2014/main" id="{00000000-0008-0000-0100-0000010C0000}"/>
            </a:ext>
          </a:extLst>
        </xdr:cNvPr>
        <xdr:cNvSpPr txBox="1">
          <a:spLocks noChangeArrowheads="1"/>
        </xdr:cNvSpPr>
      </xdr:nvSpPr>
      <xdr:spPr bwMode="auto">
        <a:xfrm>
          <a:off x="3733800" y="20078700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de-DE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999</a:t>
          </a:r>
        </a:p>
      </xdr:txBody>
    </xdr:sp>
    <xdr:clientData/>
  </xdr:twoCellAnchor>
  <xdr:twoCellAnchor>
    <xdr:from>
      <xdr:col>15</xdr:col>
      <xdr:colOff>19050</xdr:colOff>
      <xdr:row>8</xdr:row>
      <xdr:rowOff>9525</xdr:rowOff>
    </xdr:from>
    <xdr:to>
      <xdr:col>15</xdr:col>
      <xdr:colOff>854417</xdr:colOff>
      <xdr:row>8</xdr:row>
      <xdr:rowOff>152400</xdr:rowOff>
    </xdr:to>
    <xdr:sp macro="" textlink="">
      <xdr:nvSpPr>
        <xdr:cNvPr id="3074" name="Text Box 2">
          <a:extLst>
            <a:ext uri="{FF2B5EF4-FFF2-40B4-BE49-F238E27FC236}">
              <a16:creationId xmlns:a16="http://schemas.microsoft.com/office/drawing/2014/main" id="{00000000-0008-0000-0100-0000020C0000}"/>
            </a:ext>
          </a:extLst>
        </xdr:cNvPr>
        <xdr:cNvSpPr txBox="1">
          <a:spLocks noChangeArrowheads="1"/>
        </xdr:cNvSpPr>
      </xdr:nvSpPr>
      <xdr:spPr bwMode="auto">
        <a:xfrm>
          <a:off x="14449425" y="2867025"/>
          <a:ext cx="828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501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9525</xdr:rowOff>
    </xdr:from>
    <xdr:to>
      <xdr:col>2</xdr:col>
      <xdr:colOff>883081</xdr:colOff>
      <xdr:row>9</xdr:row>
      <xdr:rowOff>333375</xdr:rowOff>
    </xdr:to>
    <xdr:sp macro="" textlink="">
      <xdr:nvSpPr>
        <xdr:cNvPr id="4097" name="Text Box 1">
          <a:extLst>
            <a:ext uri="{FF2B5EF4-FFF2-40B4-BE49-F238E27FC236}">
              <a16:creationId xmlns:a16="http://schemas.microsoft.com/office/drawing/2014/main" id="{00000000-0008-0000-0200-000001100000}"/>
            </a:ext>
          </a:extLst>
        </xdr:cNvPr>
        <xdr:cNvSpPr txBox="1">
          <a:spLocks noChangeArrowheads="1"/>
        </xdr:cNvSpPr>
      </xdr:nvSpPr>
      <xdr:spPr bwMode="auto">
        <a:xfrm>
          <a:off x="4772025" y="2819400"/>
          <a:ext cx="885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511</a:t>
          </a:r>
        </a:p>
      </xdr:txBody>
    </xdr:sp>
    <xdr:clientData/>
  </xdr:twoCellAnchor>
  <xdr:twoCellAnchor>
    <xdr:from>
      <xdr:col>2</xdr:col>
      <xdr:colOff>0</xdr:colOff>
      <xdr:row>10</xdr:row>
      <xdr:rowOff>9525</xdr:rowOff>
    </xdr:from>
    <xdr:to>
      <xdr:col>2</xdr:col>
      <xdr:colOff>883081</xdr:colOff>
      <xdr:row>10</xdr:row>
      <xdr:rowOff>333375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4772025" y="3162300"/>
          <a:ext cx="885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513</a:t>
          </a:r>
        </a:p>
      </xdr:txBody>
    </xdr:sp>
    <xdr:clientData/>
  </xdr:twoCellAnchor>
  <xdr:twoCellAnchor>
    <xdr:from>
      <xdr:col>2</xdr:col>
      <xdr:colOff>0</xdr:colOff>
      <xdr:row>12</xdr:row>
      <xdr:rowOff>9525</xdr:rowOff>
    </xdr:from>
    <xdr:to>
      <xdr:col>2</xdr:col>
      <xdr:colOff>883081</xdr:colOff>
      <xdr:row>12</xdr:row>
      <xdr:rowOff>333375</xdr:rowOff>
    </xdr:to>
    <xdr:sp macro="" textlink="">
      <xdr:nvSpPr>
        <xdr:cNvPr id="4099" name="Text Box 3">
          <a:extLst>
            <a:ext uri="{FF2B5EF4-FFF2-40B4-BE49-F238E27FC236}">
              <a16:creationId xmlns:a16="http://schemas.microsoft.com/office/drawing/2014/main" id="{00000000-0008-0000-0200-000003100000}"/>
            </a:ext>
          </a:extLst>
        </xdr:cNvPr>
        <xdr:cNvSpPr txBox="1">
          <a:spLocks noChangeArrowheads="1"/>
        </xdr:cNvSpPr>
      </xdr:nvSpPr>
      <xdr:spPr bwMode="auto">
        <a:xfrm>
          <a:off x="4772025" y="3505200"/>
          <a:ext cx="885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512</a:t>
          </a:r>
        </a:p>
      </xdr:txBody>
    </xdr:sp>
    <xdr:clientData/>
  </xdr:twoCellAnchor>
  <xdr:twoCellAnchor>
    <xdr:from>
      <xdr:col>2</xdr:col>
      <xdr:colOff>9525</xdr:colOff>
      <xdr:row>13</xdr:row>
      <xdr:rowOff>9525</xdr:rowOff>
    </xdr:from>
    <xdr:to>
      <xdr:col>3</xdr:col>
      <xdr:colOff>0</xdr:colOff>
      <xdr:row>13</xdr:row>
      <xdr:rowOff>333375</xdr:rowOff>
    </xdr:to>
    <xdr:sp macro="" textlink="">
      <xdr:nvSpPr>
        <xdr:cNvPr id="4100" name="Text Box 4">
          <a:extLst>
            <a:ext uri="{FF2B5EF4-FFF2-40B4-BE49-F238E27FC236}">
              <a16:creationId xmlns:a16="http://schemas.microsoft.com/office/drawing/2014/main" id="{00000000-0008-0000-0200-000004100000}"/>
            </a:ext>
          </a:extLst>
        </xdr:cNvPr>
        <xdr:cNvSpPr txBox="1">
          <a:spLocks noChangeArrowheads="1"/>
        </xdr:cNvSpPr>
      </xdr:nvSpPr>
      <xdr:spPr bwMode="auto">
        <a:xfrm>
          <a:off x="4781550" y="3848100"/>
          <a:ext cx="885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521</a:t>
          </a:r>
        </a:p>
      </xdr:txBody>
    </xdr:sp>
    <xdr:clientData/>
  </xdr:twoCellAnchor>
  <xdr:twoCellAnchor>
    <xdr:from>
      <xdr:col>2</xdr:col>
      <xdr:colOff>9525</xdr:colOff>
      <xdr:row>15</xdr:row>
      <xdr:rowOff>9525</xdr:rowOff>
    </xdr:from>
    <xdr:to>
      <xdr:col>3</xdr:col>
      <xdr:colOff>0</xdr:colOff>
      <xdr:row>15</xdr:row>
      <xdr:rowOff>333375</xdr:rowOff>
    </xdr:to>
    <xdr:sp macro="" textlink="">
      <xdr:nvSpPr>
        <xdr:cNvPr id="4101" name="Text Box 5">
          <a:extLst>
            <a:ext uri="{FF2B5EF4-FFF2-40B4-BE49-F238E27FC236}">
              <a16:creationId xmlns:a16="http://schemas.microsoft.com/office/drawing/2014/main" id="{00000000-0008-0000-0200-000005100000}"/>
            </a:ext>
          </a:extLst>
        </xdr:cNvPr>
        <xdr:cNvSpPr txBox="1">
          <a:spLocks noChangeArrowheads="1"/>
        </xdr:cNvSpPr>
      </xdr:nvSpPr>
      <xdr:spPr bwMode="auto">
        <a:xfrm>
          <a:off x="4781550" y="4191000"/>
          <a:ext cx="885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522</a:t>
          </a:r>
        </a:p>
      </xdr:txBody>
    </xdr:sp>
    <xdr:clientData/>
  </xdr:twoCellAnchor>
  <xdr:twoCellAnchor>
    <xdr:from>
      <xdr:col>2</xdr:col>
      <xdr:colOff>0</xdr:colOff>
      <xdr:row>17</xdr:row>
      <xdr:rowOff>9525</xdr:rowOff>
    </xdr:from>
    <xdr:to>
      <xdr:col>2</xdr:col>
      <xdr:colOff>883081</xdr:colOff>
      <xdr:row>17</xdr:row>
      <xdr:rowOff>333375</xdr:rowOff>
    </xdr:to>
    <xdr:sp macro="" textlink="">
      <xdr:nvSpPr>
        <xdr:cNvPr id="4102" name="Text Box 6">
          <a:extLst>
            <a:ext uri="{FF2B5EF4-FFF2-40B4-BE49-F238E27FC236}">
              <a16:creationId xmlns:a16="http://schemas.microsoft.com/office/drawing/2014/main" id="{00000000-0008-0000-0200-000006100000}"/>
            </a:ext>
          </a:extLst>
        </xdr:cNvPr>
        <xdr:cNvSpPr txBox="1">
          <a:spLocks noChangeArrowheads="1"/>
        </xdr:cNvSpPr>
      </xdr:nvSpPr>
      <xdr:spPr bwMode="auto">
        <a:xfrm>
          <a:off x="4772025" y="4533900"/>
          <a:ext cx="885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530</a:t>
          </a:r>
        </a:p>
      </xdr:txBody>
    </xdr:sp>
    <xdr:clientData/>
  </xdr:twoCellAnchor>
  <xdr:twoCellAnchor>
    <xdr:from>
      <xdr:col>2</xdr:col>
      <xdr:colOff>9525</xdr:colOff>
      <xdr:row>19</xdr:row>
      <xdr:rowOff>9525</xdr:rowOff>
    </xdr:from>
    <xdr:to>
      <xdr:col>3</xdr:col>
      <xdr:colOff>0</xdr:colOff>
      <xdr:row>19</xdr:row>
      <xdr:rowOff>333375</xdr:rowOff>
    </xdr:to>
    <xdr:sp macro="" textlink="">
      <xdr:nvSpPr>
        <xdr:cNvPr id="4103" name="Text Box 7">
          <a:extLst>
            <a:ext uri="{FF2B5EF4-FFF2-40B4-BE49-F238E27FC236}">
              <a16:creationId xmlns:a16="http://schemas.microsoft.com/office/drawing/2014/main" id="{00000000-0008-0000-0200-000007100000}"/>
            </a:ext>
          </a:extLst>
        </xdr:cNvPr>
        <xdr:cNvSpPr txBox="1">
          <a:spLocks noChangeArrowheads="1"/>
        </xdr:cNvSpPr>
      </xdr:nvSpPr>
      <xdr:spPr bwMode="auto">
        <a:xfrm>
          <a:off x="4781550" y="4876800"/>
          <a:ext cx="885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54</a:t>
          </a:r>
        </a:p>
      </xdr:txBody>
    </xdr:sp>
    <xdr:clientData/>
  </xdr:twoCellAnchor>
  <xdr:twoCellAnchor>
    <xdr:from>
      <xdr:col>2</xdr:col>
      <xdr:colOff>9525</xdr:colOff>
      <xdr:row>20</xdr:row>
      <xdr:rowOff>0</xdr:rowOff>
    </xdr:from>
    <xdr:to>
      <xdr:col>3</xdr:col>
      <xdr:colOff>0</xdr:colOff>
      <xdr:row>20</xdr:row>
      <xdr:rowOff>323850</xdr:rowOff>
    </xdr:to>
    <xdr:sp macro="" textlink="">
      <xdr:nvSpPr>
        <xdr:cNvPr id="4104" name="Text Box 8">
          <a:extLst>
            <a:ext uri="{FF2B5EF4-FFF2-40B4-BE49-F238E27FC236}">
              <a16:creationId xmlns:a16="http://schemas.microsoft.com/office/drawing/2014/main" id="{00000000-0008-0000-0200-000008100000}"/>
            </a:ext>
          </a:extLst>
        </xdr:cNvPr>
        <xdr:cNvSpPr txBox="1">
          <a:spLocks noChangeArrowheads="1"/>
        </xdr:cNvSpPr>
      </xdr:nvSpPr>
      <xdr:spPr bwMode="auto">
        <a:xfrm>
          <a:off x="4781550" y="5210175"/>
          <a:ext cx="885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55</a:t>
          </a:r>
        </a:p>
      </xdr:txBody>
    </xdr:sp>
    <xdr:clientData/>
  </xdr:twoCellAnchor>
  <xdr:twoCellAnchor>
    <xdr:from>
      <xdr:col>2</xdr:col>
      <xdr:colOff>0</xdr:colOff>
      <xdr:row>32</xdr:row>
      <xdr:rowOff>9525</xdr:rowOff>
    </xdr:from>
    <xdr:to>
      <xdr:col>2</xdr:col>
      <xdr:colOff>883081</xdr:colOff>
      <xdr:row>32</xdr:row>
      <xdr:rowOff>333375</xdr:rowOff>
    </xdr:to>
    <xdr:sp macro="" textlink="">
      <xdr:nvSpPr>
        <xdr:cNvPr id="4105" name="Text Box 9">
          <a:extLst>
            <a:ext uri="{FF2B5EF4-FFF2-40B4-BE49-F238E27FC236}">
              <a16:creationId xmlns:a16="http://schemas.microsoft.com/office/drawing/2014/main" id="{00000000-0008-0000-0200-000009100000}"/>
            </a:ext>
          </a:extLst>
        </xdr:cNvPr>
        <xdr:cNvSpPr txBox="1">
          <a:spLocks noChangeArrowheads="1"/>
        </xdr:cNvSpPr>
      </xdr:nvSpPr>
      <xdr:spPr bwMode="auto">
        <a:xfrm>
          <a:off x="4772025" y="8991600"/>
          <a:ext cx="885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501</a:t>
          </a:r>
        </a:p>
      </xdr:txBody>
    </xdr:sp>
    <xdr:clientData/>
  </xdr:twoCellAnchor>
  <xdr:twoCellAnchor>
    <xdr:from>
      <xdr:col>2</xdr:col>
      <xdr:colOff>9525</xdr:colOff>
      <xdr:row>26</xdr:row>
      <xdr:rowOff>0</xdr:rowOff>
    </xdr:from>
    <xdr:to>
      <xdr:col>3</xdr:col>
      <xdr:colOff>0</xdr:colOff>
      <xdr:row>26</xdr:row>
      <xdr:rowOff>323850</xdr:rowOff>
    </xdr:to>
    <xdr:sp macro="" textlink="">
      <xdr:nvSpPr>
        <xdr:cNvPr id="4106" name="Text Box 10">
          <a:extLst>
            <a:ext uri="{FF2B5EF4-FFF2-40B4-BE49-F238E27FC236}">
              <a16:creationId xmlns:a16="http://schemas.microsoft.com/office/drawing/2014/main" id="{00000000-0008-0000-0200-00000A100000}"/>
            </a:ext>
          </a:extLst>
        </xdr:cNvPr>
        <xdr:cNvSpPr txBox="1">
          <a:spLocks noChangeArrowheads="1"/>
        </xdr:cNvSpPr>
      </xdr:nvSpPr>
      <xdr:spPr bwMode="auto">
        <a:xfrm>
          <a:off x="4781550" y="7267575"/>
          <a:ext cx="885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561</a:t>
          </a:r>
        </a:p>
      </xdr:txBody>
    </xdr:sp>
    <xdr:clientData/>
  </xdr:twoCellAnchor>
  <xdr:twoCellAnchor>
    <xdr:from>
      <xdr:col>2</xdr:col>
      <xdr:colOff>9525</xdr:colOff>
      <xdr:row>29</xdr:row>
      <xdr:rowOff>9525</xdr:rowOff>
    </xdr:from>
    <xdr:to>
      <xdr:col>3</xdr:col>
      <xdr:colOff>0</xdr:colOff>
      <xdr:row>29</xdr:row>
      <xdr:rowOff>333375</xdr:rowOff>
    </xdr:to>
    <xdr:sp macro="" textlink="">
      <xdr:nvSpPr>
        <xdr:cNvPr id="4107" name="Text Box 11">
          <a:extLst>
            <a:ext uri="{FF2B5EF4-FFF2-40B4-BE49-F238E27FC236}">
              <a16:creationId xmlns:a16="http://schemas.microsoft.com/office/drawing/2014/main" id="{00000000-0008-0000-0200-00000B100000}"/>
            </a:ext>
          </a:extLst>
        </xdr:cNvPr>
        <xdr:cNvSpPr txBox="1">
          <a:spLocks noChangeArrowheads="1"/>
        </xdr:cNvSpPr>
      </xdr:nvSpPr>
      <xdr:spPr bwMode="auto">
        <a:xfrm>
          <a:off x="4781550" y="7962900"/>
          <a:ext cx="885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562</a:t>
          </a:r>
        </a:p>
      </xdr:txBody>
    </xdr:sp>
    <xdr:clientData/>
  </xdr:twoCellAnchor>
  <xdr:twoCellAnchor>
    <xdr:from>
      <xdr:col>2</xdr:col>
      <xdr:colOff>9525</xdr:colOff>
      <xdr:row>30</xdr:row>
      <xdr:rowOff>9525</xdr:rowOff>
    </xdr:from>
    <xdr:to>
      <xdr:col>3</xdr:col>
      <xdr:colOff>0</xdr:colOff>
      <xdr:row>30</xdr:row>
      <xdr:rowOff>333375</xdr:rowOff>
    </xdr:to>
    <xdr:sp macro="" textlink="">
      <xdr:nvSpPr>
        <xdr:cNvPr id="4108" name="Text Box 12">
          <a:extLst>
            <a:ext uri="{FF2B5EF4-FFF2-40B4-BE49-F238E27FC236}">
              <a16:creationId xmlns:a16="http://schemas.microsoft.com/office/drawing/2014/main" id="{00000000-0008-0000-0200-00000C100000}"/>
            </a:ext>
          </a:extLst>
        </xdr:cNvPr>
        <xdr:cNvSpPr txBox="1">
          <a:spLocks noChangeArrowheads="1"/>
        </xdr:cNvSpPr>
      </xdr:nvSpPr>
      <xdr:spPr bwMode="auto">
        <a:xfrm>
          <a:off x="4781550" y="8305800"/>
          <a:ext cx="885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563</a:t>
          </a:r>
        </a:p>
      </xdr:txBody>
    </xdr:sp>
    <xdr:clientData/>
  </xdr:twoCellAnchor>
  <xdr:twoCellAnchor>
    <xdr:from>
      <xdr:col>2</xdr:col>
      <xdr:colOff>9525</xdr:colOff>
      <xdr:row>31</xdr:row>
      <xdr:rowOff>0</xdr:rowOff>
    </xdr:from>
    <xdr:to>
      <xdr:col>3</xdr:col>
      <xdr:colOff>0</xdr:colOff>
      <xdr:row>31</xdr:row>
      <xdr:rowOff>323850</xdr:rowOff>
    </xdr:to>
    <xdr:sp macro="" textlink="">
      <xdr:nvSpPr>
        <xdr:cNvPr id="4109" name="Text Box 13">
          <a:extLst>
            <a:ext uri="{FF2B5EF4-FFF2-40B4-BE49-F238E27FC236}">
              <a16:creationId xmlns:a16="http://schemas.microsoft.com/office/drawing/2014/main" id="{00000000-0008-0000-0200-00000D100000}"/>
            </a:ext>
          </a:extLst>
        </xdr:cNvPr>
        <xdr:cNvSpPr txBox="1">
          <a:spLocks noChangeArrowheads="1"/>
        </xdr:cNvSpPr>
      </xdr:nvSpPr>
      <xdr:spPr bwMode="auto">
        <a:xfrm>
          <a:off x="4781550" y="8639175"/>
          <a:ext cx="885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565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8</xdr:row>
      <xdr:rowOff>9525</xdr:rowOff>
    </xdr:from>
    <xdr:to>
      <xdr:col>9</xdr:col>
      <xdr:colOff>863080</xdr:colOff>
      <xdr:row>8</xdr:row>
      <xdr:rowOff>133350</xdr:rowOff>
    </xdr:to>
    <xdr:sp macro="" textlink="">
      <xdr:nvSpPr>
        <xdr:cNvPr id="2049" name="Text Box 1">
          <a:extLst>
            <a:ext uri="{FF2B5EF4-FFF2-40B4-BE49-F238E27FC236}">
              <a16:creationId xmlns:a16="http://schemas.microsoft.com/office/drawing/2014/main" id="{00000000-0008-0000-0300-000001080000}"/>
            </a:ext>
          </a:extLst>
        </xdr:cNvPr>
        <xdr:cNvSpPr txBox="1">
          <a:spLocks noChangeArrowheads="1"/>
        </xdr:cNvSpPr>
      </xdr:nvSpPr>
      <xdr:spPr bwMode="auto">
        <a:xfrm>
          <a:off x="8601075" y="2676525"/>
          <a:ext cx="84772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601</a:t>
          </a:r>
        </a:p>
      </xdr:txBody>
    </xdr:sp>
    <xdr:clientData/>
  </xdr:twoCellAnchor>
  <xdr:twoCellAnchor>
    <xdr:from>
      <xdr:col>2</xdr:col>
      <xdr:colOff>19050</xdr:colOff>
      <xdr:row>105</xdr:row>
      <xdr:rowOff>9525</xdr:rowOff>
    </xdr:from>
    <xdr:to>
      <xdr:col>2</xdr:col>
      <xdr:colOff>341926</xdr:colOff>
      <xdr:row>106</xdr:row>
      <xdr:rowOff>3774</xdr:rowOff>
    </xdr:to>
    <xdr:sp macro="" textlink="">
      <xdr:nvSpPr>
        <xdr:cNvPr id="2050" name="Text Box 2">
          <a:extLst>
            <a:ext uri="{FF2B5EF4-FFF2-40B4-BE49-F238E27FC236}">
              <a16:creationId xmlns:a16="http://schemas.microsoft.com/office/drawing/2014/main" id="{00000000-0008-0000-0300-000002080000}"/>
            </a:ext>
          </a:extLst>
        </xdr:cNvPr>
        <xdr:cNvSpPr txBox="1">
          <a:spLocks noChangeArrowheads="1"/>
        </xdr:cNvSpPr>
      </xdr:nvSpPr>
      <xdr:spPr bwMode="auto">
        <a:xfrm>
          <a:off x="3686175" y="19869150"/>
          <a:ext cx="3238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999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9</xdr:row>
      <xdr:rowOff>9525</xdr:rowOff>
    </xdr:from>
    <xdr:to>
      <xdr:col>2</xdr:col>
      <xdr:colOff>873524</xdr:colOff>
      <xdr:row>9</xdr:row>
      <xdr:rowOff>333375</xdr:rowOff>
    </xdr:to>
    <xdr:sp macro="" textlink="">
      <xdr:nvSpPr>
        <xdr:cNvPr id="5121" name="Text Box 1">
          <a:extLst>
            <a:ext uri="{FF2B5EF4-FFF2-40B4-BE49-F238E27FC236}">
              <a16:creationId xmlns:a16="http://schemas.microsoft.com/office/drawing/2014/main" id="{00000000-0008-0000-0400-000001140000}"/>
            </a:ext>
          </a:extLst>
        </xdr:cNvPr>
        <xdr:cNvSpPr txBox="1">
          <a:spLocks noChangeArrowheads="1"/>
        </xdr:cNvSpPr>
      </xdr:nvSpPr>
      <xdr:spPr bwMode="auto">
        <a:xfrm>
          <a:off x="4791075" y="2476500"/>
          <a:ext cx="8477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61</a:t>
          </a:r>
        </a:p>
      </xdr:txBody>
    </xdr:sp>
    <xdr:clientData/>
  </xdr:twoCellAnchor>
  <xdr:twoCellAnchor>
    <xdr:from>
      <xdr:col>2</xdr:col>
      <xdr:colOff>0</xdr:colOff>
      <xdr:row>10</xdr:row>
      <xdr:rowOff>9525</xdr:rowOff>
    </xdr:from>
    <xdr:to>
      <xdr:col>2</xdr:col>
      <xdr:colOff>883081</xdr:colOff>
      <xdr:row>10</xdr:row>
      <xdr:rowOff>333375</xdr:rowOff>
    </xdr:to>
    <xdr:sp macro="" textlink="">
      <xdr:nvSpPr>
        <xdr:cNvPr id="5122" name="Text Box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SpPr txBox="1">
          <a:spLocks noChangeArrowheads="1"/>
        </xdr:cNvSpPr>
      </xdr:nvSpPr>
      <xdr:spPr bwMode="auto">
        <a:xfrm>
          <a:off x="4772025" y="2819400"/>
          <a:ext cx="885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62</a:t>
          </a:r>
        </a:p>
      </xdr:txBody>
    </xdr:sp>
    <xdr:clientData/>
  </xdr:twoCellAnchor>
  <xdr:twoCellAnchor>
    <xdr:from>
      <xdr:col>2</xdr:col>
      <xdr:colOff>9525</xdr:colOff>
      <xdr:row>16</xdr:row>
      <xdr:rowOff>9525</xdr:rowOff>
    </xdr:from>
    <xdr:to>
      <xdr:col>3</xdr:col>
      <xdr:colOff>0</xdr:colOff>
      <xdr:row>16</xdr:row>
      <xdr:rowOff>333375</xdr:rowOff>
    </xdr:to>
    <xdr:sp macro="" textlink="">
      <xdr:nvSpPr>
        <xdr:cNvPr id="5123" name="Text Box 3">
          <a:extLst>
            <a:ext uri="{FF2B5EF4-FFF2-40B4-BE49-F238E27FC236}">
              <a16:creationId xmlns:a16="http://schemas.microsoft.com/office/drawing/2014/main" id="{00000000-0008-0000-0400-000003140000}"/>
            </a:ext>
          </a:extLst>
        </xdr:cNvPr>
        <xdr:cNvSpPr txBox="1">
          <a:spLocks noChangeArrowheads="1"/>
        </xdr:cNvSpPr>
      </xdr:nvSpPr>
      <xdr:spPr bwMode="auto">
        <a:xfrm>
          <a:off x="4781550" y="5048250"/>
          <a:ext cx="885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63</a:t>
          </a:r>
        </a:p>
      </xdr:txBody>
    </xdr:sp>
    <xdr:clientData/>
  </xdr:twoCellAnchor>
  <xdr:twoCellAnchor>
    <xdr:from>
      <xdr:col>2</xdr:col>
      <xdr:colOff>9525</xdr:colOff>
      <xdr:row>17</xdr:row>
      <xdr:rowOff>9525</xdr:rowOff>
    </xdr:from>
    <xdr:to>
      <xdr:col>3</xdr:col>
      <xdr:colOff>0</xdr:colOff>
      <xdr:row>17</xdr:row>
      <xdr:rowOff>333375</xdr:rowOff>
    </xdr:to>
    <xdr:sp macro="" textlink="">
      <xdr:nvSpPr>
        <xdr:cNvPr id="5124" name="Text Box 4">
          <a:extLst>
            <a:ext uri="{FF2B5EF4-FFF2-40B4-BE49-F238E27FC236}">
              <a16:creationId xmlns:a16="http://schemas.microsoft.com/office/drawing/2014/main" id="{00000000-0008-0000-0400-000004140000}"/>
            </a:ext>
          </a:extLst>
        </xdr:cNvPr>
        <xdr:cNvSpPr txBox="1">
          <a:spLocks noChangeArrowheads="1"/>
        </xdr:cNvSpPr>
      </xdr:nvSpPr>
      <xdr:spPr bwMode="auto">
        <a:xfrm>
          <a:off x="4781550" y="5391150"/>
          <a:ext cx="885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64</a:t>
          </a:r>
        </a:p>
      </xdr:txBody>
    </xdr:sp>
    <xdr:clientData/>
  </xdr:twoCellAnchor>
  <xdr:twoCellAnchor>
    <xdr:from>
      <xdr:col>2</xdr:col>
      <xdr:colOff>9525</xdr:colOff>
      <xdr:row>18</xdr:row>
      <xdr:rowOff>9525</xdr:rowOff>
    </xdr:from>
    <xdr:to>
      <xdr:col>3</xdr:col>
      <xdr:colOff>0</xdr:colOff>
      <xdr:row>18</xdr:row>
      <xdr:rowOff>333375</xdr:rowOff>
    </xdr:to>
    <xdr:sp macro="" textlink="">
      <xdr:nvSpPr>
        <xdr:cNvPr id="5125" name="Text Box 5">
          <a:extLst>
            <a:ext uri="{FF2B5EF4-FFF2-40B4-BE49-F238E27FC236}">
              <a16:creationId xmlns:a16="http://schemas.microsoft.com/office/drawing/2014/main" id="{00000000-0008-0000-0400-000005140000}"/>
            </a:ext>
          </a:extLst>
        </xdr:cNvPr>
        <xdr:cNvSpPr txBox="1">
          <a:spLocks noChangeArrowheads="1"/>
        </xdr:cNvSpPr>
      </xdr:nvSpPr>
      <xdr:spPr bwMode="auto">
        <a:xfrm>
          <a:off x="4781550" y="5734050"/>
          <a:ext cx="885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65</a:t>
          </a:r>
        </a:p>
      </xdr:txBody>
    </xdr:sp>
    <xdr:clientData/>
  </xdr:twoCellAnchor>
  <xdr:twoCellAnchor>
    <xdr:from>
      <xdr:col>2</xdr:col>
      <xdr:colOff>9525</xdr:colOff>
      <xdr:row>22</xdr:row>
      <xdr:rowOff>9525</xdr:rowOff>
    </xdr:from>
    <xdr:to>
      <xdr:col>3</xdr:col>
      <xdr:colOff>0</xdr:colOff>
      <xdr:row>22</xdr:row>
      <xdr:rowOff>333375</xdr:rowOff>
    </xdr:to>
    <xdr:sp macro="" textlink="">
      <xdr:nvSpPr>
        <xdr:cNvPr id="5126" name="Text Box 6">
          <a:extLst>
            <a:ext uri="{FF2B5EF4-FFF2-40B4-BE49-F238E27FC236}">
              <a16:creationId xmlns:a16="http://schemas.microsoft.com/office/drawing/2014/main" id="{00000000-0008-0000-0400-000006140000}"/>
            </a:ext>
          </a:extLst>
        </xdr:cNvPr>
        <xdr:cNvSpPr txBox="1">
          <a:spLocks noChangeArrowheads="1"/>
        </xdr:cNvSpPr>
      </xdr:nvSpPr>
      <xdr:spPr bwMode="auto">
        <a:xfrm>
          <a:off x="4781550" y="6762750"/>
          <a:ext cx="885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601</a:t>
          </a:r>
        </a:p>
      </xdr:txBody>
    </xdr:sp>
    <xdr:clientData/>
  </xdr:twoCellAnchor>
  <xdr:twoCellAnchor>
    <xdr:from>
      <xdr:col>2</xdr:col>
      <xdr:colOff>9525</xdr:colOff>
      <xdr:row>37</xdr:row>
      <xdr:rowOff>9525</xdr:rowOff>
    </xdr:from>
    <xdr:to>
      <xdr:col>3</xdr:col>
      <xdr:colOff>0</xdr:colOff>
      <xdr:row>37</xdr:row>
      <xdr:rowOff>333375</xdr:rowOff>
    </xdr:to>
    <xdr:sp macro="" textlink="">
      <xdr:nvSpPr>
        <xdr:cNvPr id="5127" name="Text Box 7">
          <a:extLst>
            <a:ext uri="{FF2B5EF4-FFF2-40B4-BE49-F238E27FC236}">
              <a16:creationId xmlns:a16="http://schemas.microsoft.com/office/drawing/2014/main" id="{00000000-0008-0000-0400-000007140000}"/>
            </a:ext>
          </a:extLst>
        </xdr:cNvPr>
        <xdr:cNvSpPr txBox="1">
          <a:spLocks noChangeArrowheads="1"/>
        </xdr:cNvSpPr>
      </xdr:nvSpPr>
      <xdr:spPr bwMode="auto">
        <a:xfrm>
          <a:off x="4781550" y="12382500"/>
          <a:ext cx="885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66</a:t>
          </a:r>
        </a:p>
      </xdr:txBody>
    </xdr:sp>
    <xdr:clientData/>
  </xdr:twoCellAnchor>
  <xdr:twoCellAnchor>
    <xdr:from>
      <xdr:col>2</xdr:col>
      <xdr:colOff>9525</xdr:colOff>
      <xdr:row>24</xdr:row>
      <xdr:rowOff>9525</xdr:rowOff>
    </xdr:from>
    <xdr:to>
      <xdr:col>3</xdr:col>
      <xdr:colOff>0</xdr:colOff>
      <xdr:row>24</xdr:row>
      <xdr:rowOff>333375</xdr:rowOff>
    </xdr:to>
    <xdr:sp macro="" textlink="">
      <xdr:nvSpPr>
        <xdr:cNvPr id="5128" name="Text Box 8">
          <a:extLst>
            <a:ext uri="{FF2B5EF4-FFF2-40B4-BE49-F238E27FC236}">
              <a16:creationId xmlns:a16="http://schemas.microsoft.com/office/drawing/2014/main" id="{00000000-0008-0000-0400-000008140000}"/>
            </a:ext>
          </a:extLst>
        </xdr:cNvPr>
        <xdr:cNvSpPr txBox="1">
          <a:spLocks noChangeArrowheads="1"/>
        </xdr:cNvSpPr>
      </xdr:nvSpPr>
      <xdr:spPr bwMode="auto">
        <a:xfrm>
          <a:off x="4781550" y="7924800"/>
          <a:ext cx="885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SyF-Code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9525</xdr:rowOff>
    </xdr:from>
    <xdr:to>
      <xdr:col>3</xdr:col>
      <xdr:colOff>0</xdr:colOff>
      <xdr:row>9</xdr:row>
      <xdr:rowOff>333375</xdr:rowOff>
    </xdr:to>
    <xdr:sp macro="" textlink="">
      <xdr:nvSpPr>
        <xdr:cNvPr id="6145" name="Text Box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SpPr txBox="1">
          <a:spLocks noChangeArrowheads="1"/>
        </xdr:cNvSpPr>
      </xdr:nvSpPr>
      <xdr:spPr bwMode="auto">
        <a:xfrm>
          <a:off x="4781550" y="2476500"/>
          <a:ext cx="885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63</a:t>
          </a:r>
        </a:p>
      </xdr:txBody>
    </xdr:sp>
    <xdr:clientData/>
  </xdr:twoCellAnchor>
  <xdr:twoCellAnchor>
    <xdr:from>
      <xdr:col>2</xdr:col>
      <xdr:colOff>9525</xdr:colOff>
      <xdr:row>15</xdr:row>
      <xdr:rowOff>9525</xdr:rowOff>
    </xdr:from>
    <xdr:to>
      <xdr:col>3</xdr:col>
      <xdr:colOff>0</xdr:colOff>
      <xdr:row>15</xdr:row>
      <xdr:rowOff>333375</xdr:rowOff>
    </xdr:to>
    <xdr:sp macro="" textlink="">
      <xdr:nvSpPr>
        <xdr:cNvPr id="6146" name="Text Box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SpPr txBox="1">
          <a:spLocks noChangeArrowheads="1"/>
        </xdr:cNvSpPr>
      </xdr:nvSpPr>
      <xdr:spPr bwMode="auto">
        <a:xfrm>
          <a:off x="4781550" y="5048250"/>
          <a:ext cx="885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64</a:t>
          </a:r>
        </a:p>
      </xdr:txBody>
    </xdr:sp>
    <xdr:clientData/>
  </xdr:twoCellAnchor>
  <xdr:twoCellAnchor>
    <xdr:from>
      <xdr:col>2</xdr:col>
      <xdr:colOff>19050</xdr:colOff>
      <xdr:row>26</xdr:row>
      <xdr:rowOff>0</xdr:rowOff>
    </xdr:from>
    <xdr:to>
      <xdr:col>3</xdr:col>
      <xdr:colOff>9525</xdr:colOff>
      <xdr:row>26</xdr:row>
      <xdr:rowOff>333375</xdr:rowOff>
    </xdr:to>
    <xdr:sp macro="" textlink="">
      <xdr:nvSpPr>
        <xdr:cNvPr id="6147" name="Text Box 3">
          <a:extLst>
            <a:ext uri="{FF2B5EF4-FFF2-40B4-BE49-F238E27FC236}">
              <a16:creationId xmlns:a16="http://schemas.microsoft.com/office/drawing/2014/main" id="{00000000-0008-0000-0500-000003180000}"/>
            </a:ext>
          </a:extLst>
        </xdr:cNvPr>
        <xdr:cNvSpPr txBox="1">
          <a:spLocks noChangeArrowheads="1"/>
        </xdr:cNvSpPr>
      </xdr:nvSpPr>
      <xdr:spPr bwMode="auto">
        <a:xfrm>
          <a:off x="4791075" y="10306050"/>
          <a:ext cx="885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820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IW7604"/>
  <sheetViews>
    <sheetView tabSelected="1" workbookViewId="0">
      <selection activeCell="IX1" sqref="IX1:XFD1048576"/>
    </sheetView>
  </sheetViews>
  <sheetFormatPr baseColWidth="10" defaultColWidth="0" defaultRowHeight="13.2" zeroHeight="1"/>
  <cols>
    <col min="1" max="1" width="3.77734375" customWidth="1"/>
    <col min="2" max="2" width="36.77734375" customWidth="1"/>
    <col min="3" max="3" width="3.77734375" customWidth="1"/>
    <col min="4" max="4" width="11.44140625" customWidth="1"/>
    <col min="5" max="5" width="28.5546875" customWidth="1"/>
    <col min="6" max="6" width="6.44140625" customWidth="1"/>
    <col min="7" max="7" width="13" customWidth="1"/>
    <col min="8" max="8" width="30.77734375" customWidth="1"/>
    <col min="9" max="9" width="3.77734375" customWidth="1"/>
    <col min="10" max="255" width="0.21875" hidden="1" customWidth="1"/>
    <col min="256" max="257" width="0.21875" customWidth="1"/>
    <col min="258" max="16384" width="0.21875" hidden="1"/>
  </cols>
  <sheetData>
    <row r="1" spans="1:9" ht="49.5" customHeight="1">
      <c r="A1" s="277" t="s">
        <v>399</v>
      </c>
      <c r="B1" s="278"/>
      <c r="C1" s="278"/>
      <c r="D1" s="278"/>
      <c r="E1" s="278"/>
      <c r="F1" s="278"/>
      <c r="G1" s="278"/>
      <c r="H1" s="278"/>
      <c r="I1" s="279"/>
    </row>
    <row r="2" spans="1:9" ht="48.3" customHeight="1">
      <c r="A2" s="288" t="s">
        <v>353</v>
      </c>
      <c r="B2" s="289"/>
      <c r="C2" s="289"/>
      <c r="D2" s="289"/>
      <c r="E2" s="289"/>
      <c r="F2" s="289"/>
      <c r="G2" s="289"/>
      <c r="H2" s="289"/>
      <c r="I2" s="290"/>
    </row>
    <row r="3" spans="1:9" ht="15" customHeight="1">
      <c r="A3" s="1"/>
      <c r="B3" s="12" t="s">
        <v>0</v>
      </c>
      <c r="C3" s="3"/>
      <c r="D3" s="3"/>
      <c r="E3" s="2"/>
      <c r="F3" s="3"/>
      <c r="G3" s="3"/>
      <c r="H3" s="3"/>
      <c r="I3" s="24"/>
    </row>
    <row r="4" spans="1:9">
      <c r="A4" s="4"/>
      <c r="B4" s="23"/>
      <c r="C4" s="13"/>
      <c r="D4" s="283" t="s">
        <v>6</v>
      </c>
      <c r="E4" s="280"/>
      <c r="F4" s="5"/>
      <c r="G4" s="5"/>
      <c r="H4" s="5"/>
      <c r="I4" s="25"/>
    </row>
    <row r="5" spans="1:9">
      <c r="A5" s="4"/>
      <c r="B5" s="15" t="s">
        <v>1</v>
      </c>
      <c r="C5" s="6"/>
      <c r="D5" s="283"/>
      <c r="E5" s="281"/>
      <c r="F5" s="5"/>
      <c r="G5" s="16"/>
      <c r="H5" s="5"/>
      <c r="I5" s="25"/>
    </row>
    <row r="6" spans="1:9">
      <c r="A6" s="4"/>
      <c r="B6" s="23"/>
      <c r="C6" s="13"/>
      <c r="D6" s="14"/>
      <c r="E6" s="282"/>
      <c r="F6" s="5"/>
      <c r="G6" s="14"/>
      <c r="H6" s="5"/>
      <c r="I6" s="25"/>
    </row>
    <row r="7" spans="1:9">
      <c r="A7" s="4"/>
      <c r="B7" s="15" t="s">
        <v>2</v>
      </c>
      <c r="C7" s="6"/>
      <c r="D7" s="6" t="s">
        <v>3</v>
      </c>
      <c r="E7" s="22"/>
      <c r="F7" s="5"/>
      <c r="G7" s="5"/>
      <c r="H7" s="5"/>
      <c r="I7" s="25"/>
    </row>
    <row r="8" spans="1:9">
      <c r="A8" s="4"/>
      <c r="B8" s="23"/>
      <c r="C8" s="13"/>
      <c r="D8" s="14" t="s">
        <v>4</v>
      </c>
      <c r="E8" s="22"/>
      <c r="F8" s="5"/>
      <c r="G8" s="6"/>
      <c r="H8" s="5"/>
      <c r="I8" s="25"/>
    </row>
    <row r="9" spans="1:9">
      <c r="A9" s="7"/>
      <c r="B9" s="17" t="s">
        <v>177</v>
      </c>
      <c r="C9" s="6"/>
      <c r="D9" s="6"/>
      <c r="E9" s="6"/>
      <c r="F9" s="6"/>
      <c r="G9" s="14"/>
      <c r="H9" s="5"/>
      <c r="I9" s="25"/>
    </row>
    <row r="10" spans="1:9">
      <c r="A10" s="7"/>
      <c r="B10" s="17" t="s">
        <v>178</v>
      </c>
      <c r="C10" s="6"/>
      <c r="D10" s="6"/>
      <c r="E10" s="6"/>
      <c r="F10" s="6"/>
      <c r="G10" s="21"/>
      <c r="H10" s="5"/>
      <c r="I10" s="25"/>
    </row>
    <row r="11" spans="1:9">
      <c r="A11" s="7"/>
      <c r="B11" s="18" t="s">
        <v>5</v>
      </c>
      <c r="C11" s="6"/>
      <c r="D11" s="14" t="s">
        <v>176</v>
      </c>
      <c r="E11" s="14"/>
      <c r="F11" s="5"/>
      <c r="G11" s="6"/>
      <c r="H11" s="5"/>
      <c r="I11" s="25"/>
    </row>
    <row r="12" spans="1:9">
      <c r="A12" s="4"/>
      <c r="B12" s="23"/>
      <c r="C12" s="13"/>
      <c r="D12" s="14" t="s">
        <v>349</v>
      </c>
      <c r="E12" s="14"/>
      <c r="F12" s="5"/>
      <c r="G12" s="14"/>
      <c r="H12" s="5"/>
      <c r="I12" s="25"/>
    </row>
    <row r="13" spans="1:9">
      <c r="A13" s="4"/>
      <c r="B13" s="19" t="s">
        <v>5</v>
      </c>
      <c r="C13" s="6"/>
      <c r="D13" s="14" t="s">
        <v>300</v>
      </c>
      <c r="E13" s="284"/>
      <c r="F13" s="285"/>
      <c r="G13" s="14"/>
      <c r="H13" s="5"/>
      <c r="I13" s="25"/>
    </row>
    <row r="14" spans="1:9">
      <c r="A14" s="4"/>
      <c r="B14" s="23"/>
      <c r="C14" s="13"/>
      <c r="D14" s="14" t="s">
        <v>301</v>
      </c>
      <c r="E14" s="284"/>
      <c r="F14" s="285"/>
      <c r="G14" s="6"/>
      <c r="H14" s="6"/>
      <c r="I14" s="25"/>
    </row>
    <row r="15" spans="1:9">
      <c r="A15" s="4"/>
      <c r="B15" s="15" t="s">
        <v>318</v>
      </c>
      <c r="C15" s="5"/>
      <c r="D15" s="20" t="s">
        <v>302</v>
      </c>
      <c r="E15" s="286"/>
      <c r="F15" s="287"/>
      <c r="G15" s="5"/>
      <c r="H15" s="5"/>
      <c r="I15" s="25"/>
    </row>
    <row r="16" spans="1:9">
      <c r="A16" s="4"/>
      <c r="B16" s="206"/>
      <c r="C16" s="13"/>
      <c r="D16" s="6"/>
      <c r="E16" s="8"/>
      <c r="F16" s="14"/>
      <c r="G16" s="6"/>
      <c r="H16" s="5"/>
      <c r="I16" s="25"/>
    </row>
    <row r="17" spans="1:9" ht="13.8">
      <c r="A17" s="4"/>
      <c r="B17" s="11"/>
      <c r="C17" s="10"/>
      <c r="D17" s="6" t="s">
        <v>175</v>
      </c>
      <c r="E17" s="11"/>
      <c r="F17" s="10"/>
      <c r="G17" s="10"/>
      <c r="H17" s="9"/>
      <c r="I17" s="25"/>
    </row>
    <row r="18" spans="1:9" ht="13.8" customHeight="1">
      <c r="A18" s="26"/>
      <c r="B18" s="40" t="s">
        <v>317</v>
      </c>
      <c r="C18" s="27"/>
      <c r="D18" s="27"/>
      <c r="E18" s="27"/>
      <c r="F18" s="27"/>
      <c r="G18" s="27"/>
      <c r="H18" s="27"/>
      <c r="I18" s="25"/>
    </row>
    <row r="19" spans="1:9" ht="50.25" customHeight="1">
      <c r="A19" s="26"/>
      <c r="B19" s="268"/>
      <c r="C19" s="269"/>
      <c r="D19" s="269"/>
      <c r="E19" s="269"/>
      <c r="F19" s="269"/>
      <c r="G19" s="269"/>
      <c r="H19" s="270"/>
      <c r="I19" s="25"/>
    </row>
    <row r="20" spans="1:9" ht="50.25" customHeight="1">
      <c r="A20" s="26"/>
      <c r="B20" s="271"/>
      <c r="C20" s="272"/>
      <c r="D20" s="272"/>
      <c r="E20" s="272"/>
      <c r="F20" s="272"/>
      <c r="G20" s="272"/>
      <c r="H20" s="273"/>
      <c r="I20" s="25"/>
    </row>
    <row r="21" spans="1:9" ht="50.25" customHeight="1">
      <c r="A21" s="26"/>
      <c r="B21" s="271"/>
      <c r="C21" s="272"/>
      <c r="D21" s="272"/>
      <c r="E21" s="272"/>
      <c r="F21" s="272"/>
      <c r="G21" s="272"/>
      <c r="H21" s="273"/>
      <c r="I21" s="25"/>
    </row>
    <row r="22" spans="1:9" ht="50.25" customHeight="1">
      <c r="A22" s="26"/>
      <c r="B22" s="271"/>
      <c r="C22" s="272"/>
      <c r="D22" s="272"/>
      <c r="E22" s="272"/>
      <c r="F22" s="272"/>
      <c r="G22" s="272"/>
      <c r="H22" s="273"/>
      <c r="I22" s="25"/>
    </row>
    <row r="23" spans="1:9" ht="50.25" customHeight="1">
      <c r="A23" s="26"/>
      <c r="B23" s="271"/>
      <c r="C23" s="272"/>
      <c r="D23" s="272"/>
      <c r="E23" s="272"/>
      <c r="F23" s="272"/>
      <c r="G23" s="272"/>
      <c r="H23" s="273"/>
      <c r="I23" s="25"/>
    </row>
    <row r="24" spans="1:9" ht="50.25" customHeight="1">
      <c r="A24" s="26"/>
      <c r="B24" s="271"/>
      <c r="C24" s="272"/>
      <c r="D24" s="272"/>
      <c r="E24" s="272"/>
      <c r="F24" s="272"/>
      <c r="G24" s="272"/>
      <c r="H24" s="273"/>
      <c r="I24" s="25"/>
    </row>
    <row r="25" spans="1:9" ht="50.25" customHeight="1">
      <c r="A25" s="26"/>
      <c r="B25" s="271"/>
      <c r="C25" s="272"/>
      <c r="D25" s="272"/>
      <c r="E25" s="272"/>
      <c r="F25" s="272"/>
      <c r="G25" s="272"/>
      <c r="H25" s="273"/>
      <c r="I25" s="25"/>
    </row>
    <row r="26" spans="1:9" ht="50.25" customHeight="1">
      <c r="A26" s="26"/>
      <c r="B26" s="271"/>
      <c r="C26" s="272"/>
      <c r="D26" s="272"/>
      <c r="E26" s="272"/>
      <c r="F26" s="272"/>
      <c r="G26" s="272"/>
      <c r="H26" s="273"/>
      <c r="I26" s="25"/>
    </row>
    <row r="27" spans="1:9" ht="50.25" customHeight="1">
      <c r="A27" s="26"/>
      <c r="B27" s="271"/>
      <c r="C27" s="272"/>
      <c r="D27" s="272"/>
      <c r="E27" s="272"/>
      <c r="F27" s="272"/>
      <c r="G27" s="272"/>
      <c r="H27" s="273"/>
      <c r="I27" s="25"/>
    </row>
    <row r="28" spans="1:9" ht="50.25" customHeight="1">
      <c r="A28" s="26"/>
      <c r="B28" s="274"/>
      <c r="C28" s="275"/>
      <c r="D28" s="275"/>
      <c r="E28" s="275"/>
      <c r="F28" s="275"/>
      <c r="G28" s="275"/>
      <c r="H28" s="276"/>
      <c r="I28" s="25"/>
    </row>
    <row r="29" spans="1:9">
      <c r="A29" s="28"/>
      <c r="B29" s="211"/>
      <c r="C29" s="29"/>
      <c r="D29" s="29"/>
      <c r="E29" s="29"/>
      <c r="F29" s="29"/>
      <c r="G29" s="29"/>
      <c r="H29" s="29"/>
      <c r="I29" s="30"/>
    </row>
    <row r="30" spans="1:9" hidden="1"/>
    <row r="31" spans="1:9" hidden="1"/>
    <row r="32" spans="1:9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hidden="1"/>
    <row r="1330" hidden="1"/>
    <row r="1331" hidden="1"/>
    <row r="1332" hidden="1"/>
    <row r="1333" hidden="1"/>
    <row r="1334" hidden="1"/>
    <row r="1335" hidden="1"/>
    <row r="1336" hidden="1"/>
    <row r="1337" hidden="1"/>
    <row r="1338" hidden="1"/>
    <row r="1339" hidden="1"/>
    <row r="1340" hidden="1"/>
    <row r="1341" hidden="1"/>
    <row r="1342" hidden="1"/>
    <row r="1343" hidden="1"/>
    <row r="134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  <row r="1441" hidden="1"/>
    <row r="1442" hidden="1"/>
    <row r="1443" hidden="1"/>
    <row r="1444" hidden="1"/>
    <row r="1445" hidden="1"/>
    <row r="1446" hidden="1"/>
    <row r="1447" hidden="1"/>
    <row r="1448" hidden="1"/>
    <row r="1449" hidden="1"/>
    <row r="1450" hidden="1"/>
    <row r="1451" hidden="1"/>
    <row r="1452" hidden="1"/>
    <row r="1453" hidden="1"/>
    <row r="1454" hidden="1"/>
    <row r="1455" hidden="1"/>
    <row r="1456" hidden="1"/>
    <row r="1457" hidden="1"/>
    <row r="1458" hidden="1"/>
    <row r="1459" hidden="1"/>
    <row r="1460" hidden="1"/>
    <row r="1461" hidden="1"/>
    <row r="1462" hidden="1"/>
    <row r="1463" hidden="1"/>
    <row r="1464" hidden="1"/>
    <row r="1465" hidden="1"/>
    <row r="1466" hidden="1"/>
    <row r="1467" hidden="1"/>
    <row r="1468" hidden="1"/>
    <row r="1469" hidden="1"/>
    <row r="1470" hidden="1"/>
    <row r="1471" hidden="1"/>
    <row r="1472" hidden="1"/>
    <row r="1473" hidden="1"/>
    <row r="1474" hidden="1"/>
    <row r="1475" hidden="1"/>
    <row r="1476" hidden="1"/>
    <row r="1477" hidden="1"/>
    <row r="1478" hidden="1"/>
    <row r="1479" hidden="1"/>
    <row r="1480" hidden="1"/>
    <row r="1481" hidden="1"/>
    <row r="1482" hidden="1"/>
    <row r="1483" hidden="1"/>
    <row r="1484" hidden="1"/>
    <row r="1485" hidden="1"/>
    <row r="1486" hidden="1"/>
    <row r="1487" hidden="1"/>
    <row r="1488" hidden="1"/>
    <row r="1489" hidden="1"/>
    <row r="1490" hidden="1"/>
    <row r="1491" hidden="1"/>
    <row r="1492" hidden="1"/>
    <row r="1493" hidden="1"/>
    <row r="1494" hidden="1"/>
    <row r="1495" hidden="1"/>
    <row r="1496" hidden="1"/>
    <row r="1497" hidden="1"/>
    <row r="1498" hidden="1"/>
    <row r="1499" hidden="1"/>
    <row r="1500" hidden="1"/>
    <row r="1501" hidden="1"/>
    <row r="1502" hidden="1"/>
    <row r="1503" hidden="1"/>
    <row r="1504" hidden="1"/>
    <row r="1505" hidden="1"/>
    <row r="1506" hidden="1"/>
    <row r="1507" hidden="1"/>
    <row r="1508" hidden="1"/>
    <row r="1509" hidden="1"/>
    <row r="1510" hidden="1"/>
    <row r="1511" hidden="1"/>
    <row r="1512" hidden="1"/>
    <row r="1513" hidden="1"/>
    <row r="1514" hidden="1"/>
    <row r="1515" hidden="1"/>
    <row r="1516" hidden="1"/>
    <row r="1517" hidden="1"/>
    <row r="1518" hidden="1"/>
    <row r="1519" hidden="1"/>
    <row r="1520" hidden="1"/>
    <row r="1521" hidden="1"/>
    <row r="1522" hidden="1"/>
    <row r="1523" hidden="1"/>
    <row r="1524" hidden="1"/>
    <row r="1525" hidden="1"/>
    <row r="1526" hidden="1"/>
    <row r="1527" hidden="1"/>
    <row r="1528" hidden="1"/>
    <row r="1529" hidden="1"/>
    <row r="1530" hidden="1"/>
    <row r="1531" hidden="1"/>
    <row r="1532" hidden="1"/>
    <row r="1533" hidden="1"/>
    <row r="1534" hidden="1"/>
    <row r="1535" hidden="1"/>
    <row r="1536" hidden="1"/>
    <row r="1537" hidden="1"/>
    <row r="1538" hidden="1"/>
    <row r="1539" hidden="1"/>
    <row r="1540" hidden="1"/>
    <row r="1541" hidden="1"/>
    <row r="1542" hidden="1"/>
    <row r="1543" hidden="1"/>
    <row r="1544" hidden="1"/>
    <row r="1545" hidden="1"/>
    <row r="1546" hidden="1"/>
    <row r="1547" hidden="1"/>
    <row r="1548" hidden="1"/>
    <row r="1549" hidden="1"/>
    <row r="1550" hidden="1"/>
    <row r="1551" hidden="1"/>
    <row r="1552" hidden="1"/>
    <row r="1553" hidden="1"/>
    <row r="1554" hidden="1"/>
    <row r="1555" hidden="1"/>
    <row r="1556" hidden="1"/>
    <row r="1557" hidden="1"/>
    <row r="1558" hidden="1"/>
    <row r="1559" hidden="1"/>
    <row r="1560" hidden="1"/>
    <row r="1561" hidden="1"/>
    <row r="1562" hidden="1"/>
    <row r="1563" hidden="1"/>
    <row r="1564" hidden="1"/>
    <row r="1565" hidden="1"/>
    <row r="1566" hidden="1"/>
    <row r="1567" hidden="1"/>
    <row r="1568" hidden="1"/>
    <row r="1569" hidden="1"/>
    <row r="1570" hidden="1"/>
    <row r="1571" hidden="1"/>
    <row r="1572" hidden="1"/>
    <row r="1573" hidden="1"/>
    <row r="1574" hidden="1"/>
    <row r="1575" hidden="1"/>
    <row r="1576" hidden="1"/>
    <row r="1577" hidden="1"/>
    <row r="1578" hidden="1"/>
    <row r="1579" hidden="1"/>
    <row r="1580" hidden="1"/>
    <row r="1581" hidden="1"/>
    <row r="1582" hidden="1"/>
    <row r="1583" hidden="1"/>
    <row r="1584" hidden="1"/>
    <row r="1585" hidden="1"/>
    <row r="1586" hidden="1"/>
    <row r="1587" hidden="1"/>
    <row r="1588" hidden="1"/>
    <row r="1589" hidden="1"/>
    <row r="1590" hidden="1"/>
    <row r="1591" hidden="1"/>
    <row r="1592" hidden="1"/>
    <row r="1593" hidden="1"/>
    <row r="1594" hidden="1"/>
    <row r="1595" hidden="1"/>
    <row r="1596" hidden="1"/>
    <row r="1597" hidden="1"/>
    <row r="1598" hidden="1"/>
    <row r="1599" hidden="1"/>
    <row r="1600" hidden="1"/>
    <row r="1601" hidden="1"/>
    <row r="1602" hidden="1"/>
    <row r="1603" hidden="1"/>
    <row r="1604" hidden="1"/>
    <row r="1605" hidden="1"/>
    <row r="1606" hidden="1"/>
    <row r="1607" hidden="1"/>
    <row r="1608" hidden="1"/>
    <row r="1609" hidden="1"/>
    <row r="1610" hidden="1"/>
    <row r="1611" hidden="1"/>
    <row r="1612" hidden="1"/>
    <row r="1613" hidden="1"/>
    <row r="1614" hidden="1"/>
    <row r="1615" hidden="1"/>
    <row r="1616" hidden="1"/>
    <row r="1617" hidden="1"/>
    <row r="1618" hidden="1"/>
    <row r="1619" hidden="1"/>
    <row r="1620" hidden="1"/>
    <row r="1621" hidden="1"/>
    <row r="1622" hidden="1"/>
    <row r="1623" hidden="1"/>
    <row r="1624" hidden="1"/>
    <row r="1625" hidden="1"/>
    <row r="1626" hidden="1"/>
    <row r="1627" hidden="1"/>
    <row r="1628" hidden="1"/>
    <row r="1629" hidden="1"/>
    <row r="1630" hidden="1"/>
    <row r="1631" hidden="1"/>
    <row r="1632" hidden="1"/>
    <row r="1633" hidden="1"/>
    <row r="1634" hidden="1"/>
    <row r="1635" hidden="1"/>
    <row r="1636" hidden="1"/>
    <row r="1637" hidden="1"/>
    <row r="1638" hidden="1"/>
    <row r="1639" hidden="1"/>
    <row r="1640" hidden="1"/>
    <row r="1641" hidden="1"/>
    <row r="1642" hidden="1"/>
    <row r="1643" hidden="1"/>
    <row r="1644" hidden="1"/>
    <row r="1645" hidden="1"/>
    <row r="1646" hidden="1"/>
    <row r="1647" hidden="1"/>
    <row r="1648" hidden="1"/>
    <row r="1649" hidden="1"/>
    <row r="1650" hidden="1"/>
    <row r="1651" hidden="1"/>
    <row r="1652" hidden="1"/>
    <row r="1653" hidden="1"/>
    <row r="1654" hidden="1"/>
    <row r="1655" hidden="1"/>
    <row r="1656" hidden="1"/>
    <row r="1657" hidden="1"/>
    <row r="1658" hidden="1"/>
    <row r="1659" hidden="1"/>
    <row r="1660" hidden="1"/>
    <row r="1661" hidden="1"/>
    <row r="1662" hidden="1"/>
    <row r="1663" hidden="1"/>
    <row r="1664" hidden="1"/>
    <row r="1665" hidden="1"/>
    <row r="1666" hidden="1"/>
    <row r="1667" hidden="1"/>
    <row r="1668" hidden="1"/>
    <row r="1669" hidden="1"/>
    <row r="1670" hidden="1"/>
    <row r="1671" hidden="1"/>
    <row r="1672" hidden="1"/>
    <row r="1673" hidden="1"/>
    <row r="1674" hidden="1"/>
    <row r="1675" hidden="1"/>
    <row r="1676" hidden="1"/>
    <row r="1677" hidden="1"/>
    <row r="1678" hidden="1"/>
    <row r="1679" hidden="1"/>
    <row r="1680" hidden="1"/>
    <row r="1681" hidden="1"/>
    <row r="1682" hidden="1"/>
    <row r="1683" hidden="1"/>
    <row r="1684" hidden="1"/>
    <row r="1685" hidden="1"/>
    <row r="1686" hidden="1"/>
    <row r="1687" hidden="1"/>
    <row r="1688" hidden="1"/>
    <row r="1689" hidden="1"/>
    <row r="1690" hidden="1"/>
    <row r="1691" hidden="1"/>
    <row r="1692" hidden="1"/>
    <row r="1693" hidden="1"/>
    <row r="1694" hidden="1"/>
    <row r="1695" hidden="1"/>
    <row r="1696" hidden="1"/>
    <row r="1697" hidden="1"/>
    <row r="1698" hidden="1"/>
    <row r="1699" hidden="1"/>
    <row r="1700" hidden="1"/>
    <row r="1701" hidden="1"/>
    <row r="1702" hidden="1"/>
    <row r="1703" hidden="1"/>
    <row r="1704" hidden="1"/>
    <row r="1705" hidden="1"/>
    <row r="1706" hidden="1"/>
    <row r="1707" hidden="1"/>
    <row r="1708" hidden="1"/>
    <row r="1709" hidden="1"/>
    <row r="1710" hidden="1"/>
    <row r="1711" hidden="1"/>
    <row r="1712" hidden="1"/>
    <row r="1713" hidden="1"/>
    <row r="1714" hidden="1"/>
    <row r="1715" hidden="1"/>
    <row r="1716" hidden="1"/>
    <row r="1717" hidden="1"/>
    <row r="1718" hidden="1"/>
    <row r="1719" hidden="1"/>
    <row r="1720" hidden="1"/>
    <row r="1721" hidden="1"/>
    <row r="1722" hidden="1"/>
    <row r="1723" hidden="1"/>
    <row r="1724" hidden="1"/>
    <row r="1725" hidden="1"/>
    <row r="1726" hidden="1"/>
    <row r="1727" hidden="1"/>
    <row r="1728" hidden="1"/>
    <row r="1729" hidden="1"/>
    <row r="1730" hidden="1"/>
    <row r="1731" hidden="1"/>
    <row r="1732" hidden="1"/>
    <row r="1733" hidden="1"/>
    <row r="1734" hidden="1"/>
    <row r="1735" hidden="1"/>
    <row r="1736" hidden="1"/>
    <row r="1737" hidden="1"/>
    <row r="1738" hidden="1"/>
    <row r="1739" hidden="1"/>
    <row r="1740" hidden="1"/>
    <row r="1741" hidden="1"/>
    <row r="1742" hidden="1"/>
    <row r="1743" hidden="1"/>
    <row r="1744" hidden="1"/>
    <row r="1745" hidden="1"/>
    <row r="1746" hidden="1"/>
    <row r="1747" hidden="1"/>
    <row r="1748" hidden="1"/>
    <row r="1749" hidden="1"/>
    <row r="1750" hidden="1"/>
    <row r="1751" hidden="1"/>
    <row r="1752" hidden="1"/>
    <row r="1753" hidden="1"/>
    <row r="1754" hidden="1"/>
    <row r="1755" hidden="1"/>
    <row r="1756" hidden="1"/>
    <row r="1757" hidden="1"/>
    <row r="1758" hidden="1"/>
    <row r="1759" hidden="1"/>
    <row r="1760" hidden="1"/>
    <row r="1761" hidden="1"/>
    <row r="1762" hidden="1"/>
    <row r="1763" hidden="1"/>
    <row r="1764" hidden="1"/>
    <row r="1765" hidden="1"/>
    <row r="1766" hidden="1"/>
    <row r="1767" hidden="1"/>
    <row r="1768" hidden="1"/>
    <row r="1769" hidden="1"/>
    <row r="1770" hidden="1"/>
    <row r="1771" hidden="1"/>
    <row r="1772" hidden="1"/>
    <row r="1773" hidden="1"/>
    <row r="1774" hidden="1"/>
    <row r="1775" hidden="1"/>
    <row r="1776" hidden="1"/>
    <row r="1777" hidden="1"/>
    <row r="1778" hidden="1"/>
    <row r="1779" hidden="1"/>
    <row r="1780" hidden="1"/>
    <row r="1781" hidden="1"/>
    <row r="1782" hidden="1"/>
    <row r="1783" hidden="1"/>
    <row r="1784" hidden="1"/>
    <row r="1785" hidden="1"/>
    <row r="1786" hidden="1"/>
    <row r="1787" hidden="1"/>
    <row r="1788" hidden="1"/>
    <row r="1789" hidden="1"/>
    <row r="1790" hidden="1"/>
    <row r="1791" hidden="1"/>
    <row r="1792" hidden="1"/>
    <row r="1793" hidden="1"/>
    <row r="1794" hidden="1"/>
    <row r="1795" hidden="1"/>
    <row r="1796" hidden="1"/>
    <row r="1797" hidden="1"/>
    <row r="1798" hidden="1"/>
    <row r="1799" hidden="1"/>
    <row r="1800" hidden="1"/>
    <row r="1801" hidden="1"/>
    <row r="1802" hidden="1"/>
    <row r="1803" hidden="1"/>
    <row r="1804" hidden="1"/>
    <row r="1805" hidden="1"/>
    <row r="1806" hidden="1"/>
    <row r="1807" hidden="1"/>
    <row r="1808" hidden="1"/>
    <row r="1809" hidden="1"/>
    <row r="1810" hidden="1"/>
    <row r="1811" hidden="1"/>
    <row r="1812" hidden="1"/>
    <row r="1813" hidden="1"/>
    <row r="1814" hidden="1"/>
    <row r="1815" hidden="1"/>
    <row r="1816" hidden="1"/>
    <row r="1817" hidden="1"/>
    <row r="1818" hidden="1"/>
    <row r="1819" hidden="1"/>
    <row r="1820" hidden="1"/>
    <row r="1821" hidden="1"/>
    <row r="1822" hidden="1"/>
    <row r="1823" hidden="1"/>
    <row r="1824" hidden="1"/>
    <row r="1825" hidden="1"/>
    <row r="1826" hidden="1"/>
    <row r="1827" hidden="1"/>
    <row r="1828" hidden="1"/>
    <row r="1829" hidden="1"/>
    <row r="1830" hidden="1"/>
    <row r="1831" hidden="1"/>
    <row r="1832" hidden="1"/>
    <row r="1833" hidden="1"/>
    <row r="1834" hidden="1"/>
    <row r="1835" hidden="1"/>
    <row r="1836" hidden="1"/>
    <row r="1837" hidden="1"/>
    <row r="1838" hidden="1"/>
    <row r="1839" hidden="1"/>
    <row r="1840" hidden="1"/>
    <row r="1841" hidden="1"/>
    <row r="1842" hidden="1"/>
    <row r="1843" hidden="1"/>
    <row r="1844" hidden="1"/>
    <row r="1845" hidden="1"/>
    <row r="1846" hidden="1"/>
    <row r="1847" hidden="1"/>
    <row r="1848" hidden="1"/>
    <row r="1849" hidden="1"/>
    <row r="1850" hidden="1"/>
    <row r="1851" hidden="1"/>
    <row r="1852" hidden="1"/>
    <row r="1853" hidden="1"/>
    <row r="1854" hidden="1"/>
    <row r="1855" hidden="1"/>
    <row r="1856" hidden="1"/>
    <row r="1857" hidden="1"/>
    <row r="1858" hidden="1"/>
    <row r="1859" hidden="1"/>
    <row r="1860" hidden="1"/>
    <row r="1861" hidden="1"/>
    <row r="1862" hidden="1"/>
    <row r="1863" hidden="1"/>
    <row r="1864" hidden="1"/>
    <row r="1865" hidden="1"/>
    <row r="1866" hidden="1"/>
    <row r="1867" hidden="1"/>
    <row r="1868" hidden="1"/>
    <row r="1869" hidden="1"/>
    <row r="1870" hidden="1"/>
    <row r="1871" hidden="1"/>
    <row r="1872" hidden="1"/>
    <row r="1873" hidden="1"/>
    <row r="1874" hidden="1"/>
    <row r="1875" hidden="1"/>
    <row r="1876" hidden="1"/>
    <row r="1877" hidden="1"/>
    <row r="1878" hidden="1"/>
    <row r="1879" hidden="1"/>
    <row r="1880" hidden="1"/>
    <row r="1881" hidden="1"/>
    <row r="1882" hidden="1"/>
    <row r="1883" hidden="1"/>
    <row r="1884" hidden="1"/>
    <row r="1885" hidden="1"/>
    <row r="1886" hidden="1"/>
    <row r="1887" hidden="1"/>
    <row r="1888" hidden="1"/>
    <row r="1889" hidden="1"/>
    <row r="1890" hidden="1"/>
    <row r="1891" hidden="1"/>
    <row r="1892" hidden="1"/>
    <row r="1893" hidden="1"/>
    <row r="1894" hidden="1"/>
    <row r="1895" hidden="1"/>
    <row r="1896" hidden="1"/>
    <row r="1897" hidden="1"/>
    <row r="1898" hidden="1"/>
    <row r="1899" hidden="1"/>
    <row r="1900" hidden="1"/>
    <row r="1901" hidden="1"/>
    <row r="1902" hidden="1"/>
    <row r="1903" hidden="1"/>
    <row r="1904" hidden="1"/>
    <row r="1905" hidden="1"/>
    <row r="1906" hidden="1"/>
    <row r="1907" hidden="1"/>
    <row r="1908" hidden="1"/>
    <row r="1909" hidden="1"/>
    <row r="1910" hidden="1"/>
    <row r="1911" hidden="1"/>
    <row r="1912" hidden="1"/>
    <row r="1913" hidden="1"/>
    <row r="1914" hidden="1"/>
    <row r="1915" hidden="1"/>
    <row r="1916" hidden="1"/>
    <row r="1917" hidden="1"/>
    <row r="1918" hidden="1"/>
    <row r="1919" hidden="1"/>
    <row r="1920" hidden="1"/>
    <row r="1921" hidden="1"/>
    <row r="1922" hidden="1"/>
    <row r="1923" hidden="1"/>
    <row r="1924" hidden="1"/>
    <row r="1925" hidden="1"/>
    <row r="1926" hidden="1"/>
    <row r="1927" hidden="1"/>
    <row r="1928" hidden="1"/>
    <row r="1929" hidden="1"/>
    <row r="1930" hidden="1"/>
    <row r="1931" hidden="1"/>
    <row r="1932" hidden="1"/>
    <row r="1933" hidden="1"/>
    <row r="1934" hidden="1"/>
    <row r="1935" hidden="1"/>
    <row r="1936" hidden="1"/>
    <row r="1937" hidden="1"/>
    <row r="1938" hidden="1"/>
    <row r="1939" hidden="1"/>
    <row r="1940" hidden="1"/>
    <row r="1941" hidden="1"/>
    <row r="1942" hidden="1"/>
    <row r="1943" hidden="1"/>
    <row r="1944" hidden="1"/>
    <row r="1945" hidden="1"/>
    <row r="1946" hidden="1"/>
    <row r="1947" hidden="1"/>
    <row r="1948" hidden="1"/>
    <row r="1949" hidden="1"/>
    <row r="1950" hidden="1"/>
    <row r="1951" hidden="1"/>
    <row r="1952" hidden="1"/>
    <row r="1953" hidden="1"/>
    <row r="1954" hidden="1"/>
    <row r="1955" hidden="1"/>
    <row r="1956" hidden="1"/>
    <row r="1957" hidden="1"/>
    <row r="1958" hidden="1"/>
    <row r="1959" hidden="1"/>
    <row r="1960" hidden="1"/>
    <row r="1961" hidden="1"/>
    <row r="1962" hidden="1"/>
    <row r="1963" hidden="1"/>
    <row r="1964" hidden="1"/>
    <row r="1965" hidden="1"/>
    <row r="1966" hidden="1"/>
    <row r="1967" hidden="1"/>
    <row r="1968" hidden="1"/>
    <row r="1969" hidden="1"/>
    <row r="1970" hidden="1"/>
    <row r="1971" hidden="1"/>
    <row r="1972" hidden="1"/>
    <row r="1973" hidden="1"/>
    <row r="1974" hidden="1"/>
    <row r="1975" hidden="1"/>
    <row r="1976" hidden="1"/>
    <row r="1977" hidden="1"/>
    <row r="1978" hidden="1"/>
    <row r="1979" hidden="1"/>
    <row r="1980" hidden="1"/>
    <row r="1981" hidden="1"/>
    <row r="1982" hidden="1"/>
    <row r="1983" hidden="1"/>
    <row r="1984" hidden="1"/>
    <row r="1985" hidden="1"/>
    <row r="1986" hidden="1"/>
    <row r="1987" hidden="1"/>
    <row r="1988" hidden="1"/>
    <row r="1989" hidden="1"/>
    <row r="1990" hidden="1"/>
    <row r="1991" hidden="1"/>
    <row r="1992" hidden="1"/>
    <row r="1993" hidden="1"/>
    <row r="1994" hidden="1"/>
    <row r="1995" hidden="1"/>
    <row r="1996" hidden="1"/>
    <row r="1997" hidden="1"/>
    <row r="1998" hidden="1"/>
    <row r="1999" hidden="1"/>
    <row r="2000" hidden="1"/>
    <row r="2001" hidden="1"/>
    <row r="2002" hidden="1"/>
    <row r="2003" hidden="1"/>
    <row r="2004" hidden="1"/>
    <row r="2005" hidden="1"/>
    <row r="2006" hidden="1"/>
    <row r="2007" hidden="1"/>
    <row r="2008" hidden="1"/>
    <row r="2009" hidden="1"/>
    <row r="2010" hidden="1"/>
    <row r="2011" hidden="1"/>
    <row r="2012" hidden="1"/>
    <row r="2013" hidden="1"/>
    <row r="2014" hidden="1"/>
    <row r="2015" hidden="1"/>
    <row r="2016" hidden="1"/>
    <row r="2017" hidden="1"/>
    <row r="2018" hidden="1"/>
    <row r="2019" hidden="1"/>
    <row r="2020" hidden="1"/>
    <row r="2021" hidden="1"/>
    <row r="2022" hidden="1"/>
    <row r="2023" hidden="1"/>
    <row r="2024" hidden="1"/>
    <row r="2025" hidden="1"/>
    <row r="2026" hidden="1"/>
    <row r="2027" hidden="1"/>
    <row r="2028" hidden="1"/>
    <row r="2029" hidden="1"/>
    <row r="2030" hidden="1"/>
    <row r="2031" hidden="1"/>
    <row r="2032" hidden="1"/>
    <row r="2033" hidden="1"/>
    <row r="2034" hidden="1"/>
    <row r="2035" hidden="1"/>
    <row r="2036" hidden="1"/>
    <row r="2037" hidden="1"/>
    <row r="2038" hidden="1"/>
    <row r="2039" hidden="1"/>
    <row r="2040" hidden="1"/>
    <row r="2041" hidden="1"/>
    <row r="2042" hidden="1"/>
    <row r="2043" hidden="1"/>
    <row r="2044" hidden="1"/>
    <row r="2045" hidden="1"/>
    <row r="2046" hidden="1"/>
    <row r="2047" hidden="1"/>
    <row r="2048" hidden="1"/>
    <row r="2049" hidden="1"/>
    <row r="2050" hidden="1"/>
    <row r="2051" hidden="1"/>
    <row r="2052" hidden="1"/>
    <row r="2053" hidden="1"/>
    <row r="2054" hidden="1"/>
    <row r="2055" hidden="1"/>
    <row r="2056" hidden="1"/>
    <row r="2057" hidden="1"/>
    <row r="2058" hidden="1"/>
    <row r="2059" hidden="1"/>
    <row r="2060" hidden="1"/>
    <row r="2061" hidden="1"/>
    <row r="2062" hidden="1"/>
    <row r="2063" hidden="1"/>
    <row r="2064" hidden="1"/>
    <row r="2065" hidden="1"/>
    <row r="2066" hidden="1"/>
    <row r="2067" hidden="1"/>
    <row r="2068" hidden="1"/>
    <row r="2069" hidden="1"/>
    <row r="2070" hidden="1"/>
    <row r="2071" hidden="1"/>
    <row r="2072" hidden="1"/>
    <row r="2073" hidden="1"/>
    <row r="2074" hidden="1"/>
    <row r="2075" hidden="1"/>
    <row r="2076" hidden="1"/>
    <row r="2077" hidden="1"/>
    <row r="2078" hidden="1"/>
    <row r="2079" hidden="1"/>
    <row r="2080" hidden="1"/>
    <row r="2081" hidden="1"/>
    <row r="2082" hidden="1"/>
    <row r="2083" hidden="1"/>
    <row r="2084" hidden="1"/>
    <row r="2085" hidden="1"/>
    <row r="2086" hidden="1"/>
    <row r="2087" hidden="1"/>
    <row r="2088" hidden="1"/>
    <row r="2089" hidden="1"/>
    <row r="2090" hidden="1"/>
    <row r="2091" hidden="1"/>
    <row r="2092" hidden="1"/>
    <row r="2093" hidden="1"/>
    <row r="2094" hidden="1"/>
    <row r="2095" hidden="1"/>
    <row r="2096" hidden="1"/>
    <row r="2097" hidden="1"/>
    <row r="2098" hidden="1"/>
    <row r="2099" hidden="1"/>
    <row r="2100" hidden="1"/>
    <row r="2101" hidden="1"/>
    <row r="2102" hidden="1"/>
    <row r="2103" hidden="1"/>
    <row r="2104" hidden="1"/>
    <row r="2105" hidden="1"/>
    <row r="2106" hidden="1"/>
    <row r="2107" hidden="1"/>
    <row r="2108" hidden="1"/>
    <row r="2109" hidden="1"/>
    <row r="2110" hidden="1"/>
    <row r="2111" hidden="1"/>
    <row r="2112" hidden="1"/>
    <row r="2113" hidden="1"/>
    <row r="2114" hidden="1"/>
    <row r="2115" hidden="1"/>
    <row r="2116" hidden="1"/>
    <row r="2117" hidden="1"/>
    <row r="2118" hidden="1"/>
    <row r="2119" hidden="1"/>
    <row r="2120" hidden="1"/>
    <row r="2121" hidden="1"/>
    <row r="2122" hidden="1"/>
    <row r="2123" hidden="1"/>
    <row r="2124" hidden="1"/>
    <row r="2125" hidden="1"/>
    <row r="2126" hidden="1"/>
    <row r="2127" hidden="1"/>
    <row r="2128" hidden="1"/>
    <row r="2129" hidden="1"/>
    <row r="2130" hidden="1"/>
    <row r="2131" hidden="1"/>
    <row r="2132" hidden="1"/>
    <row r="2133" hidden="1"/>
    <row r="2134" hidden="1"/>
    <row r="2135" hidden="1"/>
    <row r="2136" hidden="1"/>
    <row r="2137" hidden="1"/>
    <row r="2138" hidden="1"/>
    <row r="2139" hidden="1"/>
    <row r="2140" hidden="1"/>
    <row r="2141" hidden="1"/>
    <row r="2142" hidden="1"/>
    <row r="2143" hidden="1"/>
    <row r="2144" hidden="1"/>
    <row r="2145" hidden="1"/>
    <row r="2146" hidden="1"/>
    <row r="2147" hidden="1"/>
    <row r="2148" hidden="1"/>
    <row r="2149" hidden="1"/>
    <row r="2150" hidden="1"/>
    <row r="2151" hidden="1"/>
    <row r="2152" hidden="1"/>
    <row r="2153" hidden="1"/>
    <row r="2154" hidden="1"/>
    <row r="2155" hidden="1"/>
    <row r="2156" hidden="1"/>
    <row r="2157" hidden="1"/>
    <row r="2158" hidden="1"/>
    <row r="2159" hidden="1"/>
    <row r="2160" hidden="1"/>
    <row r="2161" hidden="1"/>
    <row r="2162" hidden="1"/>
    <row r="2163" hidden="1"/>
    <row r="2164" hidden="1"/>
    <row r="2165" hidden="1"/>
    <row r="2166" hidden="1"/>
    <row r="2167" hidden="1"/>
    <row r="2168" hidden="1"/>
    <row r="2169" hidden="1"/>
    <row r="2170" hidden="1"/>
    <row r="2171" hidden="1"/>
    <row r="2172" hidden="1"/>
    <row r="2173" hidden="1"/>
    <row r="2174" hidden="1"/>
    <row r="2175" hidden="1"/>
    <row r="2176" hidden="1"/>
    <row r="2177" hidden="1"/>
    <row r="2178" hidden="1"/>
    <row r="2179" hidden="1"/>
    <row r="2180" hidden="1"/>
    <row r="2181" hidden="1"/>
    <row r="2182" hidden="1"/>
    <row r="2183" hidden="1"/>
    <row r="2184" hidden="1"/>
    <row r="2185" hidden="1"/>
    <row r="2186" hidden="1"/>
    <row r="2187" hidden="1"/>
    <row r="2188" hidden="1"/>
    <row r="2189" hidden="1"/>
    <row r="2190" hidden="1"/>
    <row r="2191" hidden="1"/>
    <row r="2192" hidden="1"/>
    <row r="2193" hidden="1"/>
    <row r="2194" hidden="1"/>
    <row r="2195" hidden="1"/>
    <row r="2196" hidden="1"/>
    <row r="2197" hidden="1"/>
    <row r="2198" hidden="1"/>
    <row r="2199" hidden="1"/>
    <row r="2200" hidden="1"/>
    <row r="2201" hidden="1"/>
    <row r="2202" hidden="1"/>
    <row r="2203" hidden="1"/>
    <row r="2204" hidden="1"/>
    <row r="2205" hidden="1"/>
    <row r="2206" hidden="1"/>
    <row r="2207" hidden="1"/>
    <row r="2208" hidden="1"/>
    <row r="2209" hidden="1"/>
    <row r="2210" hidden="1"/>
    <row r="2211" hidden="1"/>
    <row r="2212" hidden="1"/>
    <row r="2213" hidden="1"/>
    <row r="2214" hidden="1"/>
    <row r="2215" hidden="1"/>
    <row r="2216" hidden="1"/>
    <row r="2217" hidden="1"/>
    <row r="2218" hidden="1"/>
    <row r="2219" hidden="1"/>
    <row r="2220" hidden="1"/>
    <row r="2221" hidden="1"/>
    <row r="2222" hidden="1"/>
    <row r="2223" hidden="1"/>
    <row r="2224" hidden="1"/>
    <row r="2225" hidden="1"/>
    <row r="2226" hidden="1"/>
    <row r="2227" hidden="1"/>
    <row r="2228" hidden="1"/>
    <row r="2229" hidden="1"/>
    <row r="2230" hidden="1"/>
    <row r="2231" hidden="1"/>
    <row r="2232" hidden="1"/>
    <row r="2233" hidden="1"/>
    <row r="2234" hidden="1"/>
    <row r="2235" hidden="1"/>
    <row r="2236" hidden="1"/>
    <row r="2237" hidden="1"/>
    <row r="2238" hidden="1"/>
    <row r="2239" hidden="1"/>
    <row r="2240" hidden="1"/>
    <row r="2241" hidden="1"/>
    <row r="2242" hidden="1"/>
    <row r="2243" hidden="1"/>
    <row r="2244" hidden="1"/>
    <row r="2245" hidden="1"/>
    <row r="2246" hidden="1"/>
    <row r="2247" hidden="1"/>
    <row r="2248" hidden="1"/>
    <row r="2249" hidden="1"/>
    <row r="2250" hidden="1"/>
    <row r="2251" hidden="1"/>
    <row r="2252" hidden="1"/>
    <row r="2253" hidden="1"/>
    <row r="2254" hidden="1"/>
    <row r="2255" hidden="1"/>
    <row r="2256" hidden="1"/>
    <row r="2257" hidden="1"/>
    <row r="2258" hidden="1"/>
    <row r="2259" hidden="1"/>
    <row r="2260" hidden="1"/>
    <row r="2261" hidden="1"/>
    <row r="2262" hidden="1"/>
    <row r="2263" hidden="1"/>
    <row r="2264" hidden="1"/>
    <row r="2265" hidden="1"/>
    <row r="2266" hidden="1"/>
    <row r="2267" hidden="1"/>
    <row r="2268" hidden="1"/>
    <row r="2269" hidden="1"/>
    <row r="2270" hidden="1"/>
    <row r="2271" hidden="1"/>
    <row r="2272" hidden="1"/>
    <row r="2273" hidden="1"/>
    <row r="2274" hidden="1"/>
    <row r="2275" hidden="1"/>
    <row r="2276" hidden="1"/>
    <row r="2277" hidden="1"/>
    <row r="2278" hidden="1"/>
    <row r="2279" hidden="1"/>
    <row r="2280" hidden="1"/>
    <row r="2281" hidden="1"/>
    <row r="2282" hidden="1"/>
    <row r="2283" hidden="1"/>
    <row r="2284" hidden="1"/>
    <row r="2285" hidden="1"/>
    <row r="2286" hidden="1"/>
    <row r="2287" hidden="1"/>
    <row r="2288" hidden="1"/>
    <row r="2289" hidden="1"/>
    <row r="2290" hidden="1"/>
    <row r="2291" hidden="1"/>
    <row r="2292" hidden="1"/>
    <row r="2293" hidden="1"/>
    <row r="2294" hidden="1"/>
    <row r="2295" hidden="1"/>
    <row r="2296" hidden="1"/>
    <row r="2297" hidden="1"/>
    <row r="2298" hidden="1"/>
    <row r="2299" hidden="1"/>
    <row r="2300" hidden="1"/>
    <row r="2301" hidden="1"/>
    <row r="2302" hidden="1"/>
    <row r="2303" hidden="1"/>
    <row r="2304" hidden="1"/>
    <row r="2305" hidden="1"/>
    <row r="2306" hidden="1"/>
    <row r="2307" hidden="1"/>
    <row r="2308" hidden="1"/>
    <row r="2309" hidden="1"/>
    <row r="2310" hidden="1"/>
    <row r="2311" hidden="1"/>
    <row r="2312" hidden="1"/>
    <row r="2313" hidden="1"/>
    <row r="2314" hidden="1"/>
    <row r="2315" hidden="1"/>
    <row r="2316" hidden="1"/>
    <row r="2317" hidden="1"/>
    <row r="2318" hidden="1"/>
    <row r="2319" hidden="1"/>
    <row r="2320" hidden="1"/>
    <row r="2321" hidden="1"/>
    <row r="2322" hidden="1"/>
    <row r="2323" hidden="1"/>
    <row r="2324" hidden="1"/>
    <row r="2325" hidden="1"/>
    <row r="2326" hidden="1"/>
    <row r="2327" hidden="1"/>
    <row r="2328" hidden="1"/>
    <row r="2329" hidden="1"/>
    <row r="2330" hidden="1"/>
    <row r="2331" hidden="1"/>
    <row r="2332" hidden="1"/>
    <row r="2333" hidden="1"/>
    <row r="2334" hidden="1"/>
    <row r="2335" hidden="1"/>
    <row r="2336" hidden="1"/>
    <row r="2337" hidden="1"/>
    <row r="2338" hidden="1"/>
    <row r="2339" hidden="1"/>
    <row r="2340" hidden="1"/>
    <row r="2341" hidden="1"/>
    <row r="2342" hidden="1"/>
    <row r="2343" hidden="1"/>
    <row r="2344" hidden="1"/>
    <row r="2345" hidden="1"/>
    <row r="2346" hidden="1"/>
    <row r="2347" hidden="1"/>
    <row r="2348" hidden="1"/>
    <row r="2349" hidden="1"/>
    <row r="2350" hidden="1"/>
    <row r="2351" hidden="1"/>
    <row r="2352" hidden="1"/>
    <row r="2353" hidden="1"/>
    <row r="2354" hidden="1"/>
    <row r="2355" hidden="1"/>
    <row r="2356" hidden="1"/>
    <row r="2357" hidden="1"/>
    <row r="2358" hidden="1"/>
    <row r="2359" hidden="1"/>
    <row r="2360" hidden="1"/>
    <row r="2361" hidden="1"/>
    <row r="2362" hidden="1"/>
    <row r="2363" hidden="1"/>
    <row r="2364" hidden="1"/>
    <row r="2365" hidden="1"/>
    <row r="2366" hidden="1"/>
    <row r="2367" hidden="1"/>
    <row r="2368" hidden="1"/>
    <row r="2369" hidden="1"/>
    <row r="2370" hidden="1"/>
    <row r="2371" hidden="1"/>
    <row r="2372" hidden="1"/>
    <row r="2373" hidden="1"/>
    <row r="2374" hidden="1"/>
    <row r="2375" hidden="1"/>
    <row r="2376" hidden="1"/>
    <row r="2377" hidden="1"/>
    <row r="2378" hidden="1"/>
    <row r="2379" hidden="1"/>
    <row r="2380" hidden="1"/>
    <row r="2381" hidden="1"/>
    <row r="2382" hidden="1"/>
    <row r="2383" hidden="1"/>
    <row r="2384" hidden="1"/>
    <row r="2385" hidden="1"/>
    <row r="2386" hidden="1"/>
    <row r="2387" hidden="1"/>
    <row r="2388" hidden="1"/>
    <row r="2389" hidden="1"/>
    <row r="2390" hidden="1"/>
    <row r="2391" hidden="1"/>
    <row r="2392" hidden="1"/>
    <row r="2393" hidden="1"/>
    <row r="2394" hidden="1"/>
    <row r="2395" hidden="1"/>
    <row r="2396" hidden="1"/>
    <row r="2397" hidden="1"/>
    <row r="2398" hidden="1"/>
    <row r="2399" hidden="1"/>
    <row r="2400" hidden="1"/>
    <row r="2401" hidden="1"/>
    <row r="2402" hidden="1"/>
    <row r="2403" hidden="1"/>
    <row r="2404" hidden="1"/>
    <row r="2405" hidden="1"/>
    <row r="2406" hidden="1"/>
    <row r="2407" hidden="1"/>
    <row r="2408" hidden="1"/>
    <row r="2409" hidden="1"/>
    <row r="2410" hidden="1"/>
    <row r="2411" hidden="1"/>
    <row r="2412" hidden="1"/>
    <row r="2413" hidden="1"/>
    <row r="2414" hidden="1"/>
    <row r="2415" hidden="1"/>
    <row r="2416" hidden="1"/>
    <row r="2417" hidden="1"/>
    <row r="2418" hidden="1"/>
    <row r="2419" hidden="1"/>
    <row r="2420" hidden="1"/>
    <row r="2421" hidden="1"/>
    <row r="2422" hidden="1"/>
    <row r="2423" hidden="1"/>
    <row r="2424" hidden="1"/>
    <row r="2425" hidden="1"/>
    <row r="2426" hidden="1"/>
    <row r="2427" hidden="1"/>
    <row r="2428" hidden="1"/>
    <row r="2429" hidden="1"/>
    <row r="2430" hidden="1"/>
    <row r="2431" hidden="1"/>
    <row r="2432" hidden="1"/>
    <row r="2433" hidden="1"/>
    <row r="2434" hidden="1"/>
    <row r="2435" hidden="1"/>
    <row r="2436" hidden="1"/>
    <row r="2437" hidden="1"/>
    <row r="2438" hidden="1"/>
    <row r="2439" hidden="1"/>
    <row r="2440" hidden="1"/>
    <row r="2441" hidden="1"/>
    <row r="2442" hidden="1"/>
    <row r="2443" hidden="1"/>
    <row r="2444" hidden="1"/>
    <row r="2445" hidden="1"/>
    <row r="2446" hidden="1"/>
    <row r="2447" hidden="1"/>
    <row r="2448" hidden="1"/>
    <row r="2449" hidden="1"/>
    <row r="2450" hidden="1"/>
    <row r="2451" hidden="1"/>
    <row r="2452" hidden="1"/>
    <row r="2453" hidden="1"/>
    <row r="2454" hidden="1"/>
    <row r="2455" hidden="1"/>
    <row r="2456" hidden="1"/>
    <row r="2457" hidden="1"/>
    <row r="2458" hidden="1"/>
    <row r="2459" hidden="1"/>
    <row r="2460" hidden="1"/>
    <row r="2461" hidden="1"/>
    <row r="2462" hidden="1"/>
    <row r="2463" hidden="1"/>
    <row r="2464" hidden="1"/>
    <row r="2465" hidden="1"/>
    <row r="2466" hidden="1"/>
    <row r="2467" hidden="1"/>
    <row r="2468" hidden="1"/>
    <row r="2469" hidden="1"/>
    <row r="2470" hidden="1"/>
    <row r="2471" hidden="1"/>
    <row r="2472" hidden="1"/>
    <row r="2473" hidden="1"/>
    <row r="2474" hidden="1"/>
    <row r="2475" hidden="1"/>
    <row r="2476" hidden="1"/>
    <row r="2477" hidden="1"/>
    <row r="2478" hidden="1"/>
    <row r="2479" hidden="1"/>
    <row r="2480" hidden="1"/>
    <row r="2481" hidden="1"/>
    <row r="2482" hidden="1"/>
    <row r="2483" hidden="1"/>
    <row r="2484" hidden="1"/>
    <row r="2485" hidden="1"/>
    <row r="2486" hidden="1"/>
    <row r="2487" hidden="1"/>
    <row r="2488" hidden="1"/>
    <row r="2489" hidden="1"/>
    <row r="2490" hidden="1"/>
    <row r="2491" hidden="1"/>
    <row r="2492" hidden="1"/>
    <row r="2493" hidden="1"/>
    <row r="2494" hidden="1"/>
    <row r="2495" hidden="1"/>
    <row r="2496" hidden="1"/>
    <row r="2497" hidden="1"/>
    <row r="2498" hidden="1"/>
    <row r="2499" hidden="1"/>
    <row r="2500" hidden="1"/>
    <row r="2501" hidden="1"/>
    <row r="2502" hidden="1"/>
    <row r="2503" hidden="1"/>
    <row r="2504" hidden="1"/>
    <row r="2505" hidden="1"/>
    <row r="2506" hidden="1"/>
    <row r="2507" hidden="1"/>
    <row r="2508" hidden="1"/>
    <row r="2509" hidden="1"/>
    <row r="2510" hidden="1"/>
    <row r="2511" hidden="1"/>
    <row r="2512" hidden="1"/>
    <row r="2513" hidden="1"/>
    <row r="2514" hidden="1"/>
    <row r="2515" hidden="1"/>
    <row r="2516" hidden="1"/>
    <row r="2517" hidden="1"/>
    <row r="2518" hidden="1"/>
    <row r="2519" hidden="1"/>
    <row r="2520" hidden="1"/>
    <row r="2521" hidden="1"/>
    <row r="2522" hidden="1"/>
    <row r="2523" hidden="1"/>
    <row r="2524" hidden="1"/>
    <row r="2525" hidden="1"/>
    <row r="2526" hidden="1"/>
    <row r="2527" hidden="1"/>
    <row r="2528" hidden="1"/>
    <row r="2529" hidden="1"/>
    <row r="2530" hidden="1"/>
    <row r="2531" hidden="1"/>
    <row r="2532" hidden="1"/>
    <row r="2533" hidden="1"/>
    <row r="2534" hidden="1"/>
    <row r="2535" hidden="1"/>
    <row r="2536" hidden="1"/>
    <row r="2537" hidden="1"/>
    <row r="2538" hidden="1"/>
    <row r="2539" hidden="1"/>
    <row r="2540" hidden="1"/>
    <row r="2541" hidden="1"/>
    <row r="2542" hidden="1"/>
    <row r="2543" hidden="1"/>
    <row r="2544" hidden="1"/>
    <row r="2545" hidden="1"/>
    <row r="2546" hidden="1"/>
    <row r="2547" hidden="1"/>
    <row r="2548" hidden="1"/>
    <row r="2549" hidden="1"/>
    <row r="2550" hidden="1"/>
    <row r="2551" hidden="1"/>
    <row r="2552" hidden="1"/>
    <row r="2553" hidden="1"/>
    <row r="2554" hidden="1"/>
    <row r="2555" hidden="1"/>
    <row r="2556" hidden="1"/>
    <row r="2557" hidden="1"/>
    <row r="2558" hidden="1"/>
    <row r="2559" hidden="1"/>
    <row r="2560" hidden="1"/>
    <row r="2561" hidden="1"/>
    <row r="2562" hidden="1"/>
    <row r="2563" hidden="1"/>
    <row r="2564" hidden="1"/>
    <row r="2565" hidden="1"/>
    <row r="2566" hidden="1"/>
    <row r="2567" hidden="1"/>
    <row r="2568" hidden="1"/>
    <row r="2569" hidden="1"/>
    <row r="2570" hidden="1"/>
    <row r="2571" hidden="1"/>
    <row r="2572" hidden="1"/>
    <row r="2573" hidden="1"/>
    <row r="2574" hidden="1"/>
    <row r="2575" hidden="1"/>
    <row r="2576" hidden="1"/>
    <row r="2577" hidden="1"/>
    <row r="2578" hidden="1"/>
    <row r="2579" hidden="1"/>
    <row r="2580" hidden="1"/>
    <row r="2581" hidden="1"/>
    <row r="2582" hidden="1"/>
    <row r="2583" hidden="1"/>
    <row r="2584" hidden="1"/>
    <row r="2585" hidden="1"/>
    <row r="2586" hidden="1"/>
    <row r="2587" hidden="1"/>
    <row r="2588" hidden="1"/>
    <row r="2589" hidden="1"/>
    <row r="2590" hidden="1"/>
    <row r="2591" hidden="1"/>
    <row r="2592" hidden="1"/>
    <row r="2593" hidden="1"/>
    <row r="2594" hidden="1"/>
    <row r="2595" hidden="1"/>
    <row r="2596" hidden="1"/>
    <row r="2597" hidden="1"/>
    <row r="2598" hidden="1"/>
    <row r="2599" hidden="1"/>
    <row r="2600" hidden="1"/>
    <row r="2601" hidden="1"/>
    <row r="2602" hidden="1"/>
    <row r="2603" hidden="1"/>
    <row r="2604" hidden="1"/>
    <row r="2605" hidden="1"/>
    <row r="2606" hidden="1"/>
    <row r="2607" hidden="1"/>
    <row r="2608" hidden="1"/>
    <row r="2609" hidden="1"/>
    <row r="2610" hidden="1"/>
    <row r="2611" hidden="1"/>
    <row r="2612" hidden="1"/>
    <row r="2613" hidden="1"/>
    <row r="2614" hidden="1"/>
    <row r="2615" hidden="1"/>
    <row r="2616" hidden="1"/>
    <row r="2617" hidden="1"/>
    <row r="2618" hidden="1"/>
    <row r="2619" hidden="1"/>
    <row r="2620" hidden="1"/>
    <row r="2621" hidden="1"/>
    <row r="2622" hidden="1"/>
    <row r="2623" hidden="1"/>
    <row r="2624" hidden="1"/>
    <row r="2625" hidden="1"/>
    <row r="2626" hidden="1"/>
    <row r="2627" hidden="1"/>
    <row r="2628" hidden="1"/>
    <row r="2629" hidden="1"/>
    <row r="2630" hidden="1"/>
    <row r="2631" hidden="1"/>
    <row r="2632" hidden="1"/>
    <row r="2633" hidden="1"/>
    <row r="2634" hidden="1"/>
    <row r="2635" hidden="1"/>
    <row r="2636" hidden="1"/>
    <row r="2637" hidden="1"/>
    <row r="2638" hidden="1"/>
    <row r="2639" hidden="1"/>
    <row r="2640" hidden="1"/>
    <row r="2641" hidden="1"/>
    <row r="2642" hidden="1"/>
    <row r="2643" hidden="1"/>
    <row r="2644" hidden="1"/>
    <row r="2645" hidden="1"/>
    <row r="2646" hidden="1"/>
    <row r="2647" hidden="1"/>
    <row r="2648" hidden="1"/>
    <row r="2649" hidden="1"/>
    <row r="2650" hidden="1"/>
    <row r="2651" hidden="1"/>
    <row r="2652" hidden="1"/>
    <row r="2653" hidden="1"/>
    <row r="2654" hidden="1"/>
    <row r="2655" hidden="1"/>
    <row r="2656" hidden="1"/>
    <row r="2657" hidden="1"/>
    <row r="2658" hidden="1"/>
    <row r="2659" hidden="1"/>
    <row r="2660" hidden="1"/>
    <row r="2661" hidden="1"/>
    <row r="2662" hidden="1"/>
    <row r="2663" hidden="1"/>
    <row r="2664" hidden="1"/>
    <row r="2665" hidden="1"/>
    <row r="2666" hidden="1"/>
    <row r="2667" hidden="1"/>
    <row r="2668" hidden="1"/>
    <row r="2669" hidden="1"/>
    <row r="2670" hidden="1"/>
    <row r="2671" hidden="1"/>
    <row r="2672" hidden="1"/>
    <row r="2673" hidden="1"/>
    <row r="2674" hidden="1"/>
    <row r="2675" hidden="1"/>
    <row r="2676" hidden="1"/>
    <row r="2677" hidden="1"/>
    <row r="2678" hidden="1"/>
    <row r="2679" hidden="1"/>
    <row r="2680" hidden="1"/>
    <row r="2681" hidden="1"/>
    <row r="2682" hidden="1"/>
    <row r="2683" hidden="1"/>
    <row r="2684" hidden="1"/>
    <row r="2685" hidden="1"/>
    <row r="2686" hidden="1"/>
    <row r="2687" hidden="1"/>
    <row r="2688" hidden="1"/>
    <row r="2689" hidden="1"/>
    <row r="2690" hidden="1"/>
    <row r="2691" hidden="1"/>
    <row r="2692" hidden="1"/>
    <row r="2693" hidden="1"/>
    <row r="2694" hidden="1"/>
    <row r="2695" hidden="1"/>
    <row r="2696" hidden="1"/>
    <row r="2697" hidden="1"/>
    <row r="2698" hidden="1"/>
    <row r="2699" hidden="1"/>
    <row r="2700" hidden="1"/>
    <row r="2701" hidden="1"/>
    <row r="2702" hidden="1"/>
    <row r="2703" hidden="1"/>
    <row r="2704" hidden="1"/>
    <row r="2705" hidden="1"/>
    <row r="2706" hidden="1"/>
    <row r="2707" hidden="1"/>
    <row r="2708" hidden="1"/>
    <row r="2709" hidden="1"/>
    <row r="2710" hidden="1"/>
    <row r="2711" hidden="1"/>
    <row r="2712" hidden="1"/>
    <row r="2713" hidden="1"/>
    <row r="2714" hidden="1"/>
    <row r="2715" hidden="1"/>
    <row r="2716" hidden="1"/>
    <row r="2717" hidden="1"/>
    <row r="2718" hidden="1"/>
    <row r="2719" hidden="1"/>
    <row r="2720" hidden="1"/>
    <row r="2721" hidden="1"/>
    <row r="2722" hidden="1"/>
    <row r="2723" hidden="1"/>
    <row r="2724" hidden="1"/>
    <row r="2725" hidden="1"/>
    <row r="2726" hidden="1"/>
    <row r="2727" hidden="1"/>
    <row r="2728" hidden="1"/>
    <row r="2729" hidden="1"/>
    <row r="2730" hidden="1"/>
    <row r="2731" hidden="1"/>
    <row r="2732" hidden="1"/>
    <row r="2733" hidden="1"/>
    <row r="2734" hidden="1"/>
    <row r="2735" hidden="1"/>
    <row r="2736" hidden="1"/>
    <row r="2737" hidden="1"/>
    <row r="2738" hidden="1"/>
    <row r="2739" hidden="1"/>
    <row r="2740" hidden="1"/>
    <row r="2741" hidden="1"/>
    <row r="2742" hidden="1"/>
    <row r="2743" hidden="1"/>
    <row r="2744" hidden="1"/>
    <row r="2745" hidden="1"/>
    <row r="2746" hidden="1"/>
    <row r="2747" hidden="1"/>
    <row r="2748" hidden="1"/>
    <row r="2749" hidden="1"/>
    <row r="2750" hidden="1"/>
    <row r="2751" hidden="1"/>
    <row r="2752" hidden="1"/>
    <row r="2753" hidden="1"/>
    <row r="2754" hidden="1"/>
    <row r="2755" hidden="1"/>
    <row r="2756" hidden="1"/>
    <row r="2757" hidden="1"/>
    <row r="2758" hidden="1"/>
    <row r="2759" hidden="1"/>
    <row r="2760" hidden="1"/>
    <row r="2761" hidden="1"/>
    <row r="2762" hidden="1"/>
    <row r="2763" hidden="1"/>
    <row r="2764" hidden="1"/>
    <row r="2765" hidden="1"/>
    <row r="2766" hidden="1"/>
    <row r="2767" hidden="1"/>
    <row r="2768" hidden="1"/>
    <row r="2769" hidden="1"/>
    <row r="2770" hidden="1"/>
    <row r="2771" hidden="1"/>
    <row r="2772" hidden="1"/>
    <row r="2773" hidden="1"/>
    <row r="2774" hidden="1"/>
    <row r="2775" hidden="1"/>
    <row r="2776" hidden="1"/>
    <row r="2777" hidden="1"/>
    <row r="2778" hidden="1"/>
    <row r="2779" hidden="1"/>
    <row r="2780" hidden="1"/>
    <row r="2781" hidden="1"/>
    <row r="2782" hidden="1"/>
    <row r="2783" hidden="1"/>
    <row r="2784" hidden="1"/>
    <row r="2785" hidden="1"/>
    <row r="2786" hidden="1"/>
    <row r="2787" hidden="1"/>
    <row r="2788" hidden="1"/>
    <row r="2789" hidden="1"/>
    <row r="2790" hidden="1"/>
    <row r="2791" hidden="1"/>
    <row r="2792" hidden="1"/>
    <row r="2793" hidden="1"/>
    <row r="2794" hidden="1"/>
    <row r="2795" hidden="1"/>
    <row r="2796" hidden="1"/>
    <row r="2797" hidden="1"/>
    <row r="2798" hidden="1"/>
    <row r="2799" hidden="1"/>
    <row r="2800" hidden="1"/>
    <row r="2801" hidden="1"/>
    <row r="2802" hidden="1"/>
    <row r="2803" hidden="1"/>
    <row r="2804" hidden="1"/>
    <row r="2805" hidden="1"/>
    <row r="2806" hidden="1"/>
    <row r="2807" hidden="1"/>
    <row r="2808" hidden="1"/>
    <row r="2809" hidden="1"/>
    <row r="2810" hidden="1"/>
    <row r="2811" hidden="1"/>
    <row r="2812" hidden="1"/>
    <row r="2813" hidden="1"/>
    <row r="2814" hidden="1"/>
    <row r="2815" hidden="1"/>
    <row r="2816" hidden="1"/>
    <row r="2817" hidden="1"/>
    <row r="2818" hidden="1"/>
    <row r="2819" hidden="1"/>
    <row r="2820" hidden="1"/>
    <row r="2821" hidden="1"/>
    <row r="2822" hidden="1"/>
    <row r="2823" hidden="1"/>
    <row r="2824" hidden="1"/>
    <row r="2825" hidden="1"/>
    <row r="2826" hidden="1"/>
    <row r="2827" hidden="1"/>
    <row r="2828" hidden="1"/>
    <row r="2829" hidden="1"/>
    <row r="2830" hidden="1"/>
    <row r="2831" hidden="1"/>
    <row r="2832" hidden="1"/>
    <row r="2833" hidden="1"/>
    <row r="2834" hidden="1"/>
    <row r="2835" hidden="1"/>
    <row r="2836" hidden="1"/>
    <row r="2837" hidden="1"/>
    <row r="2838" hidden="1"/>
    <row r="2839" hidden="1"/>
    <row r="2840" hidden="1"/>
    <row r="2841" hidden="1"/>
    <row r="2842" hidden="1"/>
    <row r="2843" hidden="1"/>
    <row r="2844" hidden="1"/>
    <row r="2845" hidden="1"/>
    <row r="2846" hidden="1"/>
    <row r="2847" hidden="1"/>
    <row r="2848" hidden="1"/>
    <row r="2849" hidden="1"/>
    <row r="2850" hidden="1"/>
    <row r="2851" hidden="1"/>
    <row r="2852" hidden="1"/>
    <row r="2853" hidden="1"/>
    <row r="2854" hidden="1"/>
    <row r="2855" hidden="1"/>
    <row r="2856" hidden="1"/>
    <row r="2857" hidden="1"/>
    <row r="2858" hidden="1"/>
    <row r="2859" hidden="1"/>
    <row r="2860" hidden="1"/>
    <row r="2861" hidden="1"/>
    <row r="2862" hidden="1"/>
    <row r="2863" hidden="1"/>
    <row r="2864" hidden="1"/>
    <row r="2865" hidden="1"/>
    <row r="2866" hidden="1"/>
    <row r="2867" hidden="1"/>
    <row r="2868" hidden="1"/>
    <row r="2869" hidden="1"/>
    <row r="2870" hidden="1"/>
    <row r="2871" hidden="1"/>
    <row r="2872" hidden="1"/>
    <row r="2873" hidden="1"/>
    <row r="2874" hidden="1"/>
    <row r="2875" hidden="1"/>
    <row r="2876" hidden="1"/>
    <row r="2877" hidden="1"/>
    <row r="2878" hidden="1"/>
    <row r="2879" hidden="1"/>
    <row r="2880" hidden="1"/>
    <row r="2881" hidden="1"/>
    <row r="2882" hidden="1"/>
    <row r="2883" hidden="1"/>
    <row r="2884" hidden="1"/>
    <row r="2885" hidden="1"/>
    <row r="2886" hidden="1"/>
    <row r="2887" hidden="1"/>
    <row r="2888" hidden="1"/>
    <row r="2889" hidden="1"/>
    <row r="2890" hidden="1"/>
    <row r="2891" hidden="1"/>
    <row r="2892" hidden="1"/>
    <row r="2893" hidden="1"/>
    <row r="2894" hidden="1"/>
    <row r="2895" hidden="1"/>
    <row r="2896" hidden="1"/>
    <row r="2897" hidden="1"/>
    <row r="2898" hidden="1"/>
    <row r="2899" hidden="1"/>
    <row r="2900" hidden="1"/>
    <row r="2901" hidden="1"/>
    <row r="2902" hidden="1"/>
    <row r="2903" hidden="1"/>
    <row r="2904" hidden="1"/>
    <row r="2905" hidden="1"/>
    <row r="2906" hidden="1"/>
    <row r="2907" hidden="1"/>
    <row r="2908" hidden="1"/>
    <row r="2909" hidden="1"/>
    <row r="2910" hidden="1"/>
    <row r="2911" hidden="1"/>
    <row r="2912" hidden="1"/>
    <row r="2913" hidden="1"/>
    <row r="2914" hidden="1"/>
    <row r="2915" hidden="1"/>
    <row r="2916" hidden="1"/>
    <row r="2917" hidden="1"/>
    <row r="2918" hidden="1"/>
    <row r="2919" hidden="1"/>
    <row r="2920" hidden="1"/>
    <row r="2921" hidden="1"/>
    <row r="2922" hidden="1"/>
    <row r="2923" hidden="1"/>
    <row r="2924" hidden="1"/>
    <row r="2925" hidden="1"/>
    <row r="2926" hidden="1"/>
    <row r="2927" hidden="1"/>
    <row r="2928" hidden="1"/>
    <row r="2929" hidden="1"/>
    <row r="2930" hidden="1"/>
    <row r="2931" hidden="1"/>
    <row r="2932" hidden="1"/>
    <row r="2933" hidden="1"/>
    <row r="2934" hidden="1"/>
    <row r="2935" hidden="1"/>
    <row r="2936" hidden="1"/>
    <row r="2937" hidden="1"/>
    <row r="2938" hidden="1"/>
    <row r="2939" hidden="1"/>
    <row r="2940" hidden="1"/>
    <row r="2941" hidden="1"/>
    <row r="2942" hidden="1"/>
    <row r="2943" hidden="1"/>
    <row r="2944" hidden="1"/>
    <row r="2945" hidden="1"/>
    <row r="2946" hidden="1"/>
    <row r="2947" hidden="1"/>
    <row r="2948" hidden="1"/>
    <row r="2949" hidden="1"/>
    <row r="2950" hidden="1"/>
    <row r="2951" hidden="1"/>
    <row r="2952" hidden="1"/>
    <row r="2953" hidden="1"/>
    <row r="2954" hidden="1"/>
    <row r="2955" hidden="1"/>
    <row r="2956" hidden="1"/>
    <row r="2957" hidden="1"/>
    <row r="2958" hidden="1"/>
    <row r="2959" hidden="1"/>
    <row r="2960" hidden="1"/>
    <row r="2961" hidden="1"/>
    <row r="2962" hidden="1"/>
    <row r="2963" hidden="1"/>
    <row r="2964" hidden="1"/>
    <row r="2965" hidden="1"/>
    <row r="2966" hidden="1"/>
    <row r="2967" hidden="1"/>
    <row r="2968" hidden="1"/>
    <row r="2969" hidden="1"/>
    <row r="2970" hidden="1"/>
    <row r="2971" hidden="1"/>
    <row r="2972" hidden="1"/>
    <row r="2973" hidden="1"/>
    <row r="2974" hidden="1"/>
    <row r="2975" hidden="1"/>
    <row r="2976" hidden="1"/>
    <row r="2977" hidden="1"/>
    <row r="2978" hidden="1"/>
    <row r="2979" hidden="1"/>
    <row r="2980" hidden="1"/>
    <row r="2981" hidden="1"/>
    <row r="2982" hidden="1"/>
    <row r="2983" hidden="1"/>
    <row r="2984" hidden="1"/>
    <row r="2985" hidden="1"/>
    <row r="2986" hidden="1"/>
    <row r="2987" hidden="1"/>
    <row r="2988" hidden="1"/>
    <row r="2989" hidden="1"/>
    <row r="2990" hidden="1"/>
    <row r="2991" hidden="1"/>
    <row r="2992" hidden="1"/>
    <row r="2993" hidden="1"/>
    <row r="2994" hidden="1"/>
    <row r="2995" hidden="1"/>
    <row r="2996" hidden="1"/>
    <row r="2997" hidden="1"/>
    <row r="2998" hidden="1"/>
    <row r="2999" hidden="1"/>
    <row r="3000" hidden="1"/>
    <row r="3001" hidden="1"/>
    <row r="3002" hidden="1"/>
    <row r="3003" hidden="1"/>
    <row r="3004" hidden="1"/>
    <row r="3005" hidden="1"/>
    <row r="3006" hidden="1"/>
    <row r="3007" hidden="1"/>
    <row r="3008" hidden="1"/>
    <row r="3009" hidden="1"/>
    <row r="3010" hidden="1"/>
    <row r="3011" hidden="1"/>
    <row r="3012" hidden="1"/>
    <row r="3013" hidden="1"/>
    <row r="3014" hidden="1"/>
    <row r="3015" hidden="1"/>
    <row r="3016" hidden="1"/>
    <row r="3017" hidden="1"/>
    <row r="3018" hidden="1"/>
    <row r="3019" hidden="1"/>
    <row r="3020" hidden="1"/>
    <row r="3021" hidden="1"/>
    <row r="3022" hidden="1"/>
    <row r="3023" hidden="1"/>
    <row r="3024" hidden="1"/>
    <row r="3025" hidden="1"/>
    <row r="3026" hidden="1"/>
    <row r="3027" hidden="1"/>
    <row r="3028" hidden="1"/>
    <row r="3029" hidden="1"/>
    <row r="3030" hidden="1"/>
    <row r="3031" hidden="1"/>
    <row r="3032" hidden="1"/>
    <row r="3033" hidden="1"/>
    <row r="3034" hidden="1"/>
    <row r="3035" hidden="1"/>
    <row r="3036" hidden="1"/>
    <row r="3037" hidden="1"/>
    <row r="3038" hidden="1"/>
    <row r="3039" hidden="1"/>
    <row r="3040" hidden="1"/>
    <row r="3041" hidden="1"/>
    <row r="3042" hidden="1"/>
    <row r="3043" hidden="1"/>
    <row r="3044" hidden="1"/>
    <row r="3045" hidden="1"/>
    <row r="3046" hidden="1"/>
    <row r="3047" hidden="1"/>
    <row r="3048" hidden="1"/>
    <row r="3049" hidden="1"/>
    <row r="3050" hidden="1"/>
    <row r="3051" hidden="1"/>
    <row r="3052" hidden="1"/>
    <row r="3053" hidden="1"/>
    <row r="3054" hidden="1"/>
    <row r="3055" hidden="1"/>
    <row r="3056" hidden="1"/>
    <row r="3057" hidden="1"/>
    <row r="3058" hidden="1"/>
    <row r="3059" hidden="1"/>
    <row r="3060" hidden="1"/>
    <row r="3061" hidden="1"/>
    <row r="3062" hidden="1"/>
    <row r="3063" hidden="1"/>
    <row r="3064" hidden="1"/>
    <row r="3065" hidden="1"/>
    <row r="3066" hidden="1"/>
    <row r="3067" hidden="1"/>
    <row r="3068" hidden="1"/>
    <row r="3069" hidden="1"/>
    <row r="3070" hidden="1"/>
    <row r="3071" hidden="1"/>
    <row r="3072" hidden="1"/>
    <row r="3073" hidden="1"/>
    <row r="3074" hidden="1"/>
    <row r="3075" hidden="1"/>
    <row r="3076" hidden="1"/>
    <row r="3077" hidden="1"/>
    <row r="3078" hidden="1"/>
    <row r="3079" hidden="1"/>
    <row r="3080" hidden="1"/>
    <row r="3081" hidden="1"/>
    <row r="3082" hidden="1"/>
    <row r="3083" hidden="1"/>
    <row r="3084" hidden="1"/>
    <row r="3085" hidden="1"/>
    <row r="3086" hidden="1"/>
    <row r="3087" hidden="1"/>
    <row r="3088" hidden="1"/>
    <row r="3089" hidden="1"/>
    <row r="3090" hidden="1"/>
    <row r="3091" hidden="1"/>
    <row r="3092" hidden="1"/>
    <row r="3093" hidden="1"/>
    <row r="3094" hidden="1"/>
    <row r="3095" hidden="1"/>
    <row r="3096" hidden="1"/>
    <row r="3097" hidden="1"/>
    <row r="3098" hidden="1"/>
    <row r="3099" hidden="1"/>
    <row r="3100" hidden="1"/>
    <row r="3101" hidden="1"/>
    <row r="3102" hidden="1"/>
    <row r="3103" hidden="1"/>
    <row r="3104" hidden="1"/>
    <row r="3105" hidden="1"/>
    <row r="3106" hidden="1"/>
    <row r="3107" hidden="1"/>
    <row r="3108" hidden="1"/>
    <row r="3109" hidden="1"/>
    <row r="3110" hidden="1"/>
    <row r="3111" hidden="1"/>
    <row r="3112" hidden="1"/>
    <row r="3113" hidden="1"/>
    <row r="3114" hidden="1"/>
    <row r="3115" hidden="1"/>
    <row r="3116" hidden="1"/>
    <row r="3117" hidden="1"/>
    <row r="3118" hidden="1"/>
    <row r="3119" hidden="1"/>
    <row r="3120" hidden="1"/>
    <row r="3121" hidden="1"/>
    <row r="3122" hidden="1"/>
    <row r="3123" hidden="1"/>
    <row r="3124" hidden="1"/>
    <row r="3125" hidden="1"/>
    <row r="3126" hidden="1"/>
    <row r="3127" hidden="1"/>
    <row r="3128" hidden="1"/>
    <row r="3129" hidden="1"/>
    <row r="3130" hidden="1"/>
    <row r="3131" hidden="1"/>
    <row r="3132" hidden="1"/>
    <row r="3133" hidden="1"/>
    <row r="3134" hidden="1"/>
    <row r="3135" hidden="1"/>
    <row r="3136" hidden="1"/>
    <row r="3137" hidden="1"/>
    <row r="3138" hidden="1"/>
    <row r="3139" hidden="1"/>
    <row r="3140" hidden="1"/>
    <row r="3141" hidden="1"/>
    <row r="3142" hidden="1"/>
    <row r="3143" hidden="1"/>
    <row r="3144" hidden="1"/>
    <row r="3145" hidden="1"/>
    <row r="3146" hidden="1"/>
    <row r="3147" hidden="1"/>
    <row r="3148" hidden="1"/>
    <row r="3149" hidden="1"/>
    <row r="3150" hidden="1"/>
    <row r="3151" hidden="1"/>
    <row r="3152" hidden="1"/>
    <row r="3153" hidden="1"/>
    <row r="3154" hidden="1"/>
    <row r="3155" hidden="1"/>
    <row r="3156" hidden="1"/>
    <row r="3157" hidden="1"/>
    <row r="3158" hidden="1"/>
    <row r="3159" hidden="1"/>
    <row r="3160" hidden="1"/>
    <row r="3161" hidden="1"/>
    <row r="3162" hidden="1"/>
    <row r="3163" hidden="1"/>
    <row r="3164" hidden="1"/>
    <row r="3165" hidden="1"/>
    <row r="3166" hidden="1"/>
    <row r="3167" hidden="1"/>
    <row r="3168" hidden="1"/>
    <row r="3169" hidden="1"/>
    <row r="3170" hidden="1"/>
    <row r="3171" hidden="1"/>
    <row r="3172" hidden="1"/>
    <row r="3173" hidden="1"/>
    <row r="3174" hidden="1"/>
    <row r="3175" hidden="1"/>
    <row r="3176" hidden="1"/>
    <row r="3177" hidden="1"/>
    <row r="3178" hidden="1"/>
    <row r="3179" hidden="1"/>
    <row r="3180" hidden="1"/>
    <row r="3181" hidden="1"/>
    <row r="3182" hidden="1"/>
    <row r="3183" hidden="1"/>
    <row r="3184" hidden="1"/>
    <row r="3185" hidden="1"/>
    <row r="3186" hidden="1"/>
    <row r="3187" hidden="1"/>
    <row r="3188" hidden="1"/>
    <row r="3189" hidden="1"/>
    <row r="3190" hidden="1"/>
    <row r="3191" hidden="1"/>
    <row r="3192" hidden="1"/>
    <row r="3193" hidden="1"/>
    <row r="3194" hidden="1"/>
    <row r="3195" hidden="1"/>
    <row r="3196" hidden="1"/>
    <row r="3197" hidden="1"/>
    <row r="3198" hidden="1"/>
    <row r="3199" hidden="1"/>
    <row r="3200" hidden="1"/>
    <row r="3201" hidden="1"/>
    <row r="3202" hidden="1"/>
    <row r="3203" hidden="1"/>
    <row r="3204" hidden="1"/>
    <row r="3205" hidden="1"/>
    <row r="3206" hidden="1"/>
    <row r="3207" hidden="1"/>
    <row r="3208" hidden="1"/>
    <row r="3209" hidden="1"/>
    <row r="3210" hidden="1"/>
    <row r="3211" hidden="1"/>
    <row r="3212" hidden="1"/>
    <row r="3213" hidden="1"/>
    <row r="3214" hidden="1"/>
    <row r="3215" hidden="1"/>
    <row r="3216" hidden="1"/>
    <row r="3217" hidden="1"/>
    <row r="3218" hidden="1"/>
    <row r="3219" hidden="1"/>
    <row r="3220" hidden="1"/>
    <row r="3221" hidden="1"/>
    <row r="3222" hidden="1"/>
    <row r="3223" hidden="1"/>
    <row r="3224" hidden="1"/>
    <row r="3225" hidden="1"/>
    <row r="3226" hidden="1"/>
    <row r="3227" hidden="1"/>
    <row r="3228" hidden="1"/>
    <row r="3229" hidden="1"/>
    <row r="3230" hidden="1"/>
    <row r="3231" hidden="1"/>
    <row r="3232" hidden="1"/>
    <row r="3233" hidden="1"/>
    <row r="3234" hidden="1"/>
    <row r="3235" hidden="1"/>
    <row r="3236" hidden="1"/>
    <row r="3237" hidden="1"/>
    <row r="3238" hidden="1"/>
    <row r="3239" hidden="1"/>
    <row r="3240" hidden="1"/>
    <row r="3241" hidden="1"/>
    <row r="3242" hidden="1"/>
    <row r="3243" hidden="1"/>
    <row r="3244" hidden="1"/>
    <row r="3245" hidden="1"/>
    <row r="3246" hidden="1"/>
    <row r="3247" hidden="1"/>
    <row r="3248" hidden="1"/>
    <row r="3249" hidden="1"/>
    <row r="3250" hidden="1"/>
    <row r="3251" hidden="1"/>
    <row r="3252" hidden="1"/>
    <row r="3253" hidden="1"/>
    <row r="3254" hidden="1"/>
    <row r="3255" hidden="1"/>
    <row r="3256" hidden="1"/>
    <row r="3257" hidden="1"/>
    <row r="3258" hidden="1"/>
    <row r="3259" hidden="1"/>
    <row r="3260" hidden="1"/>
    <row r="3261" hidden="1"/>
    <row r="3262" hidden="1"/>
    <row r="3263" hidden="1"/>
    <row r="3264" hidden="1"/>
    <row r="3265" hidden="1"/>
    <row r="3266" hidden="1"/>
    <row r="3267" hidden="1"/>
    <row r="3268" hidden="1"/>
    <row r="3269" hidden="1"/>
    <row r="3270" hidden="1"/>
    <row r="3271" hidden="1"/>
    <row r="3272" hidden="1"/>
    <row r="3273" hidden="1"/>
    <row r="3274" hidden="1"/>
    <row r="3275" hidden="1"/>
    <row r="3276" hidden="1"/>
    <row r="3277" hidden="1"/>
    <row r="3278" hidden="1"/>
    <row r="3279" hidden="1"/>
    <row r="3280" hidden="1"/>
    <row r="3281" hidden="1"/>
    <row r="3282" hidden="1"/>
    <row r="3283" hidden="1"/>
    <row r="3284" hidden="1"/>
    <row r="3285" hidden="1"/>
    <row r="3286" hidden="1"/>
    <row r="3287" hidden="1"/>
    <row r="3288" hidden="1"/>
    <row r="3289" hidden="1"/>
    <row r="3290" hidden="1"/>
    <row r="3291" hidden="1"/>
    <row r="3292" hidden="1"/>
    <row r="3293" hidden="1"/>
    <row r="3294" hidden="1"/>
    <row r="3295" hidden="1"/>
    <row r="3296" hidden="1"/>
    <row r="3297" hidden="1"/>
    <row r="3298" hidden="1"/>
    <row r="3299" hidden="1"/>
    <row r="3300" hidden="1"/>
    <row r="3301" hidden="1"/>
    <row r="3302" hidden="1"/>
    <row r="3303" hidden="1"/>
    <row r="3304" hidden="1"/>
    <row r="3305" hidden="1"/>
    <row r="3306" hidden="1"/>
    <row r="3307" hidden="1"/>
    <row r="3308" hidden="1"/>
    <row r="3309" hidden="1"/>
    <row r="3310" hidden="1"/>
    <row r="3311" hidden="1"/>
    <row r="3312" hidden="1"/>
    <row r="3313" hidden="1"/>
    <row r="3314" hidden="1"/>
    <row r="3315" hidden="1"/>
    <row r="3316" hidden="1"/>
    <row r="3317" hidden="1"/>
    <row r="3318" hidden="1"/>
    <row r="3319" hidden="1"/>
    <row r="3320" hidden="1"/>
    <row r="3321" hidden="1"/>
    <row r="3322" hidden="1"/>
    <row r="3323" hidden="1"/>
    <row r="3324" hidden="1"/>
    <row r="3325" hidden="1"/>
    <row r="3326" hidden="1"/>
    <row r="3327" hidden="1"/>
    <row r="3328" hidden="1"/>
    <row r="3329" hidden="1"/>
    <row r="3330" hidden="1"/>
    <row r="3331" hidden="1"/>
    <row r="3332" hidden="1"/>
    <row r="3333" hidden="1"/>
    <row r="3334" hidden="1"/>
    <row r="3335" hidden="1"/>
    <row r="3336" hidden="1"/>
    <row r="3337" hidden="1"/>
    <row r="3338" hidden="1"/>
    <row r="3339" hidden="1"/>
    <row r="3340" hidden="1"/>
    <row r="3341" hidden="1"/>
    <row r="3342" hidden="1"/>
    <row r="3343" hidden="1"/>
    <row r="3344" hidden="1"/>
    <row r="3345" hidden="1"/>
    <row r="3346" hidden="1"/>
    <row r="3347" hidden="1"/>
    <row r="3348" hidden="1"/>
    <row r="3349" hidden="1"/>
    <row r="3350" hidden="1"/>
    <row r="3351" hidden="1"/>
    <row r="3352" hidden="1"/>
    <row r="3353" hidden="1"/>
    <row r="3354" hidden="1"/>
    <row r="3355" hidden="1"/>
    <row r="3356" hidden="1"/>
    <row r="3357" hidden="1"/>
    <row r="3358" hidden="1"/>
    <row r="3359" hidden="1"/>
    <row r="3360" hidden="1"/>
    <row r="3361" hidden="1"/>
    <row r="3362" hidden="1"/>
    <row r="3363" hidden="1"/>
    <row r="3364" hidden="1"/>
    <row r="3365" hidden="1"/>
    <row r="3366" hidden="1"/>
    <row r="3367" hidden="1"/>
    <row r="3368" hidden="1"/>
    <row r="3369" hidden="1"/>
    <row r="3370" hidden="1"/>
    <row r="3371" hidden="1"/>
    <row r="3372" hidden="1"/>
    <row r="3373" hidden="1"/>
    <row r="3374" hidden="1"/>
    <row r="3375" hidden="1"/>
    <row r="3376" hidden="1"/>
    <row r="3377" hidden="1"/>
    <row r="3378" hidden="1"/>
    <row r="3379" hidden="1"/>
    <row r="3380" hidden="1"/>
    <row r="3381" hidden="1"/>
    <row r="3382" hidden="1"/>
    <row r="3383" hidden="1"/>
    <row r="3384" hidden="1"/>
    <row r="3385" hidden="1"/>
    <row r="3386" hidden="1"/>
    <row r="3387" hidden="1"/>
    <row r="3388" hidden="1"/>
    <row r="3389" hidden="1"/>
    <row r="3390" hidden="1"/>
    <row r="3391" hidden="1"/>
    <row r="3392" hidden="1"/>
    <row r="3393" hidden="1"/>
    <row r="3394" hidden="1"/>
    <row r="3395" hidden="1"/>
    <row r="3396" hidden="1"/>
    <row r="3397" hidden="1"/>
    <row r="3398" hidden="1"/>
    <row r="3399" hidden="1"/>
    <row r="3400" hidden="1"/>
    <row r="3401" hidden="1"/>
    <row r="3402" hidden="1"/>
    <row r="3403" hidden="1"/>
    <row r="3404" hidden="1"/>
    <row r="3405" hidden="1"/>
    <row r="3406" hidden="1"/>
    <row r="3407" hidden="1"/>
    <row r="3408" hidden="1"/>
    <row r="3409" hidden="1"/>
    <row r="3410" hidden="1"/>
    <row r="3411" hidden="1"/>
    <row r="3412" hidden="1"/>
    <row r="3413" hidden="1"/>
    <row r="3414" hidden="1"/>
    <row r="3415" hidden="1"/>
    <row r="3416" hidden="1"/>
    <row r="3417" hidden="1"/>
    <row r="3418" hidden="1"/>
    <row r="3419" hidden="1"/>
    <row r="3420" hidden="1"/>
    <row r="3421" hidden="1"/>
    <row r="3422" hidden="1"/>
    <row r="3423" hidden="1"/>
    <row r="3424" hidden="1"/>
    <row r="3425" hidden="1"/>
    <row r="3426" hidden="1"/>
    <row r="3427" hidden="1"/>
    <row r="3428" hidden="1"/>
    <row r="3429" hidden="1"/>
    <row r="3430" hidden="1"/>
    <row r="3431" hidden="1"/>
    <row r="3432" hidden="1"/>
    <row r="3433" hidden="1"/>
    <row r="3434" hidden="1"/>
    <row r="3435" hidden="1"/>
    <row r="3436" hidden="1"/>
    <row r="3437" hidden="1"/>
    <row r="3438" hidden="1"/>
    <row r="3439" hidden="1"/>
    <row r="3440" hidden="1"/>
    <row r="3441" hidden="1"/>
    <row r="3442" hidden="1"/>
    <row r="3443" hidden="1"/>
    <row r="3444" hidden="1"/>
    <row r="3445" hidden="1"/>
    <row r="3446" hidden="1"/>
    <row r="3447" hidden="1"/>
    <row r="3448" hidden="1"/>
    <row r="3449" hidden="1"/>
    <row r="3450" hidden="1"/>
    <row r="3451" hidden="1"/>
    <row r="3452" hidden="1"/>
    <row r="3453" hidden="1"/>
    <row r="3454" hidden="1"/>
    <row r="3455" hidden="1"/>
    <row r="3456" hidden="1"/>
    <row r="3457" hidden="1"/>
    <row r="3458" hidden="1"/>
    <row r="3459" hidden="1"/>
    <row r="3460" hidden="1"/>
    <row r="3461" hidden="1"/>
    <row r="3462" hidden="1"/>
    <row r="3463" hidden="1"/>
    <row r="3464" hidden="1"/>
    <row r="3465" hidden="1"/>
    <row r="3466" hidden="1"/>
    <row r="3467" hidden="1"/>
    <row r="3468" hidden="1"/>
    <row r="3469" hidden="1"/>
    <row r="3470" hidden="1"/>
    <row r="3471" hidden="1"/>
    <row r="3472" hidden="1"/>
    <row r="3473" hidden="1"/>
    <row r="3474" hidden="1"/>
    <row r="3475" hidden="1"/>
    <row r="3476" hidden="1"/>
    <row r="3477" hidden="1"/>
    <row r="3478" hidden="1"/>
    <row r="3479" hidden="1"/>
    <row r="3480" hidden="1"/>
    <row r="3481" hidden="1"/>
    <row r="3482" hidden="1"/>
    <row r="3483" hidden="1"/>
    <row r="3484" hidden="1"/>
    <row r="3485" hidden="1"/>
    <row r="3486" hidden="1"/>
    <row r="3487" hidden="1"/>
    <row r="3488" hidden="1"/>
    <row r="3489" hidden="1"/>
    <row r="3490" hidden="1"/>
    <row r="3491" hidden="1"/>
    <row r="3492" hidden="1"/>
    <row r="3493" hidden="1"/>
    <row r="3494" hidden="1"/>
    <row r="3495" hidden="1"/>
    <row r="3496" hidden="1"/>
    <row r="3497" hidden="1"/>
    <row r="3498" hidden="1"/>
    <row r="3499" hidden="1"/>
    <row r="3500" hidden="1"/>
    <row r="3501" hidden="1"/>
    <row r="3502" hidden="1"/>
    <row r="3503" hidden="1"/>
    <row r="3504" hidden="1"/>
    <row r="3505" hidden="1"/>
    <row r="3506" hidden="1"/>
    <row r="3507" hidden="1"/>
    <row r="3508" hidden="1"/>
    <row r="3509" hidden="1"/>
    <row r="3510" hidden="1"/>
    <row r="3511" hidden="1"/>
    <row r="3512" hidden="1"/>
    <row r="3513" hidden="1"/>
    <row r="3514" hidden="1"/>
    <row r="3515" hidden="1"/>
    <row r="3516" hidden="1"/>
    <row r="3517" hidden="1"/>
    <row r="3518" hidden="1"/>
    <row r="3519" hidden="1"/>
    <row r="3520" hidden="1"/>
    <row r="3521" hidden="1"/>
    <row r="3522" hidden="1"/>
    <row r="3523" hidden="1"/>
    <row r="3524" hidden="1"/>
    <row r="3525" hidden="1"/>
    <row r="3526" hidden="1"/>
    <row r="3527" hidden="1"/>
    <row r="3528" hidden="1"/>
    <row r="3529" hidden="1"/>
    <row r="3530" hidden="1"/>
    <row r="3531" hidden="1"/>
    <row r="3532" hidden="1"/>
    <row r="3533" hidden="1"/>
    <row r="3534" hidden="1"/>
    <row r="3535" hidden="1"/>
    <row r="3536" hidden="1"/>
    <row r="3537" hidden="1"/>
    <row r="3538" hidden="1"/>
    <row r="3539" hidden="1"/>
    <row r="3540" hidden="1"/>
    <row r="3541" hidden="1"/>
    <row r="3542" hidden="1"/>
    <row r="3543" hidden="1"/>
    <row r="3544" hidden="1"/>
    <row r="3545" hidden="1"/>
    <row r="3546" hidden="1"/>
    <row r="3547" hidden="1"/>
    <row r="3548" hidden="1"/>
    <row r="3549" hidden="1"/>
    <row r="3550" hidden="1"/>
    <row r="3551" hidden="1"/>
    <row r="3552" hidden="1"/>
    <row r="3553" hidden="1"/>
    <row r="3554" hidden="1"/>
    <row r="3555" hidden="1"/>
    <row r="3556" hidden="1"/>
    <row r="3557" hidden="1"/>
    <row r="3558" hidden="1"/>
    <row r="3559" hidden="1"/>
    <row r="3560" hidden="1"/>
    <row r="3561" hidden="1"/>
    <row r="3562" hidden="1"/>
    <row r="3563" hidden="1"/>
    <row r="3564" hidden="1"/>
    <row r="3565" hidden="1"/>
    <row r="3566" hidden="1"/>
    <row r="3567" hidden="1"/>
    <row r="3568" hidden="1"/>
    <row r="3569" hidden="1"/>
    <row r="3570" hidden="1"/>
    <row r="3571" hidden="1"/>
    <row r="3572" hidden="1"/>
    <row r="3573" hidden="1"/>
    <row r="3574" hidden="1"/>
    <row r="3575" hidden="1"/>
    <row r="3576" hidden="1"/>
    <row r="3577" hidden="1"/>
    <row r="3578" hidden="1"/>
    <row r="3579" hidden="1"/>
    <row r="3580" hidden="1"/>
    <row r="3581" hidden="1"/>
    <row r="3582" hidden="1"/>
    <row r="3583" hidden="1"/>
    <row r="3584" hidden="1"/>
    <row r="3585" hidden="1"/>
    <row r="3586" hidden="1"/>
    <row r="3587" hidden="1"/>
    <row r="3588" hidden="1"/>
    <row r="3589" hidden="1"/>
    <row r="3590" hidden="1"/>
    <row r="3591" hidden="1"/>
    <row r="3592" hidden="1"/>
    <row r="3593" hidden="1"/>
    <row r="3594" hidden="1"/>
    <row r="3595" hidden="1"/>
    <row r="3596" hidden="1"/>
    <row r="3597" hidden="1"/>
    <row r="3598" hidden="1"/>
    <row r="3599" hidden="1"/>
    <row r="3600" hidden="1"/>
    <row r="3601" hidden="1"/>
    <row r="3602" hidden="1"/>
    <row r="3603" hidden="1"/>
    <row r="3604" hidden="1"/>
    <row r="3605" hidden="1"/>
    <row r="3606" hidden="1"/>
    <row r="3607" hidden="1"/>
    <row r="3608" hidden="1"/>
    <row r="3609" hidden="1"/>
    <row r="3610" hidden="1"/>
    <row r="3611" hidden="1"/>
    <row r="3612" hidden="1"/>
    <row r="3613" hidden="1"/>
    <row r="3614" hidden="1"/>
    <row r="3615" hidden="1"/>
    <row r="3616" hidden="1"/>
    <row r="3617" hidden="1"/>
    <row r="3618" hidden="1"/>
    <row r="3619" hidden="1"/>
    <row r="3620" hidden="1"/>
    <row r="3621" hidden="1"/>
    <row r="3622" hidden="1"/>
    <row r="3623" hidden="1"/>
    <row r="3624" hidden="1"/>
    <row r="3625" hidden="1"/>
    <row r="3626" hidden="1"/>
    <row r="3627" hidden="1"/>
    <row r="3628" hidden="1"/>
    <row r="3629" hidden="1"/>
    <row r="3630" hidden="1"/>
    <row r="3631" hidden="1"/>
    <row r="3632" hidden="1"/>
    <row r="3633" hidden="1"/>
    <row r="3634" hidden="1"/>
    <row r="3635" hidden="1"/>
    <row r="3636" hidden="1"/>
    <row r="3637" hidden="1"/>
    <row r="3638" hidden="1"/>
    <row r="3639" hidden="1"/>
    <row r="3640" hidden="1"/>
    <row r="3641" hidden="1"/>
    <row r="3642" hidden="1"/>
    <row r="3643" hidden="1"/>
    <row r="3644" hidden="1"/>
    <row r="3645" hidden="1"/>
    <row r="3646" hidden="1"/>
    <row r="3647" hidden="1"/>
    <row r="3648" hidden="1"/>
    <row r="3649" hidden="1"/>
    <row r="3650" hidden="1"/>
    <row r="3651" hidden="1"/>
    <row r="3652" hidden="1"/>
    <row r="3653" hidden="1"/>
    <row r="3654" hidden="1"/>
    <row r="3655" hidden="1"/>
    <row r="3656" hidden="1"/>
    <row r="3657" hidden="1"/>
    <row r="3658" hidden="1"/>
    <row r="3659" hidden="1"/>
    <row r="3660" hidden="1"/>
    <row r="3661" hidden="1"/>
    <row r="3662" hidden="1"/>
    <row r="3663" hidden="1"/>
    <row r="3664" hidden="1"/>
    <row r="3665" hidden="1"/>
    <row r="3666" hidden="1"/>
    <row r="3667" hidden="1"/>
    <row r="3668" hidden="1"/>
    <row r="3669" hidden="1"/>
    <row r="3670" hidden="1"/>
    <row r="3671" hidden="1"/>
    <row r="3672" hidden="1"/>
    <row r="3673" hidden="1"/>
    <row r="3674" hidden="1"/>
    <row r="3675" hidden="1"/>
    <row r="3676" hidden="1"/>
    <row r="3677" hidden="1"/>
    <row r="3678" hidden="1"/>
    <row r="3679" hidden="1"/>
    <row r="3680" hidden="1"/>
    <row r="3681" hidden="1"/>
    <row r="3682" hidden="1"/>
    <row r="3683" hidden="1"/>
    <row r="3684" hidden="1"/>
    <row r="3685" hidden="1"/>
    <row r="3686" hidden="1"/>
    <row r="3687" hidden="1"/>
    <row r="3688" hidden="1"/>
    <row r="3689" hidden="1"/>
    <row r="3690" hidden="1"/>
    <row r="3691" hidden="1"/>
    <row r="3692" hidden="1"/>
    <row r="3693" hidden="1"/>
    <row r="3694" hidden="1"/>
    <row r="3695" hidden="1"/>
    <row r="3696" hidden="1"/>
    <row r="3697" hidden="1"/>
    <row r="3698" hidden="1"/>
    <row r="3699" hidden="1"/>
    <row r="3700" hidden="1"/>
    <row r="3701" hidden="1"/>
    <row r="3702" hidden="1"/>
    <row r="3703" hidden="1"/>
    <row r="3704" hidden="1"/>
    <row r="3705" hidden="1"/>
    <row r="3706" hidden="1"/>
    <row r="3707" hidden="1"/>
    <row r="3708" hidden="1"/>
    <row r="3709" hidden="1"/>
    <row r="3710" hidden="1"/>
    <row r="3711" hidden="1"/>
    <row r="3712" hidden="1"/>
    <row r="3713" hidden="1"/>
    <row r="3714" hidden="1"/>
    <row r="3715" hidden="1"/>
    <row r="3716" hidden="1"/>
    <row r="3717" hidden="1"/>
    <row r="3718" hidden="1"/>
    <row r="3719" hidden="1"/>
    <row r="3720" hidden="1"/>
    <row r="3721" hidden="1"/>
    <row r="3722" hidden="1"/>
    <row r="3723" hidden="1"/>
    <row r="3724" hidden="1"/>
    <row r="3725" hidden="1"/>
    <row r="3726" hidden="1"/>
    <row r="3727" hidden="1"/>
    <row r="3728" hidden="1"/>
    <row r="3729" hidden="1"/>
    <row r="3730" hidden="1"/>
    <row r="3731" hidden="1"/>
    <row r="3732" hidden="1"/>
    <row r="3733" hidden="1"/>
    <row r="3734" hidden="1"/>
    <row r="3735" hidden="1"/>
    <row r="3736" hidden="1"/>
    <row r="3737" hidden="1"/>
    <row r="3738" hidden="1"/>
    <row r="3739" hidden="1"/>
    <row r="3740" hidden="1"/>
    <row r="3741" hidden="1"/>
    <row r="3742" hidden="1"/>
    <row r="3743" hidden="1"/>
    <row r="3744" hidden="1"/>
    <row r="3745" hidden="1"/>
    <row r="3746" hidden="1"/>
    <row r="3747" hidden="1"/>
    <row r="3748" hidden="1"/>
    <row r="3749" hidden="1"/>
    <row r="3750" hidden="1"/>
    <row r="3751" hidden="1"/>
    <row r="3752" hidden="1"/>
    <row r="3753" hidden="1"/>
    <row r="3754" hidden="1"/>
    <row r="3755" hidden="1"/>
    <row r="3756" hidden="1"/>
    <row r="3757" hidden="1"/>
    <row r="3758" hidden="1"/>
    <row r="3759" hidden="1"/>
    <row r="3760" hidden="1"/>
    <row r="3761" hidden="1"/>
    <row r="3762" hidden="1"/>
    <row r="3763" hidden="1"/>
    <row r="3764" hidden="1"/>
    <row r="3765" hidden="1"/>
    <row r="3766" hidden="1"/>
    <row r="3767" hidden="1"/>
    <row r="3768" hidden="1"/>
    <row r="3769" hidden="1"/>
    <row r="3770" hidden="1"/>
    <row r="3771" hidden="1"/>
    <row r="3772" hidden="1"/>
    <row r="3773" hidden="1"/>
    <row r="3774" hidden="1"/>
    <row r="3775" hidden="1"/>
    <row r="3776" hidden="1"/>
    <row r="3777" hidden="1"/>
    <row r="3778" hidden="1"/>
    <row r="3779" hidden="1"/>
    <row r="3780" hidden="1"/>
    <row r="3781" hidden="1"/>
    <row r="3782" hidden="1"/>
    <row r="3783" hidden="1"/>
    <row r="3784" hidden="1"/>
    <row r="3785" hidden="1"/>
    <row r="3786" hidden="1"/>
    <row r="3787" hidden="1"/>
    <row r="3788" hidden="1"/>
    <row r="3789" hidden="1"/>
    <row r="3790" hidden="1"/>
    <row r="3791" hidden="1"/>
    <row r="3792" hidden="1"/>
    <row r="3793" hidden="1"/>
    <row r="3794" hidden="1"/>
    <row r="3795" hidden="1"/>
    <row r="3796" hidden="1"/>
    <row r="3797" hidden="1"/>
    <row r="3798" hidden="1"/>
    <row r="3799" hidden="1"/>
    <row r="3800" hidden="1"/>
    <row r="3801" hidden="1"/>
    <row r="3802" hidden="1"/>
    <row r="3803" hidden="1"/>
    <row r="3804" hidden="1"/>
    <row r="3805" hidden="1"/>
    <row r="3806" hidden="1"/>
    <row r="3807" hidden="1"/>
    <row r="3808" hidden="1"/>
    <row r="3809" hidden="1"/>
    <row r="3810" hidden="1"/>
    <row r="3811" hidden="1"/>
    <row r="3812" hidden="1"/>
    <row r="3813" hidden="1"/>
    <row r="3814" hidden="1"/>
    <row r="3815" hidden="1"/>
    <row r="3816" hidden="1"/>
    <row r="3817" hidden="1"/>
    <row r="3818" hidden="1"/>
    <row r="3819" hidden="1"/>
    <row r="3820" hidden="1"/>
    <row r="3821" hidden="1"/>
    <row r="3822" hidden="1"/>
    <row r="3823" hidden="1"/>
    <row r="3824" hidden="1"/>
    <row r="3825" hidden="1"/>
    <row r="3826" hidden="1"/>
    <row r="3827" hidden="1"/>
    <row r="3828" hidden="1"/>
    <row r="3829" hidden="1"/>
    <row r="3830" hidden="1"/>
    <row r="3831" hidden="1"/>
    <row r="3832" hidden="1"/>
    <row r="3833" hidden="1"/>
    <row r="3834" hidden="1"/>
    <row r="3835" hidden="1"/>
    <row r="3836" hidden="1"/>
    <row r="3837" hidden="1"/>
    <row r="3838" hidden="1"/>
    <row r="3839" hidden="1"/>
    <row r="3840" hidden="1"/>
    <row r="3841" hidden="1"/>
    <row r="3842" hidden="1"/>
    <row r="3843" hidden="1"/>
    <row r="3844" hidden="1"/>
    <row r="3845" hidden="1"/>
    <row r="3846" hidden="1"/>
    <row r="3847" hidden="1"/>
    <row r="3848" hidden="1"/>
    <row r="3849" hidden="1"/>
    <row r="3850" hidden="1"/>
    <row r="3851" hidden="1"/>
    <row r="3852" hidden="1"/>
    <row r="3853" hidden="1"/>
    <row r="3854" hidden="1"/>
    <row r="3855" hidden="1"/>
    <row r="3856" hidden="1"/>
    <row r="3857" hidden="1"/>
    <row r="3858" hidden="1"/>
    <row r="3859" hidden="1"/>
    <row r="3860" hidden="1"/>
    <row r="3861" hidden="1"/>
    <row r="3862" hidden="1"/>
    <row r="3863" hidden="1"/>
    <row r="3864" hidden="1"/>
    <row r="3865" hidden="1"/>
    <row r="3866" hidden="1"/>
    <row r="3867" hidden="1"/>
    <row r="3868" hidden="1"/>
    <row r="3869" hidden="1"/>
    <row r="3870" hidden="1"/>
    <row r="3871" hidden="1"/>
    <row r="3872" hidden="1"/>
    <row r="3873" hidden="1"/>
    <row r="3874" hidden="1"/>
    <row r="3875" hidden="1"/>
    <row r="3876" hidden="1"/>
    <row r="3877" hidden="1"/>
    <row r="3878" hidden="1"/>
    <row r="3879" hidden="1"/>
    <row r="3880" hidden="1"/>
    <row r="3881" hidden="1"/>
    <row r="3882" hidden="1"/>
    <row r="3883" hidden="1"/>
    <row r="3884" hidden="1"/>
    <row r="3885" hidden="1"/>
    <row r="3886" hidden="1"/>
    <row r="3887" hidden="1"/>
    <row r="3888" hidden="1"/>
    <row r="3889" hidden="1"/>
    <row r="3890" hidden="1"/>
    <row r="3891" hidden="1"/>
    <row r="3892" hidden="1"/>
    <row r="3893" hidden="1"/>
    <row r="3894" hidden="1"/>
    <row r="3895" hidden="1"/>
    <row r="3896" hidden="1"/>
    <row r="3897" hidden="1"/>
    <row r="3898" hidden="1"/>
    <row r="3899" hidden="1"/>
    <row r="3900" hidden="1"/>
    <row r="3901" hidden="1"/>
    <row r="3902" hidden="1"/>
    <row r="3903" hidden="1"/>
    <row r="3904" hidden="1"/>
    <row r="3905" hidden="1"/>
    <row r="3906" hidden="1"/>
    <row r="3907" hidden="1"/>
    <row r="3908" hidden="1"/>
    <row r="3909" hidden="1"/>
    <row r="3910" hidden="1"/>
    <row r="3911" hidden="1"/>
    <row r="3912" hidden="1"/>
    <row r="3913" hidden="1"/>
    <row r="3914" hidden="1"/>
    <row r="3915" hidden="1"/>
    <row r="3916" hidden="1"/>
    <row r="3917" hidden="1"/>
    <row r="3918" hidden="1"/>
    <row r="3919" hidden="1"/>
    <row r="3920" hidden="1"/>
    <row r="3921" hidden="1"/>
    <row r="3922" hidden="1"/>
    <row r="3923" hidden="1"/>
    <row r="3924" hidden="1"/>
    <row r="3925" hidden="1"/>
    <row r="3926" hidden="1"/>
    <row r="3927" hidden="1"/>
    <row r="3928" hidden="1"/>
    <row r="3929" hidden="1"/>
    <row r="3930" hidden="1"/>
    <row r="3931" hidden="1"/>
    <row r="3932" hidden="1"/>
    <row r="3933" hidden="1"/>
    <row r="3934" hidden="1"/>
    <row r="3935" hidden="1"/>
    <row r="3936" hidden="1"/>
    <row r="3937" hidden="1"/>
    <row r="3938" hidden="1"/>
    <row r="3939" hidden="1"/>
    <row r="3940" hidden="1"/>
    <row r="3941" hidden="1"/>
    <row r="3942" hidden="1"/>
    <row r="3943" hidden="1"/>
    <row r="3944" hidden="1"/>
    <row r="3945" hidden="1"/>
    <row r="3946" hidden="1"/>
    <row r="3947" hidden="1"/>
    <row r="3948" hidden="1"/>
    <row r="3949" hidden="1"/>
    <row r="3950" hidden="1"/>
    <row r="3951" hidden="1"/>
    <row r="3952" hidden="1"/>
    <row r="3953" hidden="1"/>
    <row r="3954" hidden="1"/>
    <row r="3955" hidden="1"/>
    <row r="3956" hidden="1"/>
    <row r="3957" hidden="1"/>
    <row r="3958" hidden="1"/>
    <row r="3959" hidden="1"/>
    <row r="3960" hidden="1"/>
    <row r="3961" hidden="1"/>
    <row r="3962" hidden="1"/>
    <row r="3963" hidden="1"/>
    <row r="3964" hidden="1"/>
    <row r="3965" hidden="1"/>
    <row r="3966" hidden="1"/>
    <row r="3967" hidden="1"/>
    <row r="3968" hidden="1"/>
    <row r="3969" hidden="1"/>
    <row r="3970" hidden="1"/>
    <row r="3971" hidden="1"/>
    <row r="3972" hidden="1"/>
    <row r="3973" hidden="1"/>
    <row r="3974" hidden="1"/>
    <row r="3975" hidden="1"/>
    <row r="3976" hidden="1"/>
    <row r="3977" hidden="1"/>
    <row r="3978" hidden="1"/>
    <row r="3979" hidden="1"/>
    <row r="3980" hidden="1"/>
    <row r="3981" hidden="1"/>
    <row r="3982" hidden="1"/>
    <row r="3983" hidden="1"/>
    <row r="3984" hidden="1"/>
    <row r="3985" hidden="1"/>
    <row r="3986" hidden="1"/>
    <row r="3987" hidden="1"/>
    <row r="3988" hidden="1"/>
    <row r="3989" hidden="1"/>
    <row r="3990" hidden="1"/>
    <row r="3991" hidden="1"/>
    <row r="3992" hidden="1"/>
    <row r="3993" hidden="1"/>
    <row r="3994" hidden="1"/>
    <row r="3995" hidden="1"/>
    <row r="3996" hidden="1"/>
    <row r="3997" hidden="1"/>
    <row r="3998" hidden="1"/>
    <row r="3999" hidden="1"/>
    <row r="4000" hidden="1"/>
    <row r="4001" hidden="1"/>
    <row r="4002" hidden="1"/>
    <row r="4003" hidden="1"/>
    <row r="4004" hidden="1"/>
    <row r="4005" hidden="1"/>
    <row r="4006" hidden="1"/>
    <row r="4007" hidden="1"/>
    <row r="4008" hidden="1"/>
    <row r="4009" hidden="1"/>
    <row r="4010" hidden="1"/>
    <row r="4011" hidden="1"/>
    <row r="4012" hidden="1"/>
    <row r="4013" hidden="1"/>
    <row r="4014" hidden="1"/>
    <row r="4015" hidden="1"/>
    <row r="4016" hidden="1"/>
    <row r="4017" hidden="1"/>
    <row r="4018" hidden="1"/>
    <row r="4019" hidden="1"/>
    <row r="4020" hidden="1"/>
    <row r="4021" hidden="1"/>
    <row r="4022" hidden="1"/>
    <row r="4023" hidden="1"/>
    <row r="4024" hidden="1"/>
    <row r="4025" hidden="1"/>
    <row r="4026" hidden="1"/>
    <row r="4027" hidden="1"/>
    <row r="4028" hidden="1"/>
    <row r="4029" hidden="1"/>
    <row r="4030" hidden="1"/>
    <row r="4031" hidden="1"/>
    <row r="4032" hidden="1"/>
    <row r="4033" hidden="1"/>
    <row r="4034" hidden="1"/>
    <row r="4035" hidden="1"/>
    <row r="4036" hidden="1"/>
    <row r="4037" hidden="1"/>
    <row r="4038" hidden="1"/>
    <row r="4039" hidden="1"/>
    <row r="4040" hidden="1"/>
    <row r="4041" hidden="1"/>
    <row r="4042" hidden="1"/>
    <row r="4043" hidden="1"/>
    <row r="4044" hidden="1"/>
    <row r="4045" hidden="1"/>
    <row r="4046" hidden="1"/>
    <row r="4047" hidden="1"/>
    <row r="4048" hidden="1"/>
    <row r="4049" hidden="1"/>
    <row r="4050" hidden="1"/>
    <row r="4051" hidden="1"/>
    <row r="4052" hidden="1"/>
    <row r="4053" hidden="1"/>
    <row r="4054" hidden="1"/>
    <row r="4055" hidden="1"/>
    <row r="4056" hidden="1"/>
    <row r="4057" hidden="1"/>
    <row r="4058" hidden="1"/>
    <row r="4059" hidden="1"/>
    <row r="4060" hidden="1"/>
    <row r="4061" hidden="1"/>
    <row r="4062" hidden="1"/>
    <row r="4063" hidden="1"/>
    <row r="4064" hidden="1"/>
    <row r="4065" hidden="1"/>
    <row r="4066" hidden="1"/>
    <row r="4067" hidden="1"/>
    <row r="4068" hidden="1"/>
    <row r="4069" hidden="1"/>
    <row r="4070" hidden="1"/>
    <row r="4071" hidden="1"/>
    <row r="4072" hidden="1"/>
    <row r="4073" hidden="1"/>
    <row r="4074" hidden="1"/>
    <row r="4075" hidden="1"/>
    <row r="4076" hidden="1"/>
    <row r="4077" hidden="1"/>
    <row r="4078" hidden="1"/>
    <row r="4079" hidden="1"/>
    <row r="4080" hidden="1"/>
    <row r="4081" hidden="1"/>
    <row r="4082" hidden="1"/>
    <row r="4083" hidden="1"/>
    <row r="4084" hidden="1"/>
    <row r="4085" hidden="1"/>
    <row r="4086" hidden="1"/>
    <row r="4087" hidden="1"/>
    <row r="4088" hidden="1"/>
    <row r="4089" hidden="1"/>
    <row r="4090" hidden="1"/>
    <row r="4091" hidden="1"/>
    <row r="4092" hidden="1"/>
    <row r="4093" hidden="1"/>
    <row r="4094" hidden="1"/>
    <row r="4095" hidden="1"/>
    <row r="4096" hidden="1"/>
    <row r="4097" hidden="1"/>
    <row r="4098" hidden="1"/>
    <row r="4099" hidden="1"/>
    <row r="4100" hidden="1"/>
    <row r="4101" hidden="1"/>
    <row r="4102" hidden="1"/>
    <row r="4103" hidden="1"/>
    <row r="4104" hidden="1"/>
    <row r="4105" hidden="1"/>
    <row r="4106" hidden="1"/>
    <row r="4107" hidden="1"/>
    <row r="4108" hidden="1"/>
    <row r="4109" hidden="1"/>
    <row r="4110" hidden="1"/>
    <row r="4111" hidden="1"/>
    <row r="4112" hidden="1"/>
    <row r="4113" hidden="1"/>
    <row r="4114" hidden="1"/>
    <row r="4115" hidden="1"/>
    <row r="4116" hidden="1"/>
    <row r="4117" hidden="1"/>
    <row r="4118" hidden="1"/>
    <row r="4119" hidden="1"/>
    <row r="4120" hidden="1"/>
    <row r="4121" hidden="1"/>
    <row r="4122" hidden="1"/>
    <row r="4123" hidden="1"/>
    <row r="4124" hidden="1"/>
    <row r="4125" hidden="1"/>
    <row r="4126" hidden="1"/>
    <row r="4127" hidden="1"/>
    <row r="4128" hidden="1"/>
    <row r="4129" hidden="1"/>
    <row r="4130" hidden="1"/>
    <row r="4131" hidden="1"/>
    <row r="4132" hidden="1"/>
    <row r="4133" hidden="1"/>
    <row r="4134" hidden="1"/>
    <row r="4135" hidden="1"/>
    <row r="4136" hidden="1"/>
    <row r="4137" hidden="1"/>
    <row r="4138" hidden="1"/>
    <row r="4139" hidden="1"/>
    <row r="4140" hidden="1"/>
    <row r="4141" hidden="1"/>
    <row r="4142" hidden="1"/>
    <row r="4143" hidden="1"/>
    <row r="4144" hidden="1"/>
    <row r="4145" hidden="1"/>
    <row r="4146" hidden="1"/>
    <row r="4147" hidden="1"/>
    <row r="4148" hidden="1"/>
    <row r="4149" hidden="1"/>
    <row r="4150" hidden="1"/>
    <row r="4151" hidden="1"/>
    <row r="4152" hidden="1"/>
    <row r="4153" hidden="1"/>
    <row r="4154" hidden="1"/>
    <row r="4155" hidden="1"/>
    <row r="4156" hidden="1"/>
    <row r="4157" hidden="1"/>
    <row r="4158" hidden="1"/>
    <row r="4159" hidden="1"/>
    <row r="4160" hidden="1"/>
    <row r="4161" hidden="1"/>
    <row r="4162" hidden="1"/>
    <row r="4163" hidden="1"/>
    <row r="4164" hidden="1"/>
    <row r="4165" hidden="1"/>
    <row r="4166" hidden="1"/>
    <row r="4167" hidden="1"/>
    <row r="4168" hidden="1"/>
    <row r="4169" hidden="1"/>
    <row r="4170" hidden="1"/>
    <row r="4171" hidden="1"/>
    <row r="4172" hidden="1"/>
    <row r="4173" hidden="1"/>
    <row r="4174" hidden="1"/>
    <row r="4175" hidden="1"/>
    <row r="4176" hidden="1"/>
    <row r="4177" hidden="1"/>
    <row r="4178" hidden="1"/>
    <row r="4179" hidden="1"/>
    <row r="4180" hidden="1"/>
    <row r="4181" hidden="1"/>
    <row r="4182" hidden="1"/>
    <row r="4183" hidden="1"/>
    <row r="4184" hidden="1"/>
    <row r="4185" hidden="1"/>
    <row r="4186" hidden="1"/>
    <row r="4187" hidden="1"/>
    <row r="4188" hidden="1"/>
    <row r="4189" hidden="1"/>
    <row r="4190" hidden="1"/>
    <row r="4191" hidden="1"/>
    <row r="4192" hidden="1"/>
    <row r="4193" hidden="1"/>
    <row r="4194" hidden="1"/>
    <row r="4195" hidden="1"/>
    <row r="4196" hidden="1"/>
    <row r="4197" hidden="1"/>
    <row r="4198" hidden="1"/>
    <row r="4199" hidden="1"/>
    <row r="4200" hidden="1"/>
    <row r="4201" hidden="1"/>
    <row r="4202" hidden="1"/>
    <row r="4203" hidden="1"/>
    <row r="4204" hidden="1"/>
    <row r="4205" hidden="1"/>
    <row r="4206" hidden="1"/>
    <row r="4207" hidden="1"/>
    <row r="4208" hidden="1"/>
    <row r="4209" hidden="1"/>
    <row r="4210" hidden="1"/>
    <row r="4211" hidden="1"/>
    <row r="4212" hidden="1"/>
    <row r="4213" hidden="1"/>
    <row r="4214" hidden="1"/>
    <row r="4215" hidden="1"/>
    <row r="4216" hidden="1"/>
    <row r="4217" hidden="1"/>
    <row r="4218" hidden="1"/>
    <row r="4219" hidden="1"/>
    <row r="4220" hidden="1"/>
    <row r="4221" hidden="1"/>
    <row r="4222" hidden="1"/>
    <row r="4223" hidden="1"/>
    <row r="4224" hidden="1"/>
    <row r="4225" hidden="1"/>
    <row r="4226" hidden="1"/>
    <row r="4227" hidden="1"/>
    <row r="4228" hidden="1"/>
    <row r="4229" hidden="1"/>
    <row r="4230" hidden="1"/>
    <row r="4231" hidden="1"/>
    <row r="4232" hidden="1"/>
    <row r="4233" hidden="1"/>
    <row r="4234" hidden="1"/>
    <row r="4235" hidden="1"/>
    <row r="4236" hidden="1"/>
    <row r="4237" hidden="1"/>
    <row r="4238" hidden="1"/>
    <row r="4239" hidden="1"/>
    <row r="4240" hidden="1"/>
    <row r="4241" hidden="1"/>
    <row r="4242" hidden="1"/>
    <row r="4243" hidden="1"/>
    <row r="4244" hidden="1"/>
    <row r="4245" hidden="1"/>
    <row r="4246" hidden="1"/>
    <row r="4247" hidden="1"/>
    <row r="4248" hidden="1"/>
    <row r="4249" hidden="1"/>
    <row r="4250" hidden="1"/>
    <row r="4251" hidden="1"/>
    <row r="4252" hidden="1"/>
    <row r="4253" hidden="1"/>
    <row r="4254" hidden="1"/>
    <row r="4255" hidden="1"/>
    <row r="4256" hidden="1"/>
    <row r="4257" hidden="1"/>
    <row r="4258" hidden="1"/>
    <row r="4259" hidden="1"/>
    <row r="4260" hidden="1"/>
    <row r="4261" hidden="1"/>
    <row r="4262" hidden="1"/>
    <row r="4263" hidden="1"/>
    <row r="4264" hidden="1"/>
    <row r="4265" hidden="1"/>
    <row r="4266" hidden="1"/>
    <row r="4267" hidden="1"/>
    <row r="4268" hidden="1"/>
    <row r="4269" hidden="1"/>
    <row r="4270" hidden="1"/>
    <row r="4271" hidden="1"/>
    <row r="4272" hidden="1"/>
    <row r="4273" hidden="1"/>
    <row r="4274" hidden="1"/>
    <row r="4275" hidden="1"/>
    <row r="4276" hidden="1"/>
    <row r="4277" hidden="1"/>
    <row r="4278" hidden="1"/>
    <row r="4279" hidden="1"/>
    <row r="4280" hidden="1"/>
    <row r="4281" hidden="1"/>
    <row r="4282" hidden="1"/>
    <row r="4283" hidden="1"/>
    <row r="4284" hidden="1"/>
    <row r="4285" hidden="1"/>
    <row r="4286" hidden="1"/>
    <row r="4287" hidden="1"/>
    <row r="4288" hidden="1"/>
    <row r="4289" hidden="1"/>
    <row r="4290" hidden="1"/>
    <row r="4291" hidden="1"/>
    <row r="4292" hidden="1"/>
    <row r="4293" hidden="1"/>
    <row r="4294" hidden="1"/>
    <row r="4295" hidden="1"/>
    <row r="4296" hidden="1"/>
    <row r="4297" hidden="1"/>
    <row r="4298" hidden="1"/>
    <row r="4299" hidden="1"/>
    <row r="4300" hidden="1"/>
    <row r="4301" hidden="1"/>
    <row r="4302" hidden="1"/>
    <row r="4303" hidden="1"/>
    <row r="4304" hidden="1"/>
    <row r="4305" hidden="1"/>
    <row r="4306" hidden="1"/>
    <row r="4307" hidden="1"/>
    <row r="4308" hidden="1"/>
    <row r="4309" hidden="1"/>
    <row r="4310" hidden="1"/>
    <row r="4311" hidden="1"/>
    <row r="4312" hidden="1"/>
    <row r="4313" hidden="1"/>
    <row r="4314" hidden="1"/>
    <row r="4315" hidden="1"/>
    <row r="4316" hidden="1"/>
    <row r="4317" hidden="1"/>
    <row r="4318" hidden="1"/>
    <row r="4319" hidden="1"/>
    <row r="4320" hidden="1"/>
    <row r="4321" hidden="1"/>
    <row r="4322" hidden="1"/>
    <row r="4323" hidden="1"/>
    <row r="4324" hidden="1"/>
    <row r="4325" hidden="1"/>
    <row r="4326" hidden="1"/>
    <row r="4327" hidden="1"/>
    <row r="4328" hidden="1"/>
    <row r="4329" hidden="1"/>
    <row r="4330" hidden="1"/>
    <row r="4331" hidden="1"/>
    <row r="4332" hidden="1"/>
    <row r="4333" hidden="1"/>
    <row r="4334" hidden="1"/>
    <row r="4335" hidden="1"/>
    <row r="4336" hidden="1"/>
    <row r="4337" hidden="1"/>
    <row r="4338" hidden="1"/>
    <row r="4339" hidden="1"/>
    <row r="4340" hidden="1"/>
    <row r="4341" hidden="1"/>
    <row r="4342" hidden="1"/>
    <row r="4343" hidden="1"/>
    <row r="4344" hidden="1"/>
    <row r="4345" hidden="1"/>
    <row r="4346" hidden="1"/>
    <row r="4347" hidden="1"/>
    <row r="4348" hidden="1"/>
    <row r="4349" hidden="1"/>
    <row r="4350" hidden="1"/>
    <row r="4351" hidden="1"/>
    <row r="4352" hidden="1"/>
    <row r="4353" hidden="1"/>
    <row r="4354" hidden="1"/>
    <row r="4355" hidden="1"/>
    <row r="4356" hidden="1"/>
    <row r="4357" hidden="1"/>
    <row r="4358" hidden="1"/>
    <row r="4359" hidden="1"/>
    <row r="4360" hidden="1"/>
    <row r="4361" hidden="1"/>
    <row r="4362" hidden="1"/>
    <row r="4363" hidden="1"/>
    <row r="4364" hidden="1"/>
    <row r="4365" hidden="1"/>
    <row r="4366" hidden="1"/>
    <row r="4367" hidden="1"/>
    <row r="4368" hidden="1"/>
    <row r="4369" hidden="1"/>
    <row r="4370" hidden="1"/>
    <row r="4371" hidden="1"/>
    <row r="4372" hidden="1"/>
    <row r="4373" hidden="1"/>
    <row r="4374" hidden="1"/>
    <row r="4375" hidden="1"/>
    <row r="4376" hidden="1"/>
    <row r="4377" hidden="1"/>
    <row r="4378" hidden="1"/>
    <row r="4379" hidden="1"/>
    <row r="4380" hidden="1"/>
    <row r="4381" hidden="1"/>
    <row r="4382" hidden="1"/>
    <row r="4383" hidden="1"/>
    <row r="4384" hidden="1"/>
    <row r="4385" hidden="1"/>
    <row r="4386" hidden="1"/>
    <row r="4387" hidden="1"/>
    <row r="4388" hidden="1"/>
    <row r="4389" hidden="1"/>
    <row r="4390" hidden="1"/>
    <row r="4391" hidden="1"/>
    <row r="4392" hidden="1"/>
    <row r="4393" hidden="1"/>
    <row r="4394" hidden="1"/>
    <row r="4395" hidden="1"/>
    <row r="4396" hidden="1"/>
    <row r="4397" hidden="1"/>
    <row r="4398" hidden="1"/>
    <row r="4399" hidden="1"/>
    <row r="4400" hidden="1"/>
    <row r="4401" hidden="1"/>
    <row r="4402" hidden="1"/>
    <row r="4403" hidden="1"/>
    <row r="4404" hidden="1"/>
    <row r="4405" hidden="1"/>
    <row r="4406" hidden="1"/>
    <row r="4407" hidden="1"/>
    <row r="4408" hidden="1"/>
    <row r="4409" hidden="1"/>
    <row r="4410" hidden="1"/>
    <row r="4411" hidden="1"/>
    <row r="4412" hidden="1"/>
    <row r="4413" hidden="1"/>
    <row r="4414" hidden="1"/>
    <row r="4415" hidden="1"/>
    <row r="4416" hidden="1"/>
    <row r="4417" hidden="1"/>
    <row r="4418" hidden="1"/>
    <row r="4419" hidden="1"/>
    <row r="4420" hidden="1"/>
    <row r="4421" hidden="1"/>
    <row r="4422" hidden="1"/>
    <row r="4423" hidden="1"/>
    <row r="4424" hidden="1"/>
    <row r="4425" hidden="1"/>
    <row r="4426" hidden="1"/>
    <row r="4427" hidden="1"/>
    <row r="4428" hidden="1"/>
    <row r="4429" hidden="1"/>
    <row r="4430" hidden="1"/>
    <row r="4431" hidden="1"/>
    <row r="4432" hidden="1"/>
    <row r="4433" hidden="1"/>
    <row r="4434" hidden="1"/>
    <row r="4435" hidden="1"/>
    <row r="4436" hidden="1"/>
    <row r="4437" hidden="1"/>
    <row r="4438" hidden="1"/>
    <row r="4439" hidden="1"/>
    <row r="4440" hidden="1"/>
    <row r="4441" hidden="1"/>
    <row r="4442" hidden="1"/>
    <row r="4443" hidden="1"/>
    <row r="4444" hidden="1"/>
    <row r="4445" hidden="1"/>
    <row r="4446" hidden="1"/>
    <row r="4447" hidden="1"/>
    <row r="4448" hidden="1"/>
    <row r="4449" hidden="1"/>
    <row r="4450" hidden="1"/>
    <row r="4451" hidden="1"/>
    <row r="4452" hidden="1"/>
    <row r="4453" hidden="1"/>
    <row r="4454" hidden="1"/>
    <row r="4455" hidden="1"/>
    <row r="4456" hidden="1"/>
    <row r="4457" hidden="1"/>
    <row r="4458" hidden="1"/>
    <row r="4459" hidden="1"/>
    <row r="4460" hidden="1"/>
    <row r="4461" hidden="1"/>
    <row r="4462" hidden="1"/>
    <row r="4463" hidden="1"/>
    <row r="4464" hidden="1"/>
    <row r="4465" hidden="1"/>
    <row r="4466" hidden="1"/>
    <row r="4467" hidden="1"/>
    <row r="4468" hidden="1"/>
    <row r="4469" hidden="1"/>
    <row r="4470" hidden="1"/>
    <row r="4471" hidden="1"/>
    <row r="4472" hidden="1"/>
    <row r="4473" hidden="1"/>
    <row r="4474" hidden="1"/>
    <row r="4475" hidden="1"/>
    <row r="4476" hidden="1"/>
    <row r="4477" hidden="1"/>
    <row r="4478" hidden="1"/>
    <row r="4479" hidden="1"/>
    <row r="4480" hidden="1"/>
    <row r="4481" hidden="1"/>
    <row r="4482" hidden="1"/>
    <row r="4483" hidden="1"/>
    <row r="4484" hidden="1"/>
    <row r="4485" hidden="1"/>
    <row r="4486" hidden="1"/>
    <row r="4487" hidden="1"/>
    <row r="4488" hidden="1"/>
    <row r="4489" hidden="1"/>
    <row r="4490" hidden="1"/>
    <row r="4491" hidden="1"/>
    <row r="4492" hidden="1"/>
    <row r="4493" hidden="1"/>
    <row r="4494" hidden="1"/>
    <row r="4495" hidden="1"/>
    <row r="4496" hidden="1"/>
    <row r="4497" hidden="1"/>
    <row r="4498" hidden="1"/>
    <row r="4499" hidden="1"/>
    <row r="4500" hidden="1"/>
    <row r="4501" hidden="1"/>
    <row r="4502" hidden="1"/>
    <row r="4503" hidden="1"/>
    <row r="4504" hidden="1"/>
    <row r="4505" hidden="1"/>
    <row r="4506" hidden="1"/>
    <row r="4507" hidden="1"/>
    <row r="4508" hidden="1"/>
    <row r="4509" hidden="1"/>
    <row r="4510" hidden="1"/>
    <row r="4511" hidden="1"/>
    <row r="4512" hidden="1"/>
    <row r="4513" hidden="1"/>
    <row r="4514" hidden="1"/>
    <row r="4515" hidden="1"/>
    <row r="4516" hidden="1"/>
    <row r="4517" hidden="1"/>
    <row r="4518" hidden="1"/>
    <row r="4519" hidden="1"/>
    <row r="4520" hidden="1"/>
    <row r="4521" hidden="1"/>
    <row r="4522" hidden="1"/>
    <row r="4523" hidden="1"/>
    <row r="4524" hidden="1"/>
    <row r="4525" hidden="1"/>
    <row r="4526" hidden="1"/>
    <row r="4527" hidden="1"/>
    <row r="4528" hidden="1"/>
    <row r="4529" hidden="1"/>
    <row r="4530" hidden="1"/>
    <row r="4531" hidden="1"/>
    <row r="4532" hidden="1"/>
    <row r="4533" hidden="1"/>
    <row r="4534" hidden="1"/>
    <row r="4535" hidden="1"/>
    <row r="4536" hidden="1"/>
    <row r="4537" hidden="1"/>
    <row r="4538" hidden="1"/>
    <row r="4539" hidden="1"/>
    <row r="4540" hidden="1"/>
    <row r="4541" hidden="1"/>
    <row r="4542" hidden="1"/>
    <row r="4543" hidden="1"/>
    <row r="4544" hidden="1"/>
    <row r="4545" hidden="1"/>
    <row r="4546" hidden="1"/>
    <row r="4547" hidden="1"/>
    <row r="4548" hidden="1"/>
    <row r="4549" hidden="1"/>
    <row r="4550" hidden="1"/>
    <row r="4551" hidden="1"/>
    <row r="4552" hidden="1"/>
    <row r="4553" hidden="1"/>
    <row r="4554" hidden="1"/>
    <row r="4555" hidden="1"/>
    <row r="4556" hidden="1"/>
    <row r="4557" hidden="1"/>
    <row r="4558" hidden="1"/>
    <row r="4559" hidden="1"/>
    <row r="4560" hidden="1"/>
    <row r="4561" hidden="1"/>
    <row r="4562" hidden="1"/>
    <row r="4563" hidden="1"/>
    <row r="4564" hidden="1"/>
    <row r="4565" hidden="1"/>
    <row r="4566" hidden="1"/>
    <row r="4567" hidden="1"/>
    <row r="4568" hidden="1"/>
    <row r="4569" hidden="1"/>
    <row r="4570" hidden="1"/>
    <row r="4571" hidden="1"/>
    <row r="4572" hidden="1"/>
    <row r="4573" hidden="1"/>
    <row r="4574" hidden="1"/>
    <row r="4575" hidden="1"/>
    <row r="4576" hidden="1"/>
    <row r="4577" hidden="1"/>
    <row r="4578" hidden="1"/>
    <row r="4579" hidden="1"/>
    <row r="4580" hidden="1"/>
    <row r="4581" hidden="1"/>
    <row r="4582" hidden="1"/>
    <row r="4583" hidden="1"/>
    <row r="4584" hidden="1"/>
    <row r="4585" hidden="1"/>
    <row r="4586" hidden="1"/>
    <row r="4587" hidden="1"/>
    <row r="4588" hidden="1"/>
    <row r="4589" hidden="1"/>
    <row r="4590" hidden="1"/>
    <row r="4591" hidden="1"/>
    <row r="4592" hidden="1"/>
    <row r="4593" hidden="1"/>
    <row r="4594" hidden="1"/>
    <row r="4595" hidden="1"/>
    <row r="4596" hidden="1"/>
    <row r="4597" hidden="1"/>
    <row r="4598" hidden="1"/>
    <row r="4599" hidden="1"/>
    <row r="4600" hidden="1"/>
    <row r="4601" hidden="1"/>
    <row r="4602" hidden="1"/>
    <row r="4603" hidden="1"/>
    <row r="4604" hidden="1"/>
    <row r="4605" hidden="1"/>
    <row r="4606" hidden="1"/>
    <row r="4607" hidden="1"/>
    <row r="4608" hidden="1"/>
    <row r="4609" hidden="1"/>
    <row r="4610" hidden="1"/>
    <row r="4611" hidden="1"/>
    <row r="4612" hidden="1"/>
    <row r="4613" hidden="1"/>
    <row r="4614" hidden="1"/>
    <row r="4615" hidden="1"/>
    <row r="4616" hidden="1"/>
    <row r="4617" hidden="1"/>
    <row r="4618" hidden="1"/>
    <row r="4619" hidden="1"/>
    <row r="4620" hidden="1"/>
    <row r="4621" hidden="1"/>
    <row r="4622" hidden="1"/>
    <row r="4623" hidden="1"/>
    <row r="4624" hidden="1"/>
    <row r="4625" hidden="1"/>
    <row r="4626" hidden="1"/>
    <row r="4627" hidden="1"/>
    <row r="4628" hidden="1"/>
    <row r="4629" hidden="1"/>
    <row r="4630" hidden="1"/>
    <row r="4631" hidden="1"/>
    <row r="4632" hidden="1"/>
    <row r="4633" hidden="1"/>
    <row r="4634" hidden="1"/>
    <row r="4635" hidden="1"/>
    <row r="4636" hidden="1"/>
    <row r="4637" hidden="1"/>
    <row r="4638" hidden="1"/>
    <row r="4639" hidden="1"/>
    <row r="4640" hidden="1"/>
    <row r="4641" hidden="1"/>
    <row r="4642" hidden="1"/>
    <row r="4643" hidden="1"/>
    <row r="4644" hidden="1"/>
    <row r="4645" hidden="1"/>
    <row r="4646" hidden="1"/>
    <row r="4647" hidden="1"/>
    <row r="4648" hidden="1"/>
    <row r="4649" hidden="1"/>
    <row r="4650" hidden="1"/>
    <row r="4651" hidden="1"/>
    <row r="4652" hidden="1"/>
    <row r="4653" hidden="1"/>
    <row r="4654" hidden="1"/>
    <row r="4655" hidden="1"/>
    <row r="4656" hidden="1"/>
    <row r="4657" hidden="1"/>
    <row r="4658" hidden="1"/>
    <row r="4659" hidden="1"/>
    <row r="4660" hidden="1"/>
    <row r="4661" hidden="1"/>
    <row r="4662" hidden="1"/>
    <row r="4663" hidden="1"/>
    <row r="4664" hidden="1"/>
    <row r="4665" hidden="1"/>
    <row r="4666" hidden="1"/>
    <row r="4667" hidden="1"/>
    <row r="4668" hidden="1"/>
    <row r="4669" hidden="1"/>
    <row r="4670" hidden="1"/>
    <row r="4671" hidden="1"/>
    <row r="4672" hidden="1"/>
    <row r="4673" hidden="1"/>
    <row r="4674" hidden="1"/>
    <row r="4675" hidden="1"/>
    <row r="4676" hidden="1"/>
    <row r="4677" hidden="1"/>
    <row r="4678" hidden="1"/>
    <row r="4679" hidden="1"/>
    <row r="4680" hidden="1"/>
    <row r="4681" hidden="1"/>
    <row r="4682" hidden="1"/>
    <row r="4683" hidden="1"/>
    <row r="4684" hidden="1"/>
    <row r="4685" hidden="1"/>
    <row r="4686" hidden="1"/>
    <row r="4687" hidden="1"/>
    <row r="4688" hidden="1"/>
    <row r="4689" hidden="1"/>
    <row r="4690" hidden="1"/>
    <row r="4691" hidden="1"/>
    <row r="4692" hidden="1"/>
    <row r="4693" hidden="1"/>
    <row r="4694" hidden="1"/>
    <row r="4695" hidden="1"/>
    <row r="4696" hidden="1"/>
    <row r="4697" hidden="1"/>
    <row r="4698" hidden="1"/>
    <row r="4699" hidden="1"/>
    <row r="4700" hidden="1"/>
    <row r="4701" hidden="1"/>
    <row r="4702" hidden="1"/>
    <row r="4703" hidden="1"/>
    <row r="4704" hidden="1"/>
    <row r="4705" hidden="1"/>
    <row r="4706" hidden="1"/>
    <row r="4707" hidden="1"/>
    <row r="4708" hidden="1"/>
    <row r="4709" hidden="1"/>
    <row r="4710" hidden="1"/>
    <row r="4711" hidden="1"/>
    <row r="4712" hidden="1"/>
    <row r="4713" hidden="1"/>
    <row r="4714" hidden="1"/>
    <row r="4715" hidden="1"/>
    <row r="4716" hidden="1"/>
    <row r="4717" hidden="1"/>
    <row r="4718" hidden="1"/>
    <row r="4719" hidden="1"/>
    <row r="4720" hidden="1"/>
    <row r="4721" hidden="1"/>
    <row r="4722" hidden="1"/>
    <row r="4723" hidden="1"/>
    <row r="4724" hidden="1"/>
    <row r="4725" hidden="1"/>
    <row r="4726" hidden="1"/>
    <row r="4727" hidden="1"/>
    <row r="4728" hidden="1"/>
    <row r="4729" hidden="1"/>
    <row r="4730" hidden="1"/>
    <row r="4731" hidden="1"/>
    <row r="4732" hidden="1"/>
    <row r="4733" hidden="1"/>
    <row r="4734" hidden="1"/>
    <row r="4735" hidden="1"/>
    <row r="4736" hidden="1"/>
    <row r="4737" hidden="1"/>
    <row r="4738" hidden="1"/>
    <row r="4739" hidden="1"/>
    <row r="4740" hidden="1"/>
    <row r="4741" hidden="1"/>
    <row r="4742" hidden="1"/>
    <row r="4743" hidden="1"/>
    <row r="4744" hidden="1"/>
    <row r="4745" hidden="1"/>
    <row r="4746" hidden="1"/>
    <row r="4747" hidden="1"/>
    <row r="4748" hidden="1"/>
    <row r="4749" hidden="1"/>
    <row r="4750" hidden="1"/>
    <row r="4751" hidden="1"/>
    <row r="4752" hidden="1"/>
    <row r="4753" hidden="1"/>
    <row r="4754" hidden="1"/>
    <row r="4755" hidden="1"/>
    <row r="4756" hidden="1"/>
    <row r="4757" hidden="1"/>
    <row r="4758" hidden="1"/>
    <row r="4759" hidden="1"/>
    <row r="4760" hidden="1"/>
    <row r="4761" hidden="1"/>
    <row r="4762" hidden="1"/>
    <row r="4763" hidden="1"/>
    <row r="4764" hidden="1"/>
    <row r="4765" hidden="1"/>
    <row r="4766" hidden="1"/>
    <row r="4767" hidden="1"/>
    <row r="4768" hidden="1"/>
    <row r="4769" hidden="1"/>
    <row r="4770" hidden="1"/>
    <row r="4771" hidden="1"/>
    <row r="4772" hidden="1"/>
    <row r="4773" hidden="1"/>
    <row r="4774" hidden="1"/>
    <row r="4775" hidden="1"/>
    <row r="4776" hidden="1"/>
    <row r="4777" hidden="1"/>
    <row r="4778" hidden="1"/>
    <row r="4779" hidden="1"/>
    <row r="4780" hidden="1"/>
    <row r="4781" hidden="1"/>
    <row r="4782" hidden="1"/>
    <row r="4783" hidden="1"/>
    <row r="4784" hidden="1"/>
    <row r="4785" hidden="1"/>
    <row r="4786" hidden="1"/>
    <row r="4787" hidden="1"/>
    <row r="4788" hidden="1"/>
    <row r="4789" hidden="1"/>
    <row r="4790" hidden="1"/>
    <row r="4791" hidden="1"/>
    <row r="4792" hidden="1"/>
    <row r="4793" hidden="1"/>
    <row r="4794" hidden="1"/>
    <row r="4795" hidden="1"/>
    <row r="4796" hidden="1"/>
    <row r="4797" hidden="1"/>
    <row r="4798" hidden="1"/>
    <row r="4799" hidden="1"/>
    <row r="4800" hidden="1"/>
    <row r="4801" hidden="1"/>
    <row r="4802" hidden="1"/>
    <row r="4803" hidden="1"/>
    <row r="4804" hidden="1"/>
    <row r="4805" hidden="1"/>
    <row r="4806" hidden="1"/>
    <row r="4807" hidden="1"/>
    <row r="4808" hidden="1"/>
    <row r="4809" hidden="1"/>
    <row r="4810" hidden="1"/>
    <row r="4811" hidden="1"/>
    <row r="4812" hidden="1"/>
    <row r="4813" hidden="1"/>
    <row r="4814" hidden="1"/>
    <row r="4815" hidden="1"/>
    <row r="4816" hidden="1"/>
    <row r="4817" hidden="1"/>
    <row r="4818" hidden="1"/>
    <row r="4819" hidden="1"/>
    <row r="4820" hidden="1"/>
    <row r="4821" hidden="1"/>
    <row r="4822" hidden="1"/>
    <row r="4823" hidden="1"/>
    <row r="4824" hidden="1"/>
    <row r="4825" hidden="1"/>
    <row r="4826" hidden="1"/>
    <row r="4827" hidden="1"/>
    <row r="4828" hidden="1"/>
    <row r="4829" hidden="1"/>
    <row r="4830" hidden="1"/>
    <row r="4831" hidden="1"/>
    <row r="4832" hidden="1"/>
    <row r="4833" hidden="1"/>
    <row r="4834" hidden="1"/>
    <row r="4835" hidden="1"/>
    <row r="4836" hidden="1"/>
    <row r="4837" hidden="1"/>
    <row r="4838" hidden="1"/>
    <row r="4839" hidden="1"/>
    <row r="4840" hidden="1"/>
    <row r="4841" hidden="1"/>
    <row r="4842" hidden="1"/>
    <row r="4843" hidden="1"/>
    <row r="4844" hidden="1"/>
    <row r="4845" hidden="1"/>
    <row r="4846" hidden="1"/>
    <row r="4847" hidden="1"/>
    <row r="4848" hidden="1"/>
    <row r="4849" hidden="1"/>
    <row r="4850" hidden="1"/>
    <row r="4851" hidden="1"/>
    <row r="4852" hidden="1"/>
    <row r="4853" hidden="1"/>
    <row r="4854" hidden="1"/>
    <row r="4855" hidden="1"/>
    <row r="4856" hidden="1"/>
    <row r="4857" hidden="1"/>
    <row r="4858" hidden="1"/>
    <row r="4859" hidden="1"/>
    <row r="4860" hidden="1"/>
    <row r="4861" hidden="1"/>
    <row r="4862" hidden="1"/>
    <row r="4863" hidden="1"/>
    <row r="4864" hidden="1"/>
    <row r="4865" hidden="1"/>
    <row r="4866" hidden="1"/>
    <row r="4867" hidden="1"/>
    <row r="4868" hidden="1"/>
    <row r="4869" hidden="1"/>
    <row r="4870" hidden="1"/>
    <row r="4871" hidden="1"/>
    <row r="4872" hidden="1"/>
    <row r="4873" hidden="1"/>
    <row r="4874" hidden="1"/>
    <row r="4875" hidden="1"/>
    <row r="4876" hidden="1"/>
    <row r="4877" hidden="1"/>
    <row r="4878" hidden="1"/>
    <row r="4879" hidden="1"/>
    <row r="4880" hidden="1"/>
    <row r="4881" hidden="1"/>
    <row r="4882" hidden="1"/>
    <row r="4883" hidden="1"/>
    <row r="4884" hidden="1"/>
    <row r="4885" hidden="1"/>
    <row r="4886" hidden="1"/>
    <row r="4887" hidden="1"/>
    <row r="4888" hidden="1"/>
    <row r="4889" hidden="1"/>
    <row r="4890" hidden="1"/>
    <row r="4891" hidden="1"/>
    <row r="4892" hidden="1"/>
    <row r="4893" hidden="1"/>
    <row r="4894" hidden="1"/>
    <row r="4895" hidden="1"/>
    <row r="4896" hidden="1"/>
    <row r="4897" hidden="1"/>
    <row r="4898" hidden="1"/>
    <row r="4899" hidden="1"/>
    <row r="4900" hidden="1"/>
    <row r="4901" hidden="1"/>
    <row r="4902" hidden="1"/>
    <row r="4903" hidden="1"/>
    <row r="4904" hidden="1"/>
    <row r="4905" hidden="1"/>
    <row r="4906" hidden="1"/>
    <row r="4907" hidden="1"/>
    <row r="4908" hidden="1"/>
    <row r="4909" hidden="1"/>
    <row r="4910" hidden="1"/>
    <row r="4911" hidden="1"/>
    <row r="4912" hidden="1"/>
    <row r="4913" hidden="1"/>
    <row r="4914" hidden="1"/>
    <row r="4915" hidden="1"/>
    <row r="4916" hidden="1"/>
    <row r="4917" hidden="1"/>
    <row r="4918" hidden="1"/>
    <row r="4919" hidden="1"/>
    <row r="4920" hidden="1"/>
    <row r="4921" hidden="1"/>
    <row r="4922" hidden="1"/>
    <row r="4923" hidden="1"/>
    <row r="4924" hidden="1"/>
    <row r="4925" hidden="1"/>
    <row r="4926" hidden="1"/>
    <row r="4927" hidden="1"/>
    <row r="4928" hidden="1"/>
    <row r="4929" hidden="1"/>
    <row r="4930" hidden="1"/>
    <row r="4931" hidden="1"/>
    <row r="4932" hidden="1"/>
    <row r="4933" hidden="1"/>
    <row r="4934" hidden="1"/>
    <row r="4935" hidden="1"/>
    <row r="4936" hidden="1"/>
    <row r="4937" hidden="1"/>
    <row r="4938" hidden="1"/>
    <row r="4939" hidden="1"/>
    <row r="4940" hidden="1"/>
    <row r="4941" hidden="1"/>
    <row r="4942" hidden="1"/>
    <row r="4943" hidden="1"/>
    <row r="4944" hidden="1"/>
    <row r="4945" hidden="1"/>
    <row r="4946" hidden="1"/>
    <row r="4947" hidden="1"/>
    <row r="4948" hidden="1"/>
    <row r="4949" hidden="1"/>
    <row r="4950" hidden="1"/>
    <row r="4951" hidden="1"/>
    <row r="4952" hidden="1"/>
    <row r="4953" hidden="1"/>
    <row r="4954" hidden="1"/>
    <row r="4955" hidden="1"/>
    <row r="4956" hidden="1"/>
    <row r="4957" hidden="1"/>
    <row r="4958" hidden="1"/>
    <row r="4959" hidden="1"/>
    <row r="4960" hidden="1"/>
    <row r="4961" hidden="1"/>
    <row r="4962" hidden="1"/>
    <row r="4963" hidden="1"/>
    <row r="4964" hidden="1"/>
    <row r="4965" hidden="1"/>
    <row r="4966" hidden="1"/>
    <row r="4967" hidden="1"/>
    <row r="4968" hidden="1"/>
    <row r="4969" hidden="1"/>
    <row r="4970" hidden="1"/>
    <row r="4971" hidden="1"/>
    <row r="4972" hidden="1"/>
    <row r="4973" hidden="1"/>
    <row r="4974" hidden="1"/>
    <row r="4975" hidden="1"/>
    <row r="4976" hidden="1"/>
    <row r="4977" hidden="1"/>
    <row r="4978" hidden="1"/>
    <row r="4979" hidden="1"/>
    <row r="4980" hidden="1"/>
    <row r="4981" hidden="1"/>
    <row r="4982" hidden="1"/>
    <row r="4983" hidden="1"/>
    <row r="4984" hidden="1"/>
    <row r="4985" hidden="1"/>
    <row r="4986" hidden="1"/>
    <row r="4987" hidden="1"/>
    <row r="4988" hidden="1"/>
    <row r="4989" hidden="1"/>
    <row r="4990" hidden="1"/>
    <row r="4991" hidden="1"/>
    <row r="4992" hidden="1"/>
    <row r="4993" hidden="1"/>
    <row r="4994" hidden="1"/>
    <row r="4995" hidden="1"/>
    <row r="4996" hidden="1"/>
    <row r="4997" hidden="1"/>
    <row r="4998" hidden="1"/>
    <row r="4999" hidden="1"/>
    <row r="5000" hidden="1"/>
    <row r="5001" hidden="1"/>
    <row r="5002" hidden="1"/>
    <row r="5003" hidden="1"/>
    <row r="5004" hidden="1"/>
    <row r="5005" hidden="1"/>
    <row r="5006" hidden="1"/>
    <row r="5007" hidden="1"/>
    <row r="5008" hidden="1"/>
    <row r="5009" hidden="1"/>
    <row r="5010" hidden="1"/>
    <row r="5011" hidden="1"/>
    <row r="5012" hidden="1"/>
    <row r="5013" hidden="1"/>
    <row r="5014" hidden="1"/>
    <row r="5015" hidden="1"/>
    <row r="5016" hidden="1"/>
    <row r="5017" hidden="1"/>
    <row r="5018" hidden="1"/>
    <row r="5019" hidden="1"/>
    <row r="5020" hidden="1"/>
    <row r="5021" hidden="1"/>
    <row r="5022" hidden="1"/>
    <row r="5023" hidden="1"/>
    <row r="5024" hidden="1"/>
    <row r="5025" hidden="1"/>
    <row r="5026" hidden="1"/>
    <row r="5027" hidden="1"/>
    <row r="5028" hidden="1"/>
    <row r="5029" hidden="1"/>
    <row r="5030" hidden="1"/>
    <row r="5031" hidden="1"/>
    <row r="5032" hidden="1"/>
    <row r="5033" hidden="1"/>
    <row r="5034" hidden="1"/>
    <row r="5035" hidden="1"/>
    <row r="5036" hidden="1"/>
    <row r="5037" hidden="1"/>
    <row r="5038" hidden="1"/>
    <row r="5039" hidden="1"/>
    <row r="5040" hidden="1"/>
    <row r="5041" hidden="1"/>
    <row r="5042" hidden="1"/>
    <row r="5043" hidden="1"/>
    <row r="5044" hidden="1"/>
    <row r="5045" hidden="1"/>
    <row r="5046" hidden="1"/>
    <row r="5047" hidden="1"/>
    <row r="5048" hidden="1"/>
    <row r="5049" hidden="1"/>
    <row r="5050" hidden="1"/>
    <row r="5051" hidden="1"/>
    <row r="5052" hidden="1"/>
    <row r="5053" hidden="1"/>
    <row r="5054" hidden="1"/>
    <row r="5055" hidden="1"/>
    <row r="5056" hidden="1"/>
    <row r="5057" hidden="1"/>
    <row r="5058" hidden="1"/>
    <row r="5059" hidden="1"/>
    <row r="5060" hidden="1"/>
    <row r="5061" hidden="1"/>
    <row r="5062" hidden="1"/>
    <row r="5063" hidden="1"/>
    <row r="5064" hidden="1"/>
    <row r="5065" hidden="1"/>
    <row r="5066" hidden="1"/>
    <row r="5067" hidden="1"/>
    <row r="5068" hidden="1"/>
    <row r="5069" hidden="1"/>
    <row r="5070" hidden="1"/>
    <row r="5071" hidden="1"/>
    <row r="5072" hidden="1"/>
    <row r="5073" hidden="1"/>
    <row r="5074" hidden="1"/>
    <row r="5075" hidden="1"/>
    <row r="5076" hidden="1"/>
    <row r="5077" hidden="1"/>
    <row r="5078" hidden="1"/>
    <row r="5079" hidden="1"/>
    <row r="5080" hidden="1"/>
    <row r="5081" hidden="1"/>
    <row r="5082" hidden="1"/>
    <row r="5083" hidden="1"/>
    <row r="5084" hidden="1"/>
    <row r="5085" hidden="1"/>
    <row r="5086" hidden="1"/>
    <row r="5087" hidden="1"/>
    <row r="5088" hidden="1"/>
    <row r="5089" hidden="1"/>
    <row r="5090" hidden="1"/>
    <row r="5091" hidden="1"/>
    <row r="5092" hidden="1"/>
    <row r="5093" hidden="1"/>
    <row r="5094" hidden="1"/>
    <row r="5095" hidden="1"/>
    <row r="5096" hidden="1"/>
    <row r="5097" hidden="1"/>
    <row r="5098" hidden="1"/>
    <row r="5099" hidden="1"/>
    <row r="5100" hidden="1"/>
    <row r="5101" hidden="1"/>
    <row r="5102" hidden="1"/>
    <row r="5103" hidden="1"/>
    <row r="5104" hidden="1"/>
    <row r="5105" hidden="1"/>
    <row r="5106" hidden="1"/>
    <row r="5107" hidden="1"/>
    <row r="5108" hidden="1"/>
    <row r="5109" hidden="1"/>
    <row r="5110" hidden="1"/>
    <row r="5111" hidden="1"/>
    <row r="5112" hidden="1"/>
    <row r="5113" hidden="1"/>
    <row r="5114" hidden="1"/>
    <row r="5115" hidden="1"/>
    <row r="5116" hidden="1"/>
    <row r="5117" hidden="1"/>
    <row r="5118" hidden="1"/>
    <row r="5119" hidden="1"/>
    <row r="5120" hidden="1"/>
    <row r="5121" hidden="1"/>
    <row r="5122" hidden="1"/>
    <row r="5123" hidden="1"/>
    <row r="5124" hidden="1"/>
    <row r="5125" hidden="1"/>
    <row r="5126" hidden="1"/>
    <row r="5127" hidden="1"/>
    <row r="5128" hidden="1"/>
    <row r="5129" hidden="1"/>
    <row r="5130" hidden="1"/>
    <row r="5131" hidden="1"/>
    <row r="5132" hidden="1"/>
    <row r="5133" hidden="1"/>
    <row r="5134" hidden="1"/>
    <row r="5135" hidden="1"/>
    <row r="5136" hidden="1"/>
    <row r="5137" hidden="1"/>
    <row r="5138" hidden="1"/>
    <row r="5139" hidden="1"/>
    <row r="5140" hidden="1"/>
    <row r="5141" hidden="1"/>
    <row r="5142" hidden="1"/>
    <row r="5143" hidden="1"/>
    <row r="5144" hidden="1"/>
    <row r="5145" hidden="1"/>
    <row r="5146" hidden="1"/>
    <row r="5147" hidden="1"/>
    <row r="5148" hidden="1"/>
    <row r="5149" hidden="1"/>
    <row r="5150" hidden="1"/>
    <row r="5151" hidden="1"/>
    <row r="5152" hidden="1"/>
    <row r="5153" hidden="1"/>
    <row r="5154" hidden="1"/>
    <row r="5155" hidden="1"/>
    <row r="5156" hidden="1"/>
    <row r="5157" hidden="1"/>
    <row r="5158" hidden="1"/>
    <row r="5159" hidden="1"/>
    <row r="5160" hidden="1"/>
    <row r="5161" hidden="1"/>
    <row r="5162" hidden="1"/>
    <row r="5163" hidden="1"/>
    <row r="5164" hidden="1"/>
    <row r="5165" hidden="1"/>
    <row r="5166" hidden="1"/>
    <row r="5167" hidden="1"/>
    <row r="5168" hidden="1"/>
    <row r="5169" hidden="1"/>
    <row r="5170" hidden="1"/>
    <row r="5171" hidden="1"/>
    <row r="5172" hidden="1"/>
    <row r="5173" hidden="1"/>
    <row r="5174" hidden="1"/>
    <row r="5175" hidden="1"/>
    <row r="5176" hidden="1"/>
    <row r="5177" hidden="1"/>
    <row r="5178" hidden="1"/>
    <row r="5179" hidden="1"/>
    <row r="5180" hidden="1"/>
    <row r="5181" hidden="1"/>
    <row r="5182" hidden="1"/>
    <row r="5183" hidden="1"/>
    <row r="5184" hidden="1"/>
    <row r="5185" hidden="1"/>
    <row r="5186" hidden="1"/>
    <row r="5187" hidden="1"/>
    <row r="5188" hidden="1"/>
    <row r="5189" hidden="1"/>
    <row r="5190" hidden="1"/>
    <row r="5191" hidden="1"/>
    <row r="5192" hidden="1"/>
    <row r="5193" hidden="1"/>
    <row r="5194" hidden="1"/>
    <row r="5195" hidden="1"/>
    <row r="5196" hidden="1"/>
    <row r="5197" hidden="1"/>
    <row r="5198" hidden="1"/>
    <row r="5199" hidden="1"/>
    <row r="5200" hidden="1"/>
    <row r="5201" hidden="1"/>
    <row r="5202" hidden="1"/>
    <row r="5203" hidden="1"/>
    <row r="5204" hidden="1"/>
    <row r="5205" hidden="1"/>
    <row r="5206" hidden="1"/>
    <row r="5207" hidden="1"/>
    <row r="5208" hidden="1"/>
    <row r="5209" hidden="1"/>
    <row r="5210" hidden="1"/>
    <row r="5211" hidden="1"/>
    <row r="5212" hidden="1"/>
    <row r="5213" hidden="1"/>
    <row r="5214" hidden="1"/>
    <row r="5215" hidden="1"/>
    <row r="5216" hidden="1"/>
    <row r="5217" hidden="1"/>
    <row r="5218" hidden="1"/>
    <row r="5219" hidden="1"/>
    <row r="5220" hidden="1"/>
    <row r="5221" hidden="1"/>
    <row r="5222" hidden="1"/>
    <row r="5223" hidden="1"/>
    <row r="5224" hidden="1"/>
    <row r="5225" hidden="1"/>
    <row r="5226" hidden="1"/>
    <row r="5227" hidden="1"/>
    <row r="5228" hidden="1"/>
    <row r="5229" hidden="1"/>
    <row r="5230" hidden="1"/>
    <row r="5231" hidden="1"/>
    <row r="5232" hidden="1"/>
    <row r="5233" hidden="1"/>
    <row r="5234" hidden="1"/>
    <row r="5235" hidden="1"/>
    <row r="5236" hidden="1"/>
    <row r="5237" hidden="1"/>
    <row r="5238" hidden="1"/>
    <row r="5239" hidden="1"/>
    <row r="5240" hidden="1"/>
    <row r="5241" hidden="1"/>
    <row r="5242" hidden="1"/>
    <row r="5243" hidden="1"/>
    <row r="5244" hidden="1"/>
    <row r="5245" hidden="1"/>
    <row r="5246" hidden="1"/>
    <row r="5247" hidden="1"/>
    <row r="5248" hidden="1"/>
    <row r="5249" hidden="1"/>
    <row r="5250" hidden="1"/>
    <row r="5251" hidden="1"/>
    <row r="5252" hidden="1"/>
    <row r="5253" hidden="1"/>
    <row r="5254" hidden="1"/>
    <row r="5255" hidden="1"/>
    <row r="5256" hidden="1"/>
    <row r="5257" hidden="1"/>
    <row r="5258" hidden="1"/>
    <row r="5259" hidden="1"/>
    <row r="5260" hidden="1"/>
    <row r="5261" hidden="1"/>
    <row r="5262" hidden="1"/>
    <row r="5263" hidden="1"/>
    <row r="5264" hidden="1"/>
    <row r="5265" hidden="1"/>
    <row r="5266" hidden="1"/>
    <row r="5267" hidden="1"/>
    <row r="5268" hidden="1"/>
    <row r="5269" hidden="1"/>
    <row r="5270" hidden="1"/>
    <row r="5271" hidden="1"/>
    <row r="5272" hidden="1"/>
    <row r="5273" hidden="1"/>
    <row r="5274" hidden="1"/>
    <row r="5275" hidden="1"/>
    <row r="5276" hidden="1"/>
    <row r="5277" hidden="1"/>
    <row r="5278" hidden="1"/>
    <row r="5279" hidden="1"/>
    <row r="5280" hidden="1"/>
    <row r="5281" hidden="1"/>
    <row r="5282" hidden="1"/>
    <row r="5283" hidden="1"/>
    <row r="5284" hidden="1"/>
    <row r="5285" hidden="1"/>
    <row r="5286" hidden="1"/>
    <row r="5287" hidden="1"/>
    <row r="5288" hidden="1"/>
    <row r="5289" hidden="1"/>
    <row r="5290" hidden="1"/>
    <row r="5291" hidden="1"/>
    <row r="5292" hidden="1"/>
    <row r="5293" hidden="1"/>
    <row r="5294" hidden="1"/>
    <row r="5295" hidden="1"/>
    <row r="5296" hidden="1"/>
    <row r="5297" hidden="1"/>
    <row r="5298" hidden="1"/>
    <row r="5299" hidden="1"/>
    <row r="5300" hidden="1"/>
    <row r="5301" hidden="1"/>
    <row r="5302" hidden="1"/>
    <row r="5303" hidden="1"/>
    <row r="5304" hidden="1"/>
    <row r="5305" hidden="1"/>
    <row r="5306" hidden="1"/>
    <row r="5307" hidden="1"/>
    <row r="5308" hidden="1"/>
    <row r="5309" hidden="1"/>
    <row r="5310" hidden="1"/>
    <row r="5311" hidden="1"/>
    <row r="5312" hidden="1"/>
    <row r="5313" hidden="1"/>
    <row r="5314" hidden="1"/>
    <row r="5315" hidden="1"/>
    <row r="5316" hidden="1"/>
    <row r="5317" hidden="1"/>
    <row r="5318" hidden="1"/>
    <row r="5319" hidden="1"/>
    <row r="5320" hidden="1"/>
    <row r="5321" hidden="1"/>
    <row r="5322" hidden="1"/>
    <row r="5323" hidden="1"/>
    <row r="5324" hidden="1"/>
    <row r="5325" hidden="1"/>
    <row r="5326" hidden="1"/>
    <row r="5327" hidden="1"/>
    <row r="5328" hidden="1"/>
    <row r="5329" hidden="1"/>
    <row r="5330" hidden="1"/>
    <row r="5331" hidden="1"/>
    <row r="5332" hidden="1"/>
    <row r="5333" hidden="1"/>
    <row r="5334" hidden="1"/>
    <row r="5335" hidden="1"/>
    <row r="5336" hidden="1"/>
    <row r="5337" hidden="1"/>
    <row r="5338" hidden="1"/>
    <row r="5339" hidden="1"/>
    <row r="5340" hidden="1"/>
    <row r="5341" hidden="1"/>
    <row r="5342" hidden="1"/>
    <row r="5343" hidden="1"/>
    <row r="5344" hidden="1"/>
    <row r="5345" hidden="1"/>
    <row r="5346" hidden="1"/>
    <row r="5347" hidden="1"/>
    <row r="5348" hidden="1"/>
    <row r="5349" hidden="1"/>
    <row r="5350" hidden="1"/>
    <row r="5351" hidden="1"/>
    <row r="5352" hidden="1"/>
    <row r="5353" hidden="1"/>
    <row r="5354" hidden="1"/>
    <row r="5355" hidden="1"/>
    <row r="5356" hidden="1"/>
    <row r="5357" hidden="1"/>
    <row r="5358" hidden="1"/>
    <row r="5359" hidden="1"/>
    <row r="5360" hidden="1"/>
    <row r="5361" hidden="1"/>
    <row r="5362" hidden="1"/>
    <row r="5363" hidden="1"/>
    <row r="5364" hidden="1"/>
    <row r="5365" hidden="1"/>
    <row r="5366" hidden="1"/>
    <row r="5367" hidden="1"/>
    <row r="5368" hidden="1"/>
    <row r="5369" hidden="1"/>
    <row r="5370" hidden="1"/>
    <row r="5371" hidden="1"/>
    <row r="5372" hidden="1"/>
    <row r="5373" hidden="1"/>
    <row r="5374" hidden="1"/>
    <row r="5375" hidden="1"/>
    <row r="5376" hidden="1"/>
    <row r="5377" hidden="1"/>
    <row r="5378" hidden="1"/>
    <row r="5379" hidden="1"/>
    <row r="5380" hidden="1"/>
    <row r="5381" hidden="1"/>
    <row r="5382" hidden="1"/>
    <row r="5383" hidden="1"/>
    <row r="5384" hidden="1"/>
    <row r="5385" hidden="1"/>
    <row r="5386" hidden="1"/>
    <row r="5387" hidden="1"/>
    <row r="5388" hidden="1"/>
    <row r="5389" hidden="1"/>
    <row r="5390" hidden="1"/>
    <row r="5391" hidden="1"/>
    <row r="5392" hidden="1"/>
    <row r="5393" hidden="1"/>
    <row r="5394" hidden="1"/>
    <row r="5395" hidden="1"/>
    <row r="5396" hidden="1"/>
    <row r="5397" hidden="1"/>
    <row r="5398" hidden="1"/>
    <row r="5399" hidden="1"/>
    <row r="5400" hidden="1"/>
    <row r="5401" hidden="1"/>
    <row r="5402" hidden="1"/>
    <row r="5403" hidden="1"/>
    <row r="5404" hidden="1"/>
    <row r="5405" hidden="1"/>
    <row r="5406" hidden="1"/>
    <row r="5407" hidden="1"/>
    <row r="5408" hidden="1"/>
    <row r="5409" hidden="1"/>
    <row r="5410" hidden="1"/>
    <row r="5411" hidden="1"/>
    <row r="5412" hidden="1"/>
    <row r="5413" hidden="1"/>
    <row r="5414" hidden="1"/>
    <row r="5415" hidden="1"/>
    <row r="5416" hidden="1"/>
    <row r="5417" hidden="1"/>
    <row r="5418" hidden="1"/>
    <row r="5419" hidden="1"/>
    <row r="5420" hidden="1"/>
    <row r="5421" hidden="1"/>
    <row r="5422" hidden="1"/>
    <row r="5423" hidden="1"/>
    <row r="5424" hidden="1"/>
    <row r="5425" hidden="1"/>
    <row r="5426" hidden="1"/>
    <row r="5427" hidden="1"/>
    <row r="5428" hidden="1"/>
    <row r="5429" hidden="1"/>
    <row r="5430" hidden="1"/>
    <row r="5431" hidden="1"/>
    <row r="5432" hidden="1"/>
    <row r="5433" hidden="1"/>
    <row r="5434" hidden="1"/>
    <row r="5435" hidden="1"/>
    <row r="5436" hidden="1"/>
    <row r="5437" hidden="1"/>
    <row r="5438" hidden="1"/>
    <row r="5439" hidden="1"/>
    <row r="5440" hidden="1"/>
    <row r="5441" hidden="1"/>
    <row r="5442" hidden="1"/>
    <row r="5443" hidden="1"/>
    <row r="5444" hidden="1"/>
    <row r="5445" hidden="1"/>
    <row r="5446" hidden="1"/>
    <row r="5447" hidden="1"/>
    <row r="5448" hidden="1"/>
    <row r="5449" hidden="1"/>
    <row r="5450" hidden="1"/>
    <row r="5451" hidden="1"/>
    <row r="5452" hidden="1"/>
    <row r="5453" hidden="1"/>
    <row r="5454" hidden="1"/>
    <row r="5455" hidden="1"/>
    <row r="5456" hidden="1"/>
    <row r="5457" hidden="1"/>
    <row r="5458" hidden="1"/>
    <row r="5459" hidden="1"/>
    <row r="5460" hidden="1"/>
    <row r="5461" hidden="1"/>
    <row r="5462" hidden="1"/>
    <row r="5463" hidden="1"/>
    <row r="5464" hidden="1"/>
    <row r="5465" hidden="1"/>
    <row r="5466" hidden="1"/>
    <row r="5467" hidden="1"/>
    <row r="5468" hidden="1"/>
    <row r="5469" hidden="1"/>
    <row r="5470" hidden="1"/>
    <row r="5471" hidden="1"/>
    <row r="5472" hidden="1"/>
    <row r="5473" hidden="1"/>
    <row r="5474" hidden="1"/>
    <row r="5475" hidden="1"/>
    <row r="5476" hidden="1"/>
    <row r="5477" hidden="1"/>
    <row r="5478" hidden="1"/>
    <row r="5479" hidden="1"/>
    <row r="5480" hidden="1"/>
    <row r="5481" hidden="1"/>
    <row r="5482" hidden="1"/>
    <row r="5483" hidden="1"/>
    <row r="5484" hidden="1"/>
    <row r="5485" hidden="1"/>
    <row r="5486" hidden="1"/>
    <row r="5487" hidden="1"/>
    <row r="5488" hidden="1"/>
    <row r="5489" hidden="1"/>
    <row r="5490" hidden="1"/>
    <row r="5491" hidden="1"/>
    <row r="5492" hidden="1"/>
    <row r="5493" hidden="1"/>
    <row r="5494" hidden="1"/>
    <row r="5495" hidden="1"/>
    <row r="5496" hidden="1"/>
    <row r="5497" hidden="1"/>
    <row r="5498" hidden="1"/>
    <row r="5499" hidden="1"/>
    <row r="5500" hidden="1"/>
    <row r="5501" hidden="1"/>
    <row r="5502" hidden="1"/>
    <row r="5503" hidden="1"/>
    <row r="5504" hidden="1"/>
    <row r="5505" hidden="1"/>
    <row r="5506" hidden="1"/>
    <row r="5507" hidden="1"/>
    <row r="5508" hidden="1"/>
    <row r="5509" hidden="1"/>
    <row r="5510" hidden="1"/>
    <row r="5511" hidden="1"/>
    <row r="5512" hidden="1"/>
    <row r="5513" hidden="1"/>
    <row r="5514" hidden="1"/>
    <row r="5515" hidden="1"/>
    <row r="5516" hidden="1"/>
    <row r="5517" hidden="1"/>
    <row r="5518" hidden="1"/>
    <row r="5519" hidden="1"/>
    <row r="5520" hidden="1"/>
    <row r="5521" hidden="1"/>
    <row r="5522" hidden="1"/>
    <row r="5523" hidden="1"/>
    <row r="5524" hidden="1"/>
    <row r="5525" hidden="1"/>
    <row r="5526" hidden="1"/>
    <row r="5527" hidden="1"/>
    <row r="5528" hidden="1"/>
    <row r="5529" hidden="1"/>
    <row r="5530" hidden="1"/>
    <row r="5531" hidden="1"/>
    <row r="5532" hidden="1"/>
    <row r="5533" hidden="1"/>
    <row r="5534" hidden="1"/>
    <row r="5535" hidden="1"/>
    <row r="5536" hidden="1"/>
    <row r="5537" hidden="1"/>
    <row r="5538" hidden="1"/>
    <row r="5539" hidden="1"/>
    <row r="5540" hidden="1"/>
    <row r="5541" hidden="1"/>
    <row r="5542" hidden="1"/>
    <row r="5543" hidden="1"/>
    <row r="5544" hidden="1"/>
    <row r="5545" hidden="1"/>
    <row r="5546" hidden="1"/>
    <row r="5547" hidden="1"/>
    <row r="5548" hidden="1"/>
    <row r="5549" hidden="1"/>
    <row r="5550" hidden="1"/>
    <row r="5551" hidden="1"/>
    <row r="5552" hidden="1"/>
    <row r="5553" hidden="1"/>
    <row r="5554" hidden="1"/>
    <row r="5555" hidden="1"/>
    <row r="5556" hidden="1"/>
    <row r="5557" hidden="1"/>
    <row r="5558" hidden="1"/>
    <row r="5559" hidden="1"/>
    <row r="5560" hidden="1"/>
    <row r="5561" hidden="1"/>
    <row r="5562" hidden="1"/>
    <row r="5563" hidden="1"/>
    <row r="5564" hidden="1"/>
    <row r="5565" hidden="1"/>
    <row r="5566" hidden="1"/>
    <row r="5567" hidden="1"/>
    <row r="5568" hidden="1"/>
    <row r="5569" hidden="1"/>
    <row r="5570" hidden="1"/>
    <row r="5571" hidden="1"/>
    <row r="5572" hidden="1"/>
    <row r="5573" hidden="1"/>
    <row r="5574" hidden="1"/>
    <row r="5575" hidden="1"/>
    <row r="5576" hidden="1"/>
    <row r="5577" hidden="1"/>
    <row r="5578" hidden="1"/>
    <row r="5579" hidden="1"/>
    <row r="5580" hidden="1"/>
    <row r="5581" hidden="1"/>
    <row r="5582" hidden="1"/>
    <row r="5583" hidden="1"/>
    <row r="5584" hidden="1"/>
    <row r="5585" hidden="1"/>
    <row r="5586" hidden="1"/>
    <row r="5587" hidden="1"/>
    <row r="5588" hidden="1"/>
    <row r="5589" hidden="1"/>
    <row r="5590" hidden="1"/>
    <row r="5591" hidden="1"/>
    <row r="5592" hidden="1"/>
    <row r="5593" hidden="1"/>
    <row r="5594" hidden="1"/>
    <row r="5595" hidden="1"/>
    <row r="5596" hidden="1"/>
    <row r="5597" hidden="1"/>
    <row r="5598" hidden="1"/>
    <row r="5599" hidden="1"/>
    <row r="5600" hidden="1"/>
    <row r="5601" hidden="1"/>
    <row r="5602" hidden="1"/>
    <row r="5603" hidden="1"/>
    <row r="5604" hidden="1"/>
    <row r="5605" hidden="1"/>
    <row r="5606" hidden="1"/>
    <row r="5607" hidden="1"/>
    <row r="5608" hidden="1"/>
    <row r="5609" hidden="1"/>
    <row r="5610" hidden="1"/>
    <row r="5611" hidden="1"/>
    <row r="5612" hidden="1"/>
    <row r="5613" hidden="1"/>
    <row r="5614" hidden="1"/>
    <row r="5615" hidden="1"/>
    <row r="5616" hidden="1"/>
    <row r="5617" hidden="1"/>
    <row r="5618" hidden="1"/>
    <row r="5619" hidden="1"/>
    <row r="5620" hidden="1"/>
    <row r="5621" hidden="1"/>
    <row r="5622" hidden="1"/>
    <row r="5623" hidden="1"/>
    <row r="5624" hidden="1"/>
    <row r="5625" hidden="1"/>
    <row r="5626" hidden="1"/>
    <row r="5627" hidden="1"/>
    <row r="5628" hidden="1"/>
    <row r="5629" hidden="1"/>
    <row r="5630" hidden="1"/>
    <row r="5631" hidden="1"/>
    <row r="5632" hidden="1"/>
    <row r="5633" hidden="1"/>
    <row r="5634" hidden="1"/>
    <row r="5635" hidden="1"/>
    <row r="5636" hidden="1"/>
    <row r="5637" hidden="1"/>
    <row r="5638" hidden="1"/>
    <row r="5639" hidden="1"/>
    <row r="5640" hidden="1"/>
    <row r="5641" hidden="1"/>
    <row r="5642" hidden="1"/>
    <row r="5643" hidden="1"/>
    <row r="5644" hidden="1"/>
    <row r="5645" hidden="1"/>
    <row r="5646" hidden="1"/>
    <row r="5647" hidden="1"/>
    <row r="5648" hidden="1"/>
    <row r="5649" hidden="1"/>
    <row r="5650" hidden="1"/>
    <row r="5651" hidden="1"/>
    <row r="5652" hidden="1"/>
    <row r="5653" hidden="1"/>
    <row r="5654" hidden="1"/>
    <row r="5655" hidden="1"/>
    <row r="5656" hidden="1"/>
    <row r="5657" hidden="1"/>
    <row r="5658" hidden="1"/>
    <row r="5659" hidden="1"/>
    <row r="5660" hidden="1"/>
    <row r="5661" hidden="1"/>
    <row r="5662" hidden="1"/>
    <row r="5663" hidden="1"/>
    <row r="5664" hidden="1"/>
    <row r="5665" hidden="1"/>
    <row r="5666" hidden="1"/>
    <row r="5667" hidden="1"/>
    <row r="5668" hidden="1"/>
    <row r="5669" hidden="1"/>
    <row r="5670" hidden="1"/>
    <row r="5671" hidden="1"/>
    <row r="5672" hidden="1"/>
    <row r="5673" hidden="1"/>
    <row r="5674" hidden="1"/>
    <row r="5675" hidden="1"/>
    <row r="5676" hidden="1"/>
    <row r="5677" hidden="1"/>
    <row r="5678" hidden="1"/>
    <row r="5679" hidden="1"/>
    <row r="5680" hidden="1"/>
    <row r="5681" hidden="1"/>
    <row r="5682" hidden="1"/>
    <row r="5683" hidden="1"/>
    <row r="5684" hidden="1"/>
    <row r="5685" hidden="1"/>
    <row r="5686" hidden="1"/>
    <row r="5687" hidden="1"/>
    <row r="5688" hidden="1"/>
    <row r="5689" hidden="1"/>
    <row r="5690" hidden="1"/>
    <row r="5691" hidden="1"/>
    <row r="5692" hidden="1"/>
    <row r="5693" hidden="1"/>
    <row r="5694" hidden="1"/>
    <row r="5695" hidden="1"/>
    <row r="5696" hidden="1"/>
    <row r="5697" hidden="1"/>
    <row r="5698" hidden="1"/>
    <row r="5699" hidden="1"/>
    <row r="5700" hidden="1"/>
    <row r="5701" hidden="1"/>
    <row r="5702" hidden="1"/>
    <row r="5703" hidden="1"/>
    <row r="5704" hidden="1"/>
    <row r="5705" hidden="1"/>
    <row r="5706" hidden="1"/>
    <row r="5707" hidden="1"/>
    <row r="5708" hidden="1"/>
    <row r="5709" hidden="1"/>
    <row r="5710" hidden="1"/>
    <row r="5711" hidden="1"/>
    <row r="5712" hidden="1"/>
    <row r="5713" hidden="1"/>
    <row r="5714" hidden="1"/>
    <row r="5715" hidden="1"/>
    <row r="5716" hidden="1"/>
    <row r="5717" hidden="1"/>
    <row r="5718" hidden="1"/>
    <row r="5719" hidden="1"/>
    <row r="5720" hidden="1"/>
    <row r="5721" hidden="1"/>
    <row r="5722" hidden="1"/>
    <row r="5723" hidden="1"/>
    <row r="5724" hidden="1"/>
    <row r="5725" hidden="1"/>
    <row r="5726" hidden="1"/>
    <row r="5727" hidden="1"/>
    <row r="5728" hidden="1"/>
    <row r="5729" hidden="1"/>
    <row r="5730" hidden="1"/>
    <row r="5731" hidden="1"/>
    <row r="5732" hidden="1"/>
    <row r="5733" hidden="1"/>
    <row r="5734" hidden="1"/>
    <row r="5735" hidden="1"/>
    <row r="5736" hidden="1"/>
    <row r="5737" hidden="1"/>
    <row r="5738" hidden="1"/>
    <row r="5739" hidden="1"/>
    <row r="5740" hidden="1"/>
    <row r="5741" hidden="1"/>
    <row r="5742" hidden="1"/>
    <row r="5743" hidden="1"/>
    <row r="5744" hidden="1"/>
    <row r="5745" hidden="1"/>
    <row r="5746" hidden="1"/>
    <row r="5747" hidden="1"/>
    <row r="5748" hidden="1"/>
    <row r="5749" hidden="1"/>
    <row r="5750" hidden="1"/>
    <row r="5751" hidden="1"/>
    <row r="5752" hidden="1"/>
    <row r="5753" hidden="1"/>
    <row r="5754" hidden="1"/>
    <row r="5755" hidden="1"/>
    <row r="5756" hidden="1"/>
    <row r="5757" hidden="1"/>
    <row r="5758" hidden="1"/>
    <row r="5759" hidden="1"/>
    <row r="5760" hidden="1"/>
    <row r="5761" hidden="1"/>
    <row r="5762" hidden="1"/>
    <row r="5763" hidden="1"/>
    <row r="5764" hidden="1"/>
    <row r="5765" hidden="1"/>
    <row r="5766" hidden="1"/>
    <row r="5767" hidden="1"/>
    <row r="5768" hidden="1"/>
    <row r="5769" hidden="1"/>
    <row r="5770" hidden="1"/>
    <row r="5771" hidden="1"/>
    <row r="5772" hidden="1"/>
    <row r="5773" hidden="1"/>
    <row r="5774" hidden="1"/>
    <row r="5775" hidden="1"/>
    <row r="5776" hidden="1"/>
    <row r="5777" hidden="1"/>
    <row r="5778" hidden="1"/>
    <row r="5779" hidden="1"/>
    <row r="5780" hidden="1"/>
    <row r="5781" hidden="1"/>
    <row r="5782" hidden="1"/>
    <row r="5783" hidden="1"/>
    <row r="5784" hidden="1"/>
    <row r="5785" hidden="1"/>
    <row r="5786" hidden="1"/>
    <row r="5787" hidden="1"/>
    <row r="5788" hidden="1"/>
    <row r="5789" hidden="1"/>
    <row r="5790" hidden="1"/>
    <row r="5791" hidden="1"/>
    <row r="5792" hidden="1"/>
    <row r="5793" hidden="1"/>
    <row r="5794" hidden="1"/>
    <row r="5795" hidden="1"/>
    <row r="5796" hidden="1"/>
    <row r="5797" hidden="1"/>
    <row r="5798" hidden="1"/>
    <row r="5799" hidden="1"/>
    <row r="5800" hidden="1"/>
    <row r="5801" hidden="1"/>
    <row r="5802" hidden="1"/>
    <row r="5803" hidden="1"/>
    <row r="5804" hidden="1"/>
    <row r="5805" hidden="1"/>
    <row r="5806" hidden="1"/>
    <row r="5807" hidden="1"/>
    <row r="5808" hidden="1"/>
    <row r="5809" hidden="1"/>
    <row r="5810" hidden="1"/>
    <row r="5811" hidden="1"/>
    <row r="5812" hidden="1"/>
    <row r="5813" hidden="1"/>
    <row r="5814" hidden="1"/>
    <row r="5815" hidden="1"/>
    <row r="5816" hidden="1"/>
    <row r="5817" hidden="1"/>
    <row r="5818" hidden="1"/>
    <row r="5819" hidden="1"/>
    <row r="5820" hidden="1"/>
    <row r="5821" hidden="1"/>
    <row r="5822" hidden="1"/>
    <row r="5823" hidden="1"/>
    <row r="5824" hidden="1"/>
    <row r="5825" hidden="1"/>
    <row r="5826" hidden="1"/>
    <row r="5827" hidden="1"/>
    <row r="5828" hidden="1"/>
    <row r="5829" hidden="1"/>
    <row r="5830" hidden="1"/>
    <row r="5831" hidden="1"/>
    <row r="5832" hidden="1"/>
    <row r="5833" hidden="1"/>
    <row r="5834" hidden="1"/>
    <row r="5835" hidden="1"/>
    <row r="5836" hidden="1"/>
    <row r="5837" hidden="1"/>
    <row r="5838" hidden="1"/>
    <row r="5839" hidden="1"/>
    <row r="5840" hidden="1"/>
    <row r="5841" hidden="1"/>
    <row r="5842" hidden="1"/>
    <row r="5843" hidden="1"/>
    <row r="5844" hidden="1"/>
    <row r="5845" hidden="1"/>
    <row r="5846" hidden="1"/>
    <row r="5847" hidden="1"/>
    <row r="5848" hidden="1"/>
    <row r="5849" hidden="1"/>
    <row r="5850" hidden="1"/>
    <row r="5851" hidden="1"/>
    <row r="5852" hidden="1"/>
    <row r="5853" hidden="1"/>
    <row r="5854" hidden="1"/>
    <row r="5855" hidden="1"/>
    <row r="5856" hidden="1"/>
    <row r="5857" hidden="1"/>
    <row r="5858" hidden="1"/>
    <row r="5859" hidden="1"/>
    <row r="5860" hidden="1"/>
    <row r="5861" hidden="1"/>
    <row r="5862" hidden="1"/>
    <row r="5863" hidden="1"/>
    <row r="5864" hidden="1"/>
    <row r="5865" hidden="1"/>
    <row r="5866" hidden="1"/>
    <row r="5867" hidden="1"/>
    <row r="5868" hidden="1"/>
    <row r="5869" hidden="1"/>
    <row r="5870" hidden="1"/>
    <row r="5871" hidden="1"/>
    <row r="5872" hidden="1"/>
    <row r="5873" hidden="1"/>
    <row r="5874" hidden="1"/>
    <row r="5875" hidden="1"/>
    <row r="5876" hidden="1"/>
    <row r="5877" hidden="1"/>
    <row r="5878" hidden="1"/>
    <row r="5879" hidden="1"/>
    <row r="5880" hidden="1"/>
    <row r="5881" hidden="1"/>
    <row r="5882" hidden="1"/>
    <row r="5883" hidden="1"/>
    <row r="5884" hidden="1"/>
    <row r="5885" hidden="1"/>
    <row r="5886" hidden="1"/>
    <row r="5887" hidden="1"/>
    <row r="5888" hidden="1"/>
    <row r="5889" hidden="1"/>
    <row r="5890" hidden="1"/>
    <row r="5891" hidden="1"/>
    <row r="5892" hidden="1"/>
    <row r="5893" hidden="1"/>
    <row r="5894" hidden="1"/>
    <row r="5895" hidden="1"/>
    <row r="5896" hidden="1"/>
    <row r="5897" hidden="1"/>
    <row r="5898" hidden="1"/>
    <row r="5899" hidden="1"/>
    <row r="5900" hidden="1"/>
    <row r="5901" hidden="1"/>
    <row r="5902" hidden="1"/>
    <row r="5903" hidden="1"/>
    <row r="5904" hidden="1"/>
    <row r="5905" hidden="1"/>
    <row r="5906" hidden="1"/>
    <row r="5907" hidden="1"/>
    <row r="5908" hidden="1"/>
    <row r="5909" hidden="1"/>
    <row r="5910" hidden="1"/>
    <row r="5911" hidden="1"/>
    <row r="5912" hidden="1"/>
    <row r="5913" hidden="1"/>
    <row r="5914" hidden="1"/>
    <row r="5915" hidden="1"/>
    <row r="5916" hidden="1"/>
    <row r="5917" hidden="1"/>
    <row r="5918" hidden="1"/>
    <row r="5919" hidden="1"/>
    <row r="5920" hidden="1"/>
    <row r="5921" hidden="1"/>
    <row r="5922" hidden="1"/>
    <row r="5923" hidden="1"/>
    <row r="5924" hidden="1"/>
    <row r="5925" hidden="1"/>
    <row r="5926" hidden="1"/>
    <row r="5927" hidden="1"/>
    <row r="5928" hidden="1"/>
    <row r="5929" hidden="1"/>
    <row r="5930" hidden="1"/>
    <row r="5931" hidden="1"/>
    <row r="5932" hidden="1"/>
    <row r="5933" hidden="1"/>
    <row r="5934" hidden="1"/>
    <row r="5935" hidden="1"/>
    <row r="5936" hidden="1"/>
    <row r="5937" hidden="1"/>
    <row r="5938" hidden="1"/>
    <row r="5939" hidden="1"/>
    <row r="5940" hidden="1"/>
    <row r="5941" hidden="1"/>
    <row r="5942" hidden="1"/>
    <row r="5943" hidden="1"/>
    <row r="5944" hidden="1"/>
    <row r="5945" hidden="1"/>
    <row r="5946" hidden="1"/>
    <row r="5947" hidden="1"/>
    <row r="5948" hidden="1"/>
    <row r="5949" hidden="1"/>
    <row r="5950" hidden="1"/>
    <row r="5951" hidden="1"/>
    <row r="5952" hidden="1"/>
    <row r="5953" hidden="1"/>
    <row r="5954" hidden="1"/>
    <row r="5955" hidden="1"/>
    <row r="5956" hidden="1"/>
    <row r="5957" hidden="1"/>
    <row r="5958" hidden="1"/>
    <row r="5959" hidden="1"/>
    <row r="5960" hidden="1"/>
    <row r="5961" hidden="1"/>
    <row r="5962" hidden="1"/>
    <row r="5963" hidden="1"/>
    <row r="5964" hidden="1"/>
    <row r="5965" hidden="1"/>
    <row r="5966" hidden="1"/>
    <row r="5967" hidden="1"/>
    <row r="5968" hidden="1"/>
    <row r="5969" hidden="1"/>
    <row r="5970" hidden="1"/>
    <row r="5971" hidden="1"/>
    <row r="5972" hidden="1"/>
    <row r="5973" hidden="1"/>
    <row r="5974" hidden="1"/>
    <row r="5975" hidden="1"/>
    <row r="5976" hidden="1"/>
    <row r="5977" hidden="1"/>
    <row r="5978" hidden="1"/>
    <row r="5979" hidden="1"/>
    <row r="5980" hidden="1"/>
    <row r="5981" hidden="1"/>
    <row r="5982" hidden="1"/>
    <row r="5983" hidden="1"/>
    <row r="5984" hidden="1"/>
    <row r="5985" hidden="1"/>
    <row r="5986" hidden="1"/>
    <row r="5987" hidden="1"/>
    <row r="5988" hidden="1"/>
    <row r="5989" hidden="1"/>
    <row r="5990" hidden="1"/>
    <row r="5991" hidden="1"/>
    <row r="5992" hidden="1"/>
    <row r="5993" hidden="1"/>
    <row r="5994" hidden="1"/>
    <row r="5995" hidden="1"/>
    <row r="5996" hidden="1"/>
    <row r="5997" hidden="1"/>
    <row r="5998" hidden="1"/>
    <row r="5999" hidden="1"/>
    <row r="6000" hidden="1"/>
    <row r="6001" hidden="1"/>
    <row r="6002" hidden="1"/>
    <row r="6003" hidden="1"/>
    <row r="6004" hidden="1"/>
    <row r="6005" hidden="1"/>
    <row r="6006" hidden="1"/>
    <row r="6007" hidden="1"/>
    <row r="6008" hidden="1"/>
    <row r="6009" hidden="1"/>
    <row r="6010" hidden="1"/>
    <row r="6011" hidden="1"/>
    <row r="6012" hidden="1"/>
    <row r="6013" hidden="1"/>
    <row r="6014" hidden="1"/>
    <row r="6015" hidden="1"/>
    <row r="6016" hidden="1"/>
    <row r="6017" hidden="1"/>
    <row r="6018" hidden="1"/>
    <row r="6019" hidden="1"/>
    <row r="6020" hidden="1"/>
    <row r="6021" hidden="1"/>
    <row r="6022" hidden="1"/>
    <row r="6023" hidden="1"/>
    <row r="6024" hidden="1"/>
    <row r="6025" hidden="1"/>
    <row r="6026" hidden="1"/>
    <row r="6027" hidden="1"/>
    <row r="6028" hidden="1"/>
    <row r="6029" hidden="1"/>
    <row r="6030" hidden="1"/>
    <row r="6031" hidden="1"/>
    <row r="6032" hidden="1"/>
    <row r="6033" hidden="1"/>
    <row r="6034" hidden="1"/>
    <row r="6035" hidden="1"/>
    <row r="6036" hidden="1"/>
    <row r="6037" hidden="1"/>
    <row r="6038" hidden="1"/>
    <row r="6039" hidden="1"/>
    <row r="6040" hidden="1"/>
    <row r="6041" hidden="1"/>
    <row r="6042" hidden="1"/>
    <row r="6043" hidden="1"/>
    <row r="6044" hidden="1"/>
    <row r="6045" hidden="1"/>
    <row r="6046" hidden="1"/>
    <row r="6047" hidden="1"/>
    <row r="6048" hidden="1"/>
    <row r="6049" hidden="1"/>
    <row r="6050" hidden="1"/>
    <row r="6051" hidden="1"/>
    <row r="6052" hidden="1"/>
    <row r="6053" hidden="1"/>
    <row r="6054" hidden="1"/>
    <row r="6055" hidden="1"/>
    <row r="6056" hidden="1"/>
    <row r="6057" hidden="1"/>
    <row r="6058" hidden="1"/>
    <row r="6059" hidden="1"/>
    <row r="6060" hidden="1"/>
    <row r="6061" hidden="1"/>
    <row r="6062" hidden="1"/>
    <row r="6063" hidden="1"/>
    <row r="6064" hidden="1"/>
    <row r="6065" hidden="1"/>
    <row r="6066" hidden="1"/>
    <row r="6067" hidden="1"/>
    <row r="6068" hidden="1"/>
    <row r="6069" hidden="1"/>
    <row r="6070" hidden="1"/>
    <row r="6071" hidden="1"/>
    <row r="6072" hidden="1"/>
    <row r="6073" hidden="1"/>
    <row r="6074" hidden="1"/>
    <row r="6075" hidden="1"/>
    <row r="6076" hidden="1"/>
    <row r="6077" hidden="1"/>
    <row r="6078" hidden="1"/>
    <row r="6079" hidden="1"/>
    <row r="6080" hidden="1"/>
    <row r="6081" hidden="1"/>
    <row r="6082" hidden="1"/>
    <row r="6083" hidden="1"/>
    <row r="6084" hidden="1"/>
    <row r="6085" hidden="1"/>
    <row r="6086" hidden="1"/>
    <row r="6087" hidden="1"/>
    <row r="6088" hidden="1"/>
    <row r="6089" hidden="1"/>
    <row r="6090" hidden="1"/>
    <row r="6091" hidden="1"/>
    <row r="6092" hidden="1"/>
    <row r="6093" hidden="1"/>
    <row r="6094" hidden="1"/>
    <row r="6095" hidden="1"/>
    <row r="6096" hidden="1"/>
    <row r="6097" hidden="1"/>
    <row r="6098" hidden="1"/>
    <row r="6099" hidden="1"/>
    <row r="6100" hidden="1"/>
    <row r="6101" hidden="1"/>
    <row r="6102" hidden="1"/>
    <row r="6103" hidden="1"/>
    <row r="6104" hidden="1"/>
    <row r="6105" hidden="1"/>
    <row r="6106" hidden="1"/>
    <row r="6107" hidden="1"/>
    <row r="6108" hidden="1"/>
    <row r="6109" hidden="1"/>
    <row r="6110" hidden="1"/>
    <row r="6111" hidden="1"/>
    <row r="6112" hidden="1"/>
    <row r="6113" hidden="1"/>
    <row r="6114" hidden="1"/>
    <row r="6115" hidden="1"/>
    <row r="6116" hidden="1"/>
    <row r="6117" hidden="1"/>
    <row r="6118" hidden="1"/>
    <row r="6119" hidden="1"/>
    <row r="6120" hidden="1"/>
    <row r="6121" hidden="1"/>
    <row r="6122" hidden="1"/>
    <row r="6123" hidden="1"/>
    <row r="6124" hidden="1"/>
    <row r="6125" hidden="1"/>
    <row r="6126" hidden="1"/>
    <row r="6127" hidden="1"/>
    <row r="6128" hidden="1"/>
    <row r="6129" hidden="1"/>
    <row r="6130" hidden="1"/>
    <row r="6131" hidden="1"/>
    <row r="6132" hidden="1"/>
    <row r="6133" hidden="1"/>
    <row r="6134" hidden="1"/>
    <row r="6135" hidden="1"/>
    <row r="6136" hidden="1"/>
    <row r="6137" hidden="1"/>
    <row r="6138" hidden="1"/>
    <row r="6139" hidden="1"/>
    <row r="6140" hidden="1"/>
    <row r="6141" hidden="1"/>
    <row r="6142" hidden="1"/>
    <row r="6143" hidden="1"/>
    <row r="6144" hidden="1"/>
    <row r="6145" hidden="1"/>
    <row r="6146" hidden="1"/>
    <row r="6147" hidden="1"/>
    <row r="6148" hidden="1"/>
    <row r="6149" hidden="1"/>
    <row r="6150" hidden="1"/>
    <row r="6151" hidden="1"/>
    <row r="6152" hidden="1"/>
    <row r="6153" hidden="1"/>
    <row r="6154" hidden="1"/>
    <row r="6155" hidden="1"/>
    <row r="6156" hidden="1"/>
    <row r="6157" hidden="1"/>
    <row r="6158" hidden="1"/>
    <row r="6159" hidden="1"/>
    <row r="6160" hidden="1"/>
    <row r="6161" hidden="1"/>
    <row r="6162" hidden="1"/>
    <row r="6163" hidden="1"/>
    <row r="6164" hidden="1"/>
    <row r="6165" hidden="1"/>
    <row r="6166" hidden="1"/>
    <row r="6167" hidden="1"/>
    <row r="6168" hidden="1"/>
    <row r="6169" hidden="1"/>
    <row r="6170" hidden="1"/>
    <row r="6171" hidden="1"/>
    <row r="6172" hidden="1"/>
    <row r="6173" hidden="1"/>
    <row r="6174" hidden="1"/>
    <row r="6175" hidden="1"/>
    <row r="6176" hidden="1"/>
    <row r="6177" hidden="1"/>
    <row r="6178" hidden="1"/>
    <row r="6179" hidden="1"/>
    <row r="6180" hidden="1"/>
    <row r="6181" hidden="1"/>
    <row r="6182" hidden="1"/>
    <row r="6183" hidden="1"/>
    <row r="6184" hidden="1"/>
    <row r="6185" hidden="1"/>
    <row r="6186" hidden="1"/>
    <row r="6187" hidden="1"/>
    <row r="6188" hidden="1"/>
    <row r="6189" hidden="1"/>
    <row r="6190" hidden="1"/>
    <row r="6191" hidden="1"/>
    <row r="6192" hidden="1"/>
    <row r="6193" hidden="1"/>
    <row r="6194" hidden="1"/>
    <row r="6195" hidden="1"/>
    <row r="6196" hidden="1"/>
    <row r="6197" hidden="1"/>
    <row r="6198" hidden="1"/>
    <row r="6199" hidden="1"/>
    <row r="6200" hidden="1"/>
    <row r="6201" hidden="1"/>
    <row r="6202" hidden="1"/>
    <row r="6203" hidden="1"/>
    <row r="6204" hidden="1"/>
    <row r="6205" hidden="1"/>
    <row r="6206" hidden="1"/>
    <row r="6207" hidden="1"/>
    <row r="6208" hidden="1"/>
    <row r="6209" hidden="1"/>
    <row r="6210" hidden="1"/>
    <row r="6211" hidden="1"/>
    <row r="6212" hidden="1"/>
    <row r="6213" hidden="1"/>
    <row r="6214" hidden="1"/>
    <row r="6215" hidden="1"/>
    <row r="6216" hidden="1"/>
    <row r="6217" hidden="1"/>
    <row r="6218" hidden="1"/>
    <row r="6219" hidden="1"/>
    <row r="6220" hidden="1"/>
    <row r="6221" hidden="1"/>
    <row r="6222" hidden="1"/>
    <row r="6223" hidden="1"/>
    <row r="6224" hidden="1"/>
    <row r="6225" hidden="1"/>
    <row r="6226" hidden="1"/>
    <row r="6227" hidden="1"/>
    <row r="6228" hidden="1"/>
    <row r="6229" hidden="1"/>
    <row r="6230" hidden="1"/>
    <row r="6231" hidden="1"/>
    <row r="6232" hidden="1"/>
    <row r="6233" hidden="1"/>
    <row r="6234" hidden="1"/>
    <row r="6235" hidden="1"/>
    <row r="6236" hidden="1"/>
    <row r="6237" hidden="1"/>
    <row r="6238" hidden="1"/>
    <row r="6239" hidden="1"/>
    <row r="6240" hidden="1"/>
    <row r="6241" hidden="1"/>
    <row r="6242" hidden="1"/>
    <row r="6243" hidden="1"/>
    <row r="6244" hidden="1"/>
    <row r="6245" hidden="1"/>
    <row r="6246" hidden="1"/>
    <row r="6247" hidden="1"/>
    <row r="6248" hidden="1"/>
    <row r="6249" hidden="1"/>
    <row r="6250" hidden="1"/>
    <row r="6251" hidden="1"/>
    <row r="6252" hidden="1"/>
    <row r="6253" hidden="1"/>
    <row r="6254" hidden="1"/>
    <row r="6255" hidden="1"/>
    <row r="6256" hidden="1"/>
    <row r="6257" hidden="1"/>
    <row r="6258" hidden="1"/>
    <row r="6259" hidden="1"/>
    <row r="6260" hidden="1"/>
    <row r="6261" hidden="1"/>
    <row r="6262" hidden="1"/>
    <row r="6263" hidden="1"/>
    <row r="6264" hidden="1"/>
    <row r="6265" hidden="1"/>
    <row r="6266" hidden="1"/>
    <row r="6267" hidden="1"/>
    <row r="6268" hidden="1"/>
    <row r="6269" hidden="1"/>
    <row r="6270" hidden="1"/>
    <row r="6271" hidden="1"/>
    <row r="6272" hidden="1"/>
    <row r="6273" hidden="1"/>
    <row r="6274" hidden="1"/>
    <row r="6275" hidden="1"/>
    <row r="6276" hidden="1"/>
    <row r="6277" hidden="1"/>
    <row r="6278" hidden="1"/>
    <row r="6279" hidden="1"/>
    <row r="6280" hidden="1"/>
    <row r="6281" hidden="1"/>
    <row r="6282" hidden="1"/>
    <row r="6283" hidden="1"/>
    <row r="6284" hidden="1"/>
    <row r="6285" hidden="1"/>
    <row r="6286" hidden="1"/>
    <row r="6287" hidden="1"/>
    <row r="6288" hidden="1"/>
    <row r="6289" hidden="1"/>
    <row r="6290" hidden="1"/>
    <row r="6291" hidden="1"/>
    <row r="6292" hidden="1"/>
    <row r="6293" hidden="1"/>
    <row r="6294" hidden="1"/>
    <row r="6295" hidden="1"/>
    <row r="6296" hidden="1"/>
    <row r="6297" hidden="1"/>
    <row r="6298" hidden="1"/>
    <row r="6299" hidden="1"/>
    <row r="6300" hidden="1"/>
    <row r="6301" hidden="1"/>
    <row r="6302" hidden="1"/>
    <row r="6303" hidden="1"/>
    <row r="6304" hidden="1"/>
    <row r="6305" hidden="1"/>
    <row r="6306" hidden="1"/>
    <row r="6307" hidden="1"/>
    <row r="6308" hidden="1"/>
    <row r="6309" hidden="1"/>
    <row r="6310" hidden="1"/>
    <row r="6311" hidden="1"/>
    <row r="6312" hidden="1"/>
    <row r="6313" hidden="1"/>
    <row r="6314" hidden="1"/>
    <row r="6315" hidden="1"/>
    <row r="6316" hidden="1"/>
    <row r="6317" hidden="1"/>
    <row r="6318" hidden="1"/>
    <row r="6319" hidden="1"/>
    <row r="6320" hidden="1"/>
    <row r="6321" hidden="1"/>
    <row r="6322" hidden="1"/>
    <row r="6323" hidden="1"/>
    <row r="6324" hidden="1"/>
    <row r="6325" hidden="1"/>
    <row r="6326" hidden="1"/>
    <row r="6327" hidden="1"/>
    <row r="6328" hidden="1"/>
    <row r="6329" hidden="1"/>
    <row r="6330" hidden="1"/>
    <row r="6331" hidden="1"/>
    <row r="6332" hidden="1"/>
    <row r="6333" hidden="1"/>
    <row r="6334" hidden="1"/>
    <row r="6335" hidden="1"/>
    <row r="6336" hidden="1"/>
    <row r="6337" hidden="1"/>
    <row r="6338" hidden="1"/>
    <row r="6339" hidden="1"/>
    <row r="6340" hidden="1"/>
    <row r="6341" hidden="1"/>
    <row r="6342" hidden="1"/>
    <row r="6343" hidden="1"/>
    <row r="6344" hidden="1"/>
    <row r="6345" hidden="1"/>
    <row r="6346" hidden="1"/>
    <row r="6347" hidden="1"/>
    <row r="6348" hidden="1"/>
    <row r="6349" hidden="1"/>
    <row r="6350" hidden="1"/>
    <row r="6351" hidden="1"/>
    <row r="6352" hidden="1"/>
    <row r="6353" hidden="1"/>
    <row r="6354" hidden="1"/>
    <row r="6355" hidden="1"/>
    <row r="6356" hidden="1"/>
    <row r="6357" hidden="1"/>
    <row r="6358" hidden="1"/>
    <row r="6359" hidden="1"/>
    <row r="6360" hidden="1"/>
    <row r="6361" hidden="1"/>
    <row r="6362" hidden="1"/>
    <row r="6363" hidden="1"/>
    <row r="6364" hidden="1"/>
    <row r="6365" hidden="1"/>
    <row r="6366" hidden="1"/>
    <row r="6367" hidden="1"/>
    <row r="6368" hidden="1"/>
    <row r="6369" hidden="1"/>
    <row r="6370" hidden="1"/>
    <row r="6371" hidden="1"/>
    <row r="6372" hidden="1"/>
    <row r="6373" hidden="1"/>
    <row r="6374" hidden="1"/>
    <row r="6375" hidden="1"/>
    <row r="6376" hidden="1"/>
    <row r="6377" hidden="1"/>
    <row r="6378" hidden="1"/>
    <row r="6379" hidden="1"/>
    <row r="6380" hidden="1"/>
    <row r="6381" hidden="1"/>
    <row r="6382" hidden="1"/>
    <row r="6383" hidden="1"/>
    <row r="6384" hidden="1"/>
    <row r="6385" hidden="1"/>
    <row r="6386" hidden="1"/>
    <row r="6387" hidden="1"/>
    <row r="6388" hidden="1"/>
    <row r="6389" hidden="1"/>
    <row r="6390" hidden="1"/>
    <row r="6391" hidden="1"/>
    <row r="6392" hidden="1"/>
    <row r="6393" hidden="1"/>
    <row r="6394" hidden="1"/>
    <row r="6395" hidden="1"/>
    <row r="6396" hidden="1"/>
    <row r="6397" hidden="1"/>
    <row r="6398" hidden="1"/>
    <row r="6399" hidden="1"/>
    <row r="6400" hidden="1"/>
    <row r="6401" hidden="1"/>
    <row r="6402" hidden="1"/>
    <row r="6403" hidden="1"/>
    <row r="6404" hidden="1"/>
    <row r="6405" hidden="1"/>
    <row r="6406" hidden="1"/>
    <row r="6407" hidden="1"/>
    <row r="6408" hidden="1"/>
    <row r="6409" hidden="1"/>
    <row r="6410" hidden="1"/>
    <row r="6411" hidden="1"/>
    <row r="6412" hidden="1"/>
    <row r="6413" hidden="1"/>
    <row r="6414" hidden="1"/>
    <row r="6415" hidden="1"/>
    <row r="6416" hidden="1"/>
    <row r="6417" hidden="1"/>
    <row r="6418" hidden="1"/>
    <row r="6419" hidden="1"/>
    <row r="6420" hidden="1"/>
    <row r="6421" hidden="1"/>
    <row r="6422" hidden="1"/>
    <row r="6423" hidden="1"/>
    <row r="6424" hidden="1"/>
    <row r="6425" hidden="1"/>
    <row r="6426" hidden="1"/>
    <row r="6427" hidden="1"/>
    <row r="6428" hidden="1"/>
    <row r="6429" hidden="1"/>
    <row r="6430" hidden="1"/>
    <row r="6431" hidden="1"/>
    <row r="6432" hidden="1"/>
    <row r="6433" hidden="1"/>
    <row r="6434" hidden="1"/>
    <row r="6435" hidden="1"/>
    <row r="6436" hidden="1"/>
    <row r="6437" hidden="1"/>
    <row r="6438" hidden="1"/>
    <row r="6439" hidden="1"/>
    <row r="6440" hidden="1"/>
    <row r="6441" hidden="1"/>
    <row r="6442" hidden="1"/>
    <row r="6443" hidden="1"/>
    <row r="6444" hidden="1"/>
    <row r="6445" hidden="1"/>
    <row r="6446" hidden="1"/>
    <row r="6447" hidden="1"/>
    <row r="6448" hidden="1"/>
    <row r="6449" hidden="1"/>
    <row r="6450" hidden="1"/>
    <row r="6451" hidden="1"/>
    <row r="6452" hidden="1"/>
    <row r="6453" hidden="1"/>
    <row r="6454" hidden="1"/>
    <row r="6455" hidden="1"/>
    <row r="6456" hidden="1"/>
    <row r="6457" hidden="1"/>
    <row r="6458" hidden="1"/>
    <row r="6459" hidden="1"/>
    <row r="6460" hidden="1"/>
    <row r="6461" hidden="1"/>
    <row r="6462" hidden="1"/>
    <row r="6463" hidden="1"/>
    <row r="6464" hidden="1"/>
    <row r="6465" hidden="1"/>
    <row r="6466" hidden="1"/>
    <row r="6467" hidden="1"/>
    <row r="6468" hidden="1"/>
    <row r="6469" hidden="1"/>
    <row r="6470" hidden="1"/>
    <row r="6471" hidden="1"/>
    <row r="6472" hidden="1"/>
    <row r="6473" hidden="1"/>
    <row r="6474" hidden="1"/>
    <row r="6475" hidden="1"/>
    <row r="6476" hidden="1"/>
    <row r="6477" hidden="1"/>
    <row r="6478" hidden="1"/>
    <row r="6479" hidden="1"/>
    <row r="6480" hidden="1"/>
    <row r="6481" hidden="1"/>
    <row r="6482" hidden="1"/>
    <row r="6483" hidden="1"/>
    <row r="6484" hidden="1"/>
    <row r="6485" hidden="1"/>
    <row r="6486" hidden="1"/>
    <row r="6487" hidden="1"/>
    <row r="6488" hidden="1"/>
    <row r="6489" hidden="1"/>
    <row r="6490" hidden="1"/>
    <row r="6491" hidden="1"/>
    <row r="6492" hidden="1"/>
    <row r="6493" hidden="1"/>
    <row r="6494" hidden="1"/>
    <row r="6495" hidden="1"/>
    <row r="6496" hidden="1"/>
    <row r="6497" hidden="1"/>
    <row r="6498" hidden="1"/>
    <row r="6499" hidden="1"/>
    <row r="6500" hidden="1"/>
    <row r="6501" hidden="1"/>
    <row r="6502" hidden="1"/>
    <row r="6503" hidden="1"/>
    <row r="6504" hidden="1"/>
    <row r="6505" hidden="1"/>
    <row r="6506" hidden="1"/>
    <row r="6507" hidden="1"/>
    <row r="6508" hidden="1"/>
    <row r="6509" hidden="1"/>
    <row r="6510" hidden="1"/>
    <row r="6511" hidden="1"/>
    <row r="6512" hidden="1"/>
    <row r="6513" hidden="1"/>
    <row r="6514" hidden="1"/>
    <row r="6515" hidden="1"/>
    <row r="6516" hidden="1"/>
    <row r="6517" hidden="1"/>
    <row r="6518" hidden="1"/>
    <row r="6519" hidden="1"/>
    <row r="6520" hidden="1"/>
    <row r="6521" hidden="1"/>
    <row r="6522" hidden="1"/>
    <row r="6523" hidden="1"/>
    <row r="6524" hidden="1"/>
    <row r="6525" hidden="1"/>
    <row r="6526" hidden="1"/>
    <row r="6527" hidden="1"/>
    <row r="6528" hidden="1"/>
    <row r="6529" hidden="1"/>
    <row r="6530" hidden="1"/>
    <row r="6531" hidden="1"/>
    <row r="6532" hidden="1"/>
    <row r="6533" hidden="1"/>
    <row r="6534" hidden="1"/>
    <row r="6535" hidden="1"/>
    <row r="6536" hidden="1"/>
    <row r="6537" hidden="1"/>
    <row r="6538" hidden="1"/>
    <row r="6539" hidden="1"/>
    <row r="6540" hidden="1"/>
    <row r="6541" hidden="1"/>
    <row r="6542" hidden="1"/>
    <row r="6543" hidden="1"/>
    <row r="6544" hidden="1"/>
    <row r="6545" hidden="1"/>
    <row r="6546" hidden="1"/>
    <row r="6547" hidden="1"/>
    <row r="6548" hidden="1"/>
    <row r="6549" hidden="1"/>
    <row r="6550" hidden="1"/>
    <row r="6551" hidden="1"/>
    <row r="6552" hidden="1"/>
    <row r="6553" hidden="1"/>
    <row r="6554" hidden="1"/>
    <row r="6555" hidden="1"/>
    <row r="6556" hidden="1"/>
    <row r="6557" hidden="1"/>
    <row r="6558" hidden="1"/>
    <row r="6559" hidden="1"/>
    <row r="6560" hidden="1"/>
    <row r="6561" hidden="1"/>
    <row r="6562" hidden="1"/>
    <row r="6563" hidden="1"/>
    <row r="6564" hidden="1"/>
    <row r="6565" hidden="1"/>
    <row r="6566" hidden="1"/>
    <row r="6567" hidden="1"/>
    <row r="6568" hidden="1"/>
    <row r="6569" hidden="1"/>
    <row r="6570" hidden="1"/>
    <row r="6571" hidden="1"/>
    <row r="6572" hidden="1"/>
    <row r="6573" hidden="1"/>
    <row r="6574" hidden="1"/>
    <row r="6575" hidden="1"/>
    <row r="6576" hidden="1"/>
    <row r="6577" hidden="1"/>
    <row r="6578" hidden="1"/>
    <row r="6579" hidden="1"/>
    <row r="6580" hidden="1"/>
    <row r="6581" hidden="1"/>
    <row r="6582" hidden="1"/>
    <row r="6583" hidden="1"/>
    <row r="6584" hidden="1"/>
    <row r="6585" hidden="1"/>
    <row r="6586" hidden="1"/>
    <row r="6587" hidden="1"/>
    <row r="6588" hidden="1"/>
    <row r="6589" hidden="1"/>
    <row r="6590" hidden="1"/>
    <row r="6591" hidden="1"/>
    <row r="6592" hidden="1"/>
    <row r="6593" hidden="1"/>
    <row r="6594" hidden="1"/>
    <row r="6595" hidden="1"/>
    <row r="6596" hidden="1"/>
    <row r="6597" hidden="1"/>
    <row r="6598" hidden="1"/>
    <row r="6599" hidden="1"/>
    <row r="6600" hidden="1"/>
    <row r="6601" hidden="1"/>
    <row r="6602" hidden="1"/>
    <row r="6603" hidden="1"/>
    <row r="6604" hidden="1"/>
    <row r="6605" hidden="1"/>
    <row r="6606" hidden="1"/>
    <row r="6607" hidden="1"/>
    <row r="6608" hidden="1"/>
    <row r="6609" hidden="1"/>
    <row r="6610" hidden="1"/>
    <row r="6611" hidden="1"/>
    <row r="6612" hidden="1"/>
    <row r="6613" hidden="1"/>
    <row r="6614" hidden="1"/>
    <row r="6615" hidden="1"/>
    <row r="6616" hidden="1"/>
    <row r="6617" hidden="1"/>
    <row r="6618" hidden="1"/>
    <row r="6619" hidden="1"/>
    <row r="6620" hidden="1"/>
    <row r="6621" hidden="1"/>
    <row r="6622" hidden="1"/>
    <row r="6623" hidden="1"/>
    <row r="6624" hidden="1"/>
    <row r="6625" hidden="1"/>
    <row r="6626" hidden="1"/>
    <row r="6627" hidden="1"/>
    <row r="6628" hidden="1"/>
    <row r="6629" hidden="1"/>
    <row r="6630" hidden="1"/>
    <row r="6631" hidden="1"/>
    <row r="6632" hidden="1"/>
    <row r="6633" hidden="1"/>
    <row r="6634" hidden="1"/>
    <row r="6635" hidden="1"/>
    <row r="6636" hidden="1"/>
    <row r="6637" hidden="1"/>
    <row r="6638" hidden="1"/>
    <row r="6639" hidden="1"/>
    <row r="6640" hidden="1"/>
    <row r="6641" hidden="1"/>
    <row r="6642" hidden="1"/>
    <row r="6643" hidden="1"/>
    <row r="6644" hidden="1"/>
    <row r="6645" hidden="1"/>
    <row r="6646" hidden="1"/>
    <row r="6647" hidden="1"/>
    <row r="6648" hidden="1"/>
    <row r="6649" hidden="1"/>
    <row r="6650" hidden="1"/>
    <row r="6651" hidden="1"/>
    <row r="6652" hidden="1"/>
    <row r="6653" hidden="1"/>
    <row r="6654" hidden="1"/>
    <row r="6655" hidden="1"/>
    <row r="6656" hidden="1"/>
    <row r="6657" hidden="1"/>
    <row r="6658" hidden="1"/>
    <row r="6659" hidden="1"/>
    <row r="6660" hidden="1"/>
    <row r="6661" hidden="1"/>
    <row r="6662" hidden="1"/>
    <row r="6663" hidden="1"/>
    <row r="6664" hidden="1"/>
    <row r="6665" hidden="1"/>
    <row r="6666" hidden="1"/>
    <row r="6667" hidden="1"/>
    <row r="6668" hidden="1"/>
    <row r="6669" hidden="1"/>
    <row r="6670" hidden="1"/>
    <row r="6671" hidden="1"/>
    <row r="6672" hidden="1"/>
    <row r="6673" hidden="1"/>
    <row r="6674" hidden="1"/>
    <row r="6675" hidden="1"/>
    <row r="6676" hidden="1"/>
    <row r="6677" hidden="1"/>
    <row r="6678" hidden="1"/>
    <row r="6679" hidden="1"/>
    <row r="6680" hidden="1"/>
    <row r="6681" hidden="1"/>
    <row r="6682" hidden="1"/>
    <row r="6683" hidden="1"/>
    <row r="6684" hidden="1"/>
    <row r="6685" hidden="1"/>
    <row r="6686" hidden="1"/>
    <row r="6687" hidden="1"/>
    <row r="6688" hidden="1"/>
    <row r="6689" hidden="1"/>
    <row r="6690" hidden="1"/>
    <row r="6691" hidden="1"/>
    <row r="6692" hidden="1"/>
    <row r="6693" hidden="1"/>
    <row r="6694" hidden="1"/>
    <row r="6695" hidden="1"/>
    <row r="6696" hidden="1"/>
    <row r="6697" hidden="1"/>
    <row r="6698" hidden="1"/>
    <row r="6699" hidden="1"/>
    <row r="6700" hidden="1"/>
    <row r="6701" hidden="1"/>
    <row r="6702" hidden="1"/>
    <row r="6703" hidden="1"/>
    <row r="6704" hidden="1"/>
    <row r="6705" hidden="1"/>
    <row r="6706" hidden="1"/>
    <row r="6707" hidden="1"/>
    <row r="6708" hidden="1"/>
    <row r="6709" hidden="1"/>
    <row r="6710" hidden="1"/>
    <row r="6711" hidden="1"/>
    <row r="6712" hidden="1"/>
    <row r="6713" hidden="1"/>
    <row r="6714" hidden="1"/>
    <row r="6715" hidden="1"/>
    <row r="6716" hidden="1"/>
    <row r="6717" hidden="1"/>
    <row r="6718" hidden="1"/>
    <row r="6719" hidden="1"/>
    <row r="6720" hidden="1"/>
    <row r="6721" hidden="1"/>
    <row r="6722" hidden="1"/>
    <row r="6723" hidden="1"/>
    <row r="6724" hidden="1"/>
    <row r="6725" hidden="1"/>
    <row r="6726" hidden="1"/>
    <row r="6727" hidden="1"/>
    <row r="6728" hidden="1"/>
    <row r="6729" hidden="1"/>
    <row r="6730" hidden="1"/>
    <row r="6731" hidden="1"/>
    <row r="6732" hidden="1"/>
    <row r="6733" hidden="1"/>
    <row r="6734" hidden="1"/>
    <row r="6735" hidden="1"/>
    <row r="6736" hidden="1"/>
    <row r="6737" hidden="1"/>
    <row r="6738" hidden="1"/>
    <row r="6739" hidden="1"/>
    <row r="6740" hidden="1"/>
    <row r="6741" hidden="1"/>
    <row r="6742" hidden="1"/>
    <row r="6743" hidden="1"/>
    <row r="6744" hidden="1"/>
    <row r="6745" hidden="1"/>
    <row r="6746" hidden="1"/>
    <row r="6747" hidden="1"/>
    <row r="6748" hidden="1"/>
    <row r="6749" hidden="1"/>
    <row r="6750" hidden="1"/>
    <row r="6751" hidden="1"/>
    <row r="6752" hidden="1"/>
    <row r="6753" hidden="1"/>
    <row r="6754" hidden="1"/>
    <row r="6755" hidden="1"/>
    <row r="6756" hidden="1"/>
    <row r="6757" hidden="1"/>
    <row r="6758" hidden="1"/>
    <row r="6759" hidden="1"/>
    <row r="6760" hidden="1"/>
    <row r="6761" hidden="1"/>
    <row r="6762" hidden="1"/>
    <row r="6763" hidden="1"/>
    <row r="6764" hidden="1"/>
    <row r="6765" hidden="1"/>
    <row r="6766" hidden="1"/>
    <row r="6767" hidden="1"/>
    <row r="6768" hidden="1"/>
    <row r="6769" hidden="1"/>
    <row r="6770" hidden="1"/>
    <row r="6771" hidden="1"/>
    <row r="6772" hidden="1"/>
    <row r="6773" hidden="1"/>
    <row r="6774" hidden="1"/>
    <row r="6775" hidden="1"/>
    <row r="6776" hidden="1"/>
    <row r="6777" hidden="1"/>
    <row r="6778" hidden="1"/>
    <row r="6779" hidden="1"/>
    <row r="6780" hidden="1"/>
    <row r="6781" hidden="1"/>
    <row r="6782" hidden="1"/>
    <row r="6783" hidden="1"/>
    <row r="6784" hidden="1"/>
    <row r="6785" hidden="1"/>
    <row r="6786" hidden="1"/>
    <row r="6787" hidden="1"/>
    <row r="6788" hidden="1"/>
    <row r="6789" hidden="1"/>
    <row r="6790" hidden="1"/>
    <row r="6791" hidden="1"/>
    <row r="6792" hidden="1"/>
    <row r="6793" hidden="1"/>
    <row r="6794" hidden="1"/>
    <row r="6795" hidden="1"/>
    <row r="6796" hidden="1"/>
    <row r="6797" hidden="1"/>
    <row r="6798" hidden="1"/>
    <row r="6799" hidden="1"/>
    <row r="6800" hidden="1"/>
    <row r="6801" hidden="1"/>
    <row r="6802" hidden="1"/>
    <row r="6803" hidden="1"/>
    <row r="6804" hidden="1"/>
    <row r="6805" hidden="1"/>
    <row r="6806" hidden="1"/>
    <row r="6807" hidden="1"/>
    <row r="6808" hidden="1"/>
    <row r="6809" hidden="1"/>
    <row r="6810" hidden="1"/>
    <row r="6811" hidden="1"/>
    <row r="6812" hidden="1"/>
    <row r="6813" hidden="1"/>
    <row r="6814" hidden="1"/>
    <row r="6815" hidden="1"/>
    <row r="6816" hidden="1"/>
    <row r="6817" hidden="1"/>
    <row r="6818" hidden="1"/>
    <row r="6819" hidden="1"/>
    <row r="6820" hidden="1"/>
    <row r="6821" hidden="1"/>
    <row r="6822" hidden="1"/>
    <row r="6823" hidden="1"/>
    <row r="6824" hidden="1"/>
    <row r="6825" hidden="1"/>
    <row r="6826" hidden="1"/>
    <row r="6827" hidden="1"/>
    <row r="6828" hidden="1"/>
    <row r="6829" hidden="1"/>
    <row r="6830" hidden="1"/>
    <row r="6831" hidden="1"/>
    <row r="6832" hidden="1"/>
    <row r="6833" hidden="1"/>
    <row r="6834" hidden="1"/>
    <row r="6835" hidden="1"/>
    <row r="6836" hidden="1"/>
    <row r="6837" hidden="1"/>
    <row r="6838" hidden="1"/>
    <row r="6839" hidden="1"/>
    <row r="6840" hidden="1"/>
    <row r="6841" hidden="1"/>
    <row r="6842" hidden="1"/>
    <row r="6843" hidden="1"/>
    <row r="6844" hidden="1"/>
    <row r="6845" hidden="1"/>
    <row r="6846" hidden="1"/>
    <row r="6847" hidden="1"/>
    <row r="6848" hidden="1"/>
    <row r="6849" hidden="1"/>
    <row r="6850" hidden="1"/>
    <row r="6851" hidden="1"/>
    <row r="6852" hidden="1"/>
    <row r="6853" hidden="1"/>
    <row r="6854" hidden="1"/>
    <row r="6855" hidden="1"/>
    <row r="6856" hidden="1"/>
    <row r="6857" hidden="1"/>
    <row r="6858" hidden="1"/>
    <row r="6859" hidden="1"/>
    <row r="6860" hidden="1"/>
    <row r="6861" hidden="1"/>
    <row r="6862" hidden="1"/>
    <row r="6863" hidden="1"/>
    <row r="6864" hidden="1"/>
    <row r="6865" hidden="1"/>
    <row r="6866" hidden="1"/>
    <row r="6867" hidden="1"/>
    <row r="6868" hidden="1"/>
    <row r="6869" hidden="1"/>
    <row r="6870" hidden="1"/>
    <row r="6871" hidden="1"/>
    <row r="6872" hidden="1"/>
    <row r="6873" hidden="1"/>
    <row r="6874" hidden="1"/>
    <row r="6875" hidden="1"/>
    <row r="6876" hidden="1"/>
    <row r="6877" hidden="1"/>
    <row r="6878" hidden="1"/>
    <row r="6879" hidden="1"/>
    <row r="6880" hidden="1"/>
    <row r="6881" hidden="1"/>
    <row r="6882" hidden="1"/>
    <row r="6883" hidden="1"/>
    <row r="6884" hidden="1"/>
    <row r="6885" hidden="1"/>
    <row r="6886" hidden="1"/>
    <row r="6887" hidden="1"/>
    <row r="6888" hidden="1"/>
    <row r="6889" hidden="1"/>
    <row r="6890" hidden="1"/>
    <row r="6891" hidden="1"/>
    <row r="6892" hidden="1"/>
    <row r="6893" hidden="1"/>
    <row r="6894" hidden="1"/>
    <row r="6895" hidden="1"/>
    <row r="6896" hidden="1"/>
    <row r="6897" hidden="1"/>
    <row r="6898" hidden="1"/>
    <row r="6899" hidden="1"/>
    <row r="6900" hidden="1"/>
    <row r="6901" hidden="1"/>
    <row r="6902" hidden="1"/>
    <row r="6903" hidden="1"/>
    <row r="6904" hidden="1"/>
    <row r="6905" hidden="1"/>
    <row r="6906" hidden="1"/>
    <row r="6907" hidden="1"/>
    <row r="6908" hidden="1"/>
    <row r="6909" hidden="1"/>
    <row r="6910" hidden="1"/>
    <row r="6911" hidden="1"/>
    <row r="6912" hidden="1"/>
    <row r="6913" hidden="1"/>
    <row r="6914" hidden="1"/>
    <row r="6915" hidden="1"/>
    <row r="6916" hidden="1"/>
    <row r="6917" hidden="1"/>
    <row r="6918" hidden="1"/>
    <row r="6919" hidden="1"/>
    <row r="6920" hidden="1"/>
    <row r="6921" hidden="1"/>
    <row r="6922" hidden="1"/>
    <row r="6923" hidden="1"/>
    <row r="6924" hidden="1"/>
    <row r="6925" hidden="1"/>
    <row r="6926" hidden="1"/>
    <row r="6927" hidden="1"/>
    <row r="6928" hidden="1"/>
    <row r="6929" hidden="1"/>
    <row r="6930" hidden="1"/>
    <row r="6931" hidden="1"/>
    <row r="6932" hidden="1"/>
    <row r="6933" hidden="1"/>
    <row r="6934" hidden="1"/>
    <row r="6935" hidden="1"/>
    <row r="6936" hidden="1"/>
    <row r="6937" hidden="1"/>
    <row r="6938" hidden="1"/>
    <row r="6939" hidden="1"/>
    <row r="6940" hidden="1"/>
    <row r="6941" hidden="1"/>
    <row r="6942" hidden="1"/>
    <row r="6943" hidden="1"/>
    <row r="6944" hidden="1"/>
    <row r="6945" hidden="1"/>
    <row r="6946" hidden="1"/>
    <row r="6947" hidden="1"/>
    <row r="6948" hidden="1"/>
    <row r="6949" hidden="1"/>
    <row r="6950" hidden="1"/>
    <row r="6951" hidden="1"/>
    <row r="6952" hidden="1"/>
    <row r="6953" hidden="1"/>
    <row r="6954" hidden="1"/>
    <row r="6955" hidden="1"/>
    <row r="6956" hidden="1"/>
    <row r="6957" hidden="1"/>
    <row r="6958" hidden="1"/>
    <row r="6959" hidden="1"/>
    <row r="6960" hidden="1"/>
    <row r="6961" hidden="1"/>
    <row r="6962" hidden="1"/>
    <row r="6963" hidden="1"/>
    <row r="6964" hidden="1"/>
    <row r="6965" hidden="1"/>
    <row r="6966" hidden="1"/>
    <row r="6967" hidden="1"/>
    <row r="6968" hidden="1"/>
    <row r="6969" hidden="1"/>
    <row r="6970" hidden="1"/>
    <row r="6971" hidden="1"/>
    <row r="6972" hidden="1"/>
    <row r="6973" hidden="1"/>
    <row r="6974" hidden="1"/>
    <row r="6975" hidden="1"/>
    <row r="6976" hidden="1"/>
    <row r="6977" hidden="1"/>
    <row r="6978" hidden="1"/>
    <row r="6979" hidden="1"/>
    <row r="6980" hidden="1"/>
    <row r="6981" hidden="1"/>
    <row r="6982" hidden="1"/>
    <row r="6983" hidden="1"/>
    <row r="6984" hidden="1"/>
    <row r="6985" hidden="1"/>
    <row r="6986" hidden="1"/>
    <row r="6987" hidden="1"/>
    <row r="6988" hidden="1"/>
    <row r="6989" hidden="1"/>
    <row r="6990" hidden="1"/>
    <row r="6991" hidden="1"/>
    <row r="6992" hidden="1"/>
    <row r="6993" hidden="1"/>
    <row r="6994" hidden="1"/>
    <row r="6995" hidden="1"/>
    <row r="6996" hidden="1"/>
    <row r="6997" hidden="1"/>
    <row r="6998" hidden="1"/>
    <row r="6999" hidden="1"/>
    <row r="7000" hidden="1"/>
    <row r="7001" hidden="1"/>
    <row r="7002" hidden="1"/>
    <row r="7003" hidden="1"/>
    <row r="7004" hidden="1"/>
    <row r="7005" hidden="1"/>
    <row r="7006" hidden="1"/>
    <row r="7007" hidden="1"/>
    <row r="7008" hidden="1"/>
    <row r="7009" hidden="1"/>
    <row r="7010" hidden="1"/>
    <row r="7011" hidden="1"/>
    <row r="7012" hidden="1"/>
    <row r="7013" hidden="1"/>
    <row r="7014" hidden="1"/>
    <row r="7015" hidden="1"/>
    <row r="7016" hidden="1"/>
    <row r="7017" hidden="1"/>
    <row r="7018" hidden="1"/>
    <row r="7019" hidden="1"/>
    <row r="7020" hidden="1"/>
    <row r="7021" hidden="1"/>
    <row r="7022" hidden="1"/>
    <row r="7023" hidden="1"/>
    <row r="7024" hidden="1"/>
    <row r="7025" hidden="1"/>
    <row r="7026" hidden="1"/>
    <row r="7027" hidden="1"/>
    <row r="7028" hidden="1"/>
    <row r="7029" hidden="1"/>
    <row r="7030" hidden="1"/>
    <row r="7031" hidden="1"/>
    <row r="7032" hidden="1"/>
    <row r="7033" hidden="1"/>
    <row r="7034" hidden="1"/>
    <row r="7035" hidden="1"/>
    <row r="7036" hidden="1"/>
    <row r="7037" hidden="1"/>
    <row r="7038" hidden="1"/>
    <row r="7039" hidden="1"/>
    <row r="7040" hidden="1"/>
    <row r="7041" hidden="1"/>
    <row r="7042" hidden="1"/>
    <row r="7043" hidden="1"/>
    <row r="7044" hidden="1"/>
    <row r="7045" hidden="1"/>
    <row r="7046" hidden="1"/>
    <row r="7047" hidden="1"/>
    <row r="7048" hidden="1"/>
    <row r="7049" hidden="1"/>
    <row r="7050" hidden="1"/>
    <row r="7051" hidden="1"/>
    <row r="7052" hidden="1"/>
    <row r="7053" hidden="1"/>
    <row r="7054" hidden="1"/>
    <row r="7055" hidden="1"/>
    <row r="7056" hidden="1"/>
    <row r="7057" hidden="1"/>
    <row r="7058" hidden="1"/>
    <row r="7059" hidden="1"/>
    <row r="7060" hidden="1"/>
    <row r="7061" hidden="1"/>
    <row r="7062" hidden="1"/>
    <row r="7063" hidden="1"/>
    <row r="7064" hidden="1"/>
    <row r="7065" hidden="1"/>
    <row r="7066" hidden="1"/>
    <row r="7067" hidden="1"/>
    <row r="7068" hidden="1"/>
    <row r="7069" hidden="1"/>
    <row r="7070" hidden="1"/>
    <row r="7071" hidden="1"/>
    <row r="7072" hidden="1"/>
    <row r="7073" hidden="1"/>
    <row r="7074" hidden="1"/>
    <row r="7075" hidden="1"/>
    <row r="7076" hidden="1"/>
    <row r="7077" hidden="1"/>
    <row r="7078" hidden="1"/>
    <row r="7079" hidden="1"/>
    <row r="7080" hidden="1"/>
    <row r="7081" hidden="1"/>
    <row r="7082" hidden="1"/>
    <row r="7083" hidden="1"/>
    <row r="7084" hidden="1"/>
    <row r="7085" hidden="1"/>
    <row r="7086" hidden="1"/>
    <row r="7087" hidden="1"/>
    <row r="7088" hidden="1"/>
    <row r="7089" hidden="1"/>
    <row r="7090" hidden="1"/>
    <row r="7091" hidden="1"/>
    <row r="7092" hidden="1"/>
    <row r="7093" hidden="1"/>
    <row r="7094" hidden="1"/>
    <row r="7095" hidden="1"/>
    <row r="7096" hidden="1"/>
    <row r="7097" hidden="1"/>
    <row r="7098" hidden="1"/>
    <row r="7099" hidden="1"/>
    <row r="7100" hidden="1"/>
    <row r="7101" hidden="1"/>
    <row r="7102" hidden="1"/>
    <row r="7103" hidden="1"/>
    <row r="7104" hidden="1"/>
    <row r="7105" hidden="1"/>
    <row r="7106" hidden="1"/>
    <row r="7107" hidden="1"/>
    <row r="7108" hidden="1"/>
    <row r="7109" hidden="1"/>
    <row r="7110" hidden="1"/>
    <row r="7111" hidden="1"/>
    <row r="7112" hidden="1"/>
    <row r="7113" hidden="1"/>
    <row r="7114" hidden="1"/>
    <row r="7115" hidden="1"/>
    <row r="7116" hidden="1"/>
    <row r="7117" hidden="1"/>
    <row r="7118" hidden="1"/>
    <row r="7119" hidden="1"/>
    <row r="7120" hidden="1"/>
    <row r="7121" hidden="1"/>
    <row r="7122" hidden="1"/>
    <row r="7123" hidden="1"/>
    <row r="7124" hidden="1"/>
    <row r="7125" hidden="1"/>
    <row r="7126" hidden="1"/>
    <row r="7127" hidden="1"/>
    <row r="7128" hidden="1"/>
    <row r="7129" hidden="1"/>
    <row r="7130" hidden="1"/>
    <row r="7131" hidden="1"/>
    <row r="7132" hidden="1"/>
    <row r="7133" hidden="1"/>
    <row r="7134" hidden="1"/>
    <row r="7135" hidden="1"/>
    <row r="7136" hidden="1"/>
    <row r="7137" hidden="1"/>
    <row r="7138" hidden="1"/>
    <row r="7139" hidden="1"/>
    <row r="7140" hidden="1"/>
    <row r="7141" hidden="1"/>
    <row r="7142" hidden="1"/>
    <row r="7143" hidden="1"/>
    <row r="7144" hidden="1"/>
    <row r="7145" hidden="1"/>
    <row r="7146" hidden="1"/>
    <row r="7147" hidden="1"/>
    <row r="7148" hidden="1"/>
    <row r="7149" hidden="1"/>
    <row r="7150" hidden="1"/>
    <row r="7151" hidden="1"/>
    <row r="7152" hidden="1"/>
    <row r="7153" hidden="1"/>
    <row r="7154" hidden="1"/>
    <row r="7155" hidden="1"/>
    <row r="7156" hidden="1"/>
    <row r="7157" hidden="1"/>
    <row r="7158" hidden="1"/>
    <row r="7159" hidden="1"/>
    <row r="7160" hidden="1"/>
    <row r="7161" hidden="1"/>
    <row r="7162" hidden="1"/>
    <row r="7163" hidden="1"/>
    <row r="7164" hidden="1"/>
    <row r="7165" hidden="1"/>
    <row r="7166" hidden="1"/>
    <row r="7167" hidden="1"/>
    <row r="7168" hidden="1"/>
    <row r="7169" hidden="1"/>
    <row r="7170" hidden="1"/>
    <row r="7171" hidden="1"/>
    <row r="7172" hidden="1"/>
    <row r="7173" hidden="1"/>
    <row r="7174" hidden="1"/>
    <row r="7175" hidden="1"/>
    <row r="7176" hidden="1"/>
    <row r="7177" hidden="1"/>
    <row r="7178" hidden="1"/>
    <row r="7179" hidden="1"/>
    <row r="7180" hidden="1"/>
    <row r="7181" hidden="1"/>
    <row r="7182" hidden="1"/>
    <row r="7183" hidden="1"/>
    <row r="7184" hidden="1"/>
    <row r="7185" hidden="1"/>
    <row r="7186" hidden="1"/>
    <row r="7187" hidden="1"/>
    <row r="7188" hidden="1"/>
    <row r="7189" hidden="1"/>
    <row r="7190" hidden="1"/>
    <row r="7191" hidden="1"/>
    <row r="7192" hidden="1"/>
    <row r="7193" hidden="1"/>
    <row r="7194" hidden="1"/>
    <row r="7195" hidden="1"/>
    <row r="7196" hidden="1"/>
    <row r="7197" hidden="1"/>
    <row r="7198" hidden="1"/>
    <row r="7199" hidden="1"/>
    <row r="7200" hidden="1"/>
    <row r="7201" hidden="1"/>
    <row r="7202" hidden="1"/>
    <row r="7203" hidden="1"/>
    <row r="7204" hidden="1"/>
    <row r="7205" hidden="1"/>
    <row r="7206" hidden="1"/>
    <row r="7207" hidden="1"/>
    <row r="7208" hidden="1"/>
    <row r="7209" hidden="1"/>
    <row r="7210" hidden="1"/>
    <row r="7211" hidden="1"/>
    <row r="7212" hidden="1"/>
    <row r="7213" hidden="1"/>
    <row r="7214" hidden="1"/>
    <row r="7215" hidden="1"/>
    <row r="7216" hidden="1"/>
    <row r="7217" hidden="1"/>
    <row r="7218" hidden="1"/>
    <row r="7219" hidden="1"/>
    <row r="7220" hidden="1"/>
    <row r="7221" hidden="1"/>
    <row r="7222" hidden="1"/>
    <row r="7223" hidden="1"/>
    <row r="7224" hidden="1"/>
    <row r="7225" hidden="1"/>
    <row r="7226" hidden="1"/>
    <row r="7227" hidden="1"/>
    <row r="7228" hidden="1"/>
    <row r="7229" hidden="1"/>
    <row r="7230" hidden="1"/>
    <row r="7231" hidden="1"/>
    <row r="7232" hidden="1"/>
    <row r="7233" hidden="1"/>
    <row r="7234" hidden="1"/>
    <row r="7235" hidden="1"/>
    <row r="7236" hidden="1"/>
    <row r="7237" hidden="1"/>
    <row r="7238" hidden="1"/>
    <row r="7239" hidden="1"/>
    <row r="7240" hidden="1"/>
    <row r="7241" hidden="1"/>
    <row r="7242" hidden="1"/>
    <row r="7243" hidden="1"/>
    <row r="7244" hidden="1"/>
    <row r="7245" hidden="1"/>
    <row r="7246" hidden="1"/>
    <row r="7247" hidden="1"/>
    <row r="7248" hidden="1"/>
    <row r="7249" hidden="1"/>
    <row r="7250" hidden="1"/>
    <row r="7251" hidden="1"/>
    <row r="7252" hidden="1"/>
    <row r="7253" hidden="1"/>
    <row r="7254" hidden="1"/>
    <row r="7255" hidden="1"/>
    <row r="7256" hidden="1"/>
    <row r="7257" hidden="1"/>
    <row r="7258" hidden="1"/>
    <row r="7259" hidden="1"/>
    <row r="7260" hidden="1"/>
    <row r="7261" hidden="1"/>
    <row r="7262" hidden="1"/>
    <row r="7263" hidden="1"/>
    <row r="7264" hidden="1"/>
    <row r="7265" hidden="1"/>
    <row r="7266" hidden="1"/>
    <row r="7267" hidden="1"/>
    <row r="7268" hidden="1"/>
    <row r="7269" hidden="1"/>
    <row r="7270" hidden="1"/>
    <row r="7271" hidden="1"/>
    <row r="7272" hidden="1"/>
    <row r="7273" hidden="1"/>
    <row r="7274" hidden="1"/>
    <row r="7275" hidden="1"/>
    <row r="7276" hidden="1"/>
    <row r="7277" hidden="1"/>
    <row r="7278" hidden="1"/>
    <row r="7279" hidden="1"/>
    <row r="7280" hidden="1"/>
    <row r="7281" hidden="1"/>
    <row r="7282" hidden="1"/>
    <row r="7283" hidden="1"/>
    <row r="7284" hidden="1"/>
    <row r="7285" hidden="1"/>
    <row r="7286" hidden="1"/>
    <row r="7287" hidden="1"/>
    <row r="7288" hidden="1"/>
    <row r="7289" hidden="1"/>
    <row r="7290" hidden="1"/>
    <row r="7291" hidden="1"/>
    <row r="7292" hidden="1"/>
    <row r="7293" hidden="1"/>
    <row r="7294" hidden="1"/>
    <row r="7295" hidden="1"/>
    <row r="7296" hidden="1"/>
    <row r="7297" hidden="1"/>
    <row r="7298" hidden="1"/>
    <row r="7299" hidden="1"/>
    <row r="7300" hidden="1"/>
    <row r="7301" hidden="1"/>
    <row r="7302" hidden="1"/>
    <row r="7303" hidden="1"/>
    <row r="7304" hidden="1"/>
    <row r="7305" hidden="1"/>
    <row r="7306" hidden="1"/>
    <row r="7307" hidden="1"/>
    <row r="7308" hidden="1"/>
    <row r="7309" hidden="1"/>
    <row r="7310" hidden="1"/>
    <row r="7311" hidden="1"/>
    <row r="7312" hidden="1"/>
    <row r="7313" hidden="1"/>
    <row r="7314" hidden="1"/>
    <row r="7315" hidden="1"/>
    <row r="7316" hidden="1"/>
    <row r="7317" hidden="1"/>
    <row r="7318" hidden="1"/>
    <row r="7319" hidden="1"/>
    <row r="7320" hidden="1"/>
    <row r="7321" hidden="1"/>
    <row r="7322" hidden="1"/>
    <row r="7323" hidden="1"/>
    <row r="7324" hidden="1"/>
    <row r="7325" hidden="1"/>
    <row r="7326" hidden="1"/>
    <row r="7327" hidden="1"/>
    <row r="7328" hidden="1"/>
    <row r="7329" hidden="1"/>
    <row r="7330" hidden="1"/>
    <row r="7331" hidden="1"/>
    <row r="7332" hidden="1"/>
    <row r="7333" hidden="1"/>
    <row r="7334" hidden="1"/>
    <row r="7335" hidden="1"/>
    <row r="7336" hidden="1"/>
    <row r="7337" hidden="1"/>
    <row r="7338" hidden="1"/>
    <row r="7339" hidden="1"/>
    <row r="7340" hidden="1"/>
    <row r="7341" hidden="1"/>
    <row r="7342" hidden="1"/>
    <row r="7343" hidden="1"/>
    <row r="7344" hidden="1"/>
    <row r="7345" hidden="1"/>
    <row r="7346" hidden="1"/>
    <row r="7347" hidden="1"/>
    <row r="7348" hidden="1"/>
    <row r="7349" hidden="1"/>
    <row r="7350" hidden="1"/>
    <row r="7351" hidden="1"/>
    <row r="7352" hidden="1"/>
    <row r="7353" hidden="1"/>
    <row r="7354" hidden="1"/>
    <row r="7355" hidden="1"/>
    <row r="7356" hidden="1"/>
    <row r="7357" hidden="1"/>
    <row r="7358" hidden="1"/>
    <row r="7359" hidden="1"/>
    <row r="7360" hidden="1"/>
    <row r="7361" hidden="1"/>
    <row r="7362" hidden="1"/>
    <row r="7363" hidden="1"/>
    <row r="7364" hidden="1"/>
    <row r="7365" hidden="1"/>
    <row r="7366" hidden="1"/>
    <row r="7367" hidden="1"/>
    <row r="7368" hidden="1"/>
    <row r="7369" hidden="1"/>
    <row r="7370" hidden="1"/>
    <row r="7371" hidden="1"/>
    <row r="7372" hidden="1"/>
    <row r="7373" hidden="1"/>
    <row r="7374" hidden="1"/>
    <row r="7375" hidden="1"/>
    <row r="7376" hidden="1"/>
    <row r="7377" hidden="1"/>
    <row r="7378" hidden="1"/>
    <row r="7379" hidden="1"/>
    <row r="7380" hidden="1"/>
    <row r="7381" hidden="1"/>
    <row r="7382" hidden="1"/>
    <row r="7383" hidden="1"/>
    <row r="7384" hidden="1"/>
    <row r="7385" hidden="1"/>
    <row r="7386" hidden="1"/>
    <row r="7387" hidden="1"/>
    <row r="7388" hidden="1"/>
    <row r="7389" hidden="1"/>
    <row r="7390" hidden="1"/>
    <row r="7391" hidden="1"/>
    <row r="7392" hidden="1"/>
    <row r="7393" hidden="1"/>
    <row r="7394" hidden="1"/>
    <row r="7395" hidden="1"/>
    <row r="7396" hidden="1"/>
    <row r="7397" hidden="1"/>
    <row r="7398" hidden="1"/>
    <row r="7399" hidden="1"/>
    <row r="7400" hidden="1"/>
    <row r="7401" hidden="1"/>
    <row r="7402" hidden="1"/>
    <row r="7403" hidden="1"/>
    <row r="7404" hidden="1"/>
    <row r="7405" hidden="1"/>
    <row r="7406" hidden="1"/>
    <row r="7407" hidden="1"/>
    <row r="7408" hidden="1"/>
    <row r="7409" hidden="1"/>
    <row r="7410" hidden="1"/>
    <row r="7411" hidden="1"/>
    <row r="7412" hidden="1"/>
    <row r="7413" hidden="1"/>
    <row r="7414" hidden="1"/>
    <row r="7415" hidden="1"/>
    <row r="7416" hidden="1"/>
    <row r="7417" hidden="1"/>
    <row r="7418" hidden="1"/>
    <row r="7419" hidden="1"/>
    <row r="7420" hidden="1"/>
    <row r="7421" hidden="1"/>
    <row r="7422" hidden="1"/>
    <row r="7423" hidden="1"/>
    <row r="7424" hidden="1"/>
    <row r="7425" hidden="1"/>
    <row r="7426" hidden="1"/>
    <row r="7427" hidden="1"/>
    <row r="7428" hidden="1"/>
    <row r="7429" hidden="1"/>
    <row r="7430" hidden="1"/>
    <row r="7431" hidden="1"/>
    <row r="7432" hidden="1"/>
    <row r="7433" hidden="1"/>
    <row r="7434" hidden="1"/>
    <row r="7435" hidden="1"/>
    <row r="7436" hidden="1"/>
    <row r="7437" hidden="1"/>
    <row r="7438" hidden="1"/>
    <row r="7439" hidden="1"/>
    <row r="7440" hidden="1"/>
    <row r="7441" hidden="1"/>
    <row r="7442" hidden="1"/>
    <row r="7443" hidden="1"/>
    <row r="7444" hidden="1"/>
    <row r="7445" hidden="1"/>
    <row r="7446" hidden="1"/>
    <row r="7447" hidden="1"/>
    <row r="7448" hidden="1"/>
    <row r="7449" hidden="1"/>
    <row r="7450" hidden="1"/>
    <row r="7451" hidden="1"/>
    <row r="7452" hidden="1"/>
    <row r="7453" hidden="1"/>
    <row r="7454" hidden="1"/>
    <row r="7455" hidden="1"/>
    <row r="7456" hidden="1"/>
    <row r="7457" hidden="1"/>
    <row r="7458" hidden="1"/>
    <row r="7459" hidden="1"/>
    <row r="7460" hidden="1"/>
    <row r="7461" hidden="1"/>
    <row r="7462" hidden="1"/>
    <row r="7463" hidden="1"/>
    <row r="7464" hidden="1"/>
    <row r="7465" hidden="1"/>
    <row r="7466" hidden="1"/>
    <row r="7467" hidden="1"/>
    <row r="7468" hidden="1"/>
    <row r="7469" hidden="1"/>
    <row r="7470" hidden="1"/>
    <row r="7471" hidden="1"/>
    <row r="7472" hidden="1"/>
    <row r="7473" hidden="1"/>
    <row r="7474" hidden="1"/>
    <row r="7475" hidden="1"/>
    <row r="7476" hidden="1"/>
    <row r="7477" hidden="1"/>
    <row r="7478" hidden="1"/>
    <row r="7479" hidden="1"/>
    <row r="7480" hidden="1"/>
    <row r="7481" hidden="1"/>
    <row r="7482" hidden="1"/>
    <row r="7483" hidden="1"/>
    <row r="7484" hidden="1"/>
    <row r="7485" hidden="1"/>
    <row r="7486" hidden="1"/>
    <row r="7487" hidden="1"/>
    <row r="7488" hidden="1"/>
    <row r="7489" hidden="1"/>
    <row r="7490" hidden="1"/>
    <row r="7491" hidden="1"/>
    <row r="7492" hidden="1"/>
    <row r="7493" hidden="1"/>
    <row r="7494" hidden="1"/>
    <row r="7495" hidden="1"/>
    <row r="7496" hidden="1"/>
    <row r="7497" hidden="1"/>
    <row r="7498" hidden="1"/>
    <row r="7499" hidden="1"/>
    <row r="7500" hidden="1"/>
    <row r="7501" hidden="1"/>
    <row r="7502" hidden="1"/>
    <row r="7503" hidden="1"/>
    <row r="7504" hidden="1"/>
    <row r="7505" hidden="1"/>
    <row r="7506" hidden="1"/>
    <row r="7507" hidden="1"/>
    <row r="7508" hidden="1"/>
    <row r="7509" hidden="1"/>
    <row r="7510" hidden="1"/>
    <row r="7511" hidden="1"/>
    <row r="7512" hidden="1"/>
    <row r="7513" hidden="1"/>
    <row r="7514" hidden="1"/>
    <row r="7515" hidden="1"/>
    <row r="7516" hidden="1"/>
    <row r="7517" hidden="1"/>
    <row r="7518" hidden="1"/>
    <row r="7519" hidden="1"/>
    <row r="7520" hidden="1"/>
    <row r="7521" hidden="1"/>
    <row r="7522" hidden="1"/>
    <row r="7523" hidden="1"/>
    <row r="7524" hidden="1"/>
    <row r="7525" hidden="1"/>
    <row r="7526" hidden="1"/>
    <row r="7527" hidden="1"/>
    <row r="7528" hidden="1"/>
    <row r="7529" hidden="1"/>
    <row r="7530" hidden="1"/>
    <row r="7531" hidden="1"/>
    <row r="7532" hidden="1"/>
    <row r="7533" hidden="1"/>
    <row r="7534" hidden="1"/>
    <row r="7535" hidden="1"/>
    <row r="7536" hidden="1"/>
    <row r="7537" hidden="1"/>
    <row r="7538" hidden="1"/>
    <row r="7539" hidden="1"/>
    <row r="7540" hidden="1"/>
    <row r="7541" hidden="1"/>
    <row r="7542" hidden="1"/>
    <row r="7543" hidden="1"/>
    <row r="7544" hidden="1"/>
    <row r="7545" hidden="1"/>
    <row r="7546" hidden="1"/>
    <row r="7547" hidden="1"/>
    <row r="7548" hidden="1"/>
    <row r="7549" hidden="1"/>
    <row r="7550" hidden="1"/>
    <row r="7551" hidden="1"/>
    <row r="7552" hidden="1"/>
    <row r="7553" hidden="1"/>
    <row r="7554" hidden="1"/>
    <row r="7555" hidden="1"/>
    <row r="7556" hidden="1"/>
    <row r="7557" hidden="1"/>
    <row r="7558" hidden="1"/>
    <row r="7559" hidden="1"/>
    <row r="7560" hidden="1"/>
    <row r="7561" hidden="1"/>
    <row r="7562" hidden="1"/>
    <row r="7563" hidden="1"/>
    <row r="7564" hidden="1"/>
    <row r="7565" hidden="1"/>
    <row r="7566" hidden="1"/>
    <row r="7567" hidden="1"/>
    <row r="7568" hidden="1"/>
    <row r="7569" hidden="1"/>
    <row r="7570" hidden="1"/>
    <row r="7571" hidden="1"/>
    <row r="7572" hidden="1"/>
    <row r="7573" hidden="1"/>
    <row r="7574" hidden="1"/>
    <row r="7575" hidden="1"/>
    <row r="7576" hidden="1"/>
    <row r="7577" hidden="1"/>
    <row r="7578" hidden="1"/>
    <row r="7579" hidden="1"/>
    <row r="7580" hidden="1"/>
    <row r="7581" hidden="1"/>
    <row r="7582" hidden="1"/>
    <row r="7583" hidden="1"/>
    <row r="7584" hidden="1"/>
    <row r="7585" hidden="1"/>
    <row r="7586" hidden="1"/>
    <row r="7587" hidden="1"/>
    <row r="7588" hidden="1"/>
    <row r="7589" hidden="1"/>
    <row r="7590" hidden="1"/>
    <row r="7591" hidden="1"/>
    <row r="7592" hidden="1"/>
    <row r="7593" hidden="1"/>
    <row r="7594" hidden="1"/>
    <row r="7595" hidden="1"/>
    <row r="7596" hidden="1"/>
    <row r="7597" hidden="1"/>
    <row r="7598" hidden="1"/>
    <row r="7599" hidden="1"/>
    <row r="7600" hidden="1"/>
    <row r="7601" hidden="1"/>
    <row r="7602" hidden="1"/>
    <row r="7603" hidden="1"/>
    <row r="7604" hidden="1"/>
  </sheetData>
  <mergeCells count="8">
    <mergeCell ref="B19:H28"/>
    <mergeCell ref="A1:I1"/>
    <mergeCell ref="E4:E6"/>
    <mergeCell ref="D4:D5"/>
    <mergeCell ref="E13:F13"/>
    <mergeCell ref="E14:F14"/>
    <mergeCell ref="E15:F15"/>
    <mergeCell ref="A2:I2"/>
  </mergeCells>
  <phoneticPr fontId="2" type="noConversion"/>
  <printOptions horizontalCentered="1"/>
  <pageMargins left="0.78740157480314965" right="0.39370078740157483" top="0.78740157480314965" bottom="0.78740157480314965" header="0.51181102362204722" footer="0.51181102362204722"/>
  <pageSetup paperSize="9"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:IU177"/>
  <sheetViews>
    <sheetView showGridLines="0" workbookViewId="0">
      <pane xSplit="3" ySplit="9" topLeftCell="D10" activePane="bottomRight" state="frozen"/>
      <selection activeCell="G5" sqref="G5:G8"/>
      <selection pane="topRight" activeCell="G5" sqref="G5:G8"/>
      <selection pane="bottomLeft" activeCell="G5" sqref="G5:G8"/>
      <selection pane="bottomRight" activeCell="D11" sqref="D11"/>
    </sheetView>
  </sheetViews>
  <sheetFormatPr baseColWidth="10" defaultColWidth="0" defaultRowHeight="11.4" zeroHeight="1"/>
  <cols>
    <col min="1" max="1" width="4.77734375" style="188" customWidth="1"/>
    <col min="2" max="2" width="53.77734375" style="86" customWidth="1"/>
    <col min="3" max="3" width="5.21875" style="70" customWidth="1"/>
    <col min="4" max="7" width="13" style="70" customWidth="1"/>
    <col min="8" max="8" width="13.21875" style="70" customWidth="1"/>
    <col min="9" max="15" width="13" style="70" customWidth="1"/>
    <col min="16" max="16" width="15" style="70" customWidth="1"/>
    <col min="17" max="17" width="13" style="87" customWidth="1"/>
    <col min="18" max="18" width="23.5546875" style="72" customWidth="1"/>
    <col min="19" max="255" width="13.21875" style="72" hidden="1" customWidth="1"/>
    <col min="256" max="16384" width="0" style="72" hidden="1"/>
  </cols>
  <sheetData>
    <row r="1" spans="1:18" customFormat="1" ht="66.3" customHeight="1">
      <c r="A1" s="307" t="s">
        <v>393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9"/>
      <c r="R1" s="227"/>
    </row>
    <row r="2" spans="1:18" customFormat="1" ht="13.2">
      <c r="A2" s="189" t="s">
        <v>7</v>
      </c>
      <c r="B2" s="39"/>
      <c r="C2" s="35"/>
      <c r="D2" s="60" t="s">
        <v>184</v>
      </c>
      <c r="E2" s="61" t="s">
        <v>183</v>
      </c>
      <c r="F2" s="62" t="s">
        <v>185</v>
      </c>
      <c r="G2" s="62" t="s">
        <v>186</v>
      </c>
      <c r="H2" s="63" t="s">
        <v>187</v>
      </c>
      <c r="I2" s="60" t="s">
        <v>8</v>
      </c>
      <c r="J2" s="33"/>
      <c r="K2" s="33"/>
      <c r="L2" s="33"/>
      <c r="M2" s="33"/>
      <c r="N2" s="33"/>
      <c r="O2" s="33"/>
      <c r="P2" s="33"/>
      <c r="Q2" s="207"/>
      <c r="R2" s="227"/>
    </row>
    <row r="3" spans="1:18" customFormat="1" ht="15" customHeight="1">
      <c r="A3" s="190"/>
      <c r="B3" s="32"/>
      <c r="C3" s="46"/>
      <c r="D3" s="58">
        <v>1</v>
      </c>
      <c r="E3" s="59">
        <v>2025</v>
      </c>
      <c r="F3" s="209"/>
      <c r="G3" s="209"/>
      <c r="H3" s="209"/>
      <c r="I3" s="303">
        <f>Deckblatt!E4</f>
        <v>0</v>
      </c>
      <c r="J3" s="304"/>
      <c r="K3" s="33"/>
      <c r="L3" s="33"/>
      <c r="M3" s="33"/>
      <c r="N3" s="33"/>
      <c r="O3" s="33"/>
      <c r="P3" s="33"/>
      <c r="Q3" s="44"/>
      <c r="R3" s="227"/>
    </row>
    <row r="4" spans="1:18" customFormat="1" ht="12.3" customHeight="1">
      <c r="A4" s="190"/>
      <c r="B4" s="32"/>
      <c r="C4" s="46"/>
      <c r="D4" s="33"/>
      <c r="E4" s="33"/>
      <c r="F4" s="37"/>
      <c r="G4" s="31"/>
      <c r="H4" s="37"/>
      <c r="I4" s="305"/>
      <c r="J4" s="306"/>
      <c r="K4" s="37"/>
      <c r="L4" s="33"/>
      <c r="M4" s="33"/>
      <c r="N4" s="33"/>
      <c r="O4" s="33"/>
      <c r="P4" s="33"/>
      <c r="Q4" s="208"/>
      <c r="R4" s="227"/>
    </row>
    <row r="5" spans="1:18" s="38" customFormat="1" ht="18" customHeight="1">
      <c r="A5" s="191"/>
      <c r="B5" s="41"/>
      <c r="C5" s="293" t="s">
        <v>299</v>
      </c>
      <c r="D5" s="301" t="s">
        <v>316</v>
      </c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2"/>
      <c r="P5" s="293" t="s">
        <v>309</v>
      </c>
      <c r="Q5" s="293" t="s">
        <v>10</v>
      </c>
      <c r="R5" s="228"/>
    </row>
    <row r="6" spans="1:18" s="38" customFormat="1" ht="13.2">
      <c r="A6" s="189"/>
      <c r="B6" s="39"/>
      <c r="C6" s="294"/>
      <c r="D6" s="296" t="s">
        <v>11</v>
      </c>
      <c r="E6" s="296"/>
      <c r="F6" s="296"/>
      <c r="G6" s="296"/>
      <c r="H6" s="296"/>
      <c r="I6" s="296"/>
      <c r="J6" s="296"/>
      <c r="K6" s="297"/>
      <c r="L6" s="300" t="s">
        <v>12</v>
      </c>
      <c r="M6" s="296"/>
      <c r="N6" s="296"/>
      <c r="O6" s="297"/>
      <c r="P6" s="294"/>
      <c r="Q6" s="294"/>
      <c r="R6" s="228"/>
    </row>
    <row r="7" spans="1:18" s="38" customFormat="1" ht="37.5" customHeight="1">
      <c r="A7" s="192" t="s">
        <v>17</v>
      </c>
      <c r="B7" s="39"/>
      <c r="C7" s="294"/>
      <c r="D7" s="293" t="s">
        <v>13</v>
      </c>
      <c r="E7" s="293" t="s">
        <v>14</v>
      </c>
      <c r="F7" s="293" t="s">
        <v>303</v>
      </c>
      <c r="G7" s="293" t="s">
        <v>15</v>
      </c>
      <c r="H7" s="293" t="s">
        <v>207</v>
      </c>
      <c r="I7" s="293" t="s">
        <v>304</v>
      </c>
      <c r="J7" s="293" t="s">
        <v>181</v>
      </c>
      <c r="K7" s="293" t="s">
        <v>305</v>
      </c>
      <c r="L7" s="293" t="s">
        <v>16</v>
      </c>
      <c r="M7" s="310" t="s">
        <v>179</v>
      </c>
      <c r="N7" s="311"/>
      <c r="O7" s="293" t="s">
        <v>180</v>
      </c>
      <c r="P7" s="294"/>
      <c r="Q7" s="294"/>
      <c r="R7" s="228"/>
    </row>
    <row r="8" spans="1:18" s="38" customFormat="1" ht="51" customHeight="1">
      <c r="A8" s="192"/>
      <c r="B8" s="43" t="s">
        <v>19</v>
      </c>
      <c r="C8" s="294"/>
      <c r="D8" s="295"/>
      <c r="E8" s="295"/>
      <c r="F8" s="295"/>
      <c r="G8" s="295"/>
      <c r="H8" s="295"/>
      <c r="I8" s="295"/>
      <c r="J8" s="295"/>
      <c r="K8" s="295"/>
      <c r="L8" s="295"/>
      <c r="M8" s="54" t="s">
        <v>182</v>
      </c>
      <c r="N8" s="54" t="s">
        <v>18</v>
      </c>
      <c r="O8" s="295"/>
      <c r="P8" s="295"/>
      <c r="Q8" s="295"/>
      <c r="R8" s="298" t="s">
        <v>338</v>
      </c>
    </row>
    <row r="9" spans="1:18" s="38" customFormat="1" ht="13.8" customHeight="1">
      <c r="A9" s="193"/>
      <c r="B9" s="42"/>
      <c r="C9" s="295"/>
      <c r="D9" s="116">
        <v>511</v>
      </c>
      <c r="E9" s="116">
        <v>513</v>
      </c>
      <c r="F9" s="126">
        <v>512</v>
      </c>
      <c r="G9" s="126">
        <v>521</v>
      </c>
      <c r="H9" s="126">
        <v>522</v>
      </c>
      <c r="I9" s="127">
        <v>530</v>
      </c>
      <c r="J9" s="126">
        <v>54</v>
      </c>
      <c r="K9" s="126">
        <v>55</v>
      </c>
      <c r="L9" s="126">
        <v>561</v>
      </c>
      <c r="M9" s="126">
        <v>562</v>
      </c>
      <c r="N9" s="126">
        <v>563</v>
      </c>
      <c r="O9" s="125">
        <v>565</v>
      </c>
      <c r="P9" s="45"/>
      <c r="Q9" s="125">
        <v>59</v>
      </c>
      <c r="R9" s="299"/>
    </row>
    <row r="10" spans="1:18" ht="25.5" customHeight="1">
      <c r="A10" s="233" t="s">
        <v>339</v>
      </c>
      <c r="B10" s="234"/>
      <c r="C10" s="47"/>
      <c r="D10" s="49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71"/>
    </row>
    <row r="11" spans="1:18" ht="12">
      <c r="A11" s="235" t="s">
        <v>20</v>
      </c>
      <c r="B11" s="234" t="s">
        <v>340</v>
      </c>
      <c r="C11" s="52" t="s">
        <v>21</v>
      </c>
      <c r="D11" s="73">
        <v>0</v>
      </c>
      <c r="E11" s="73">
        <v>0</v>
      </c>
      <c r="F11" s="73">
        <v>0</v>
      </c>
      <c r="G11" s="73">
        <v>0</v>
      </c>
      <c r="H11" s="73">
        <v>0</v>
      </c>
      <c r="I11" s="73">
        <v>0</v>
      </c>
      <c r="J11" s="73">
        <v>0</v>
      </c>
      <c r="K11" s="73">
        <v>0</v>
      </c>
      <c r="L11" s="73">
        <v>0</v>
      </c>
      <c r="M11" s="73">
        <v>0</v>
      </c>
      <c r="N11" s="73">
        <v>0</v>
      </c>
      <c r="O11" s="73">
        <v>0</v>
      </c>
      <c r="P11" s="74">
        <f>SUM(D11:O11)</f>
        <v>0</v>
      </c>
      <c r="Q11" s="73">
        <v>0</v>
      </c>
    </row>
    <row r="12" spans="1:18" ht="12">
      <c r="A12" s="235" t="s">
        <v>22</v>
      </c>
      <c r="B12" s="234" t="s">
        <v>23</v>
      </c>
      <c r="C12" s="48" t="s">
        <v>24</v>
      </c>
      <c r="D12" s="73">
        <v>0</v>
      </c>
      <c r="E12" s="73">
        <v>0</v>
      </c>
      <c r="F12" s="73">
        <v>0</v>
      </c>
      <c r="G12" s="73">
        <v>0</v>
      </c>
      <c r="H12" s="73">
        <v>0</v>
      </c>
      <c r="I12" s="73">
        <v>0</v>
      </c>
      <c r="J12" s="73">
        <v>0</v>
      </c>
      <c r="K12" s="73">
        <v>0</v>
      </c>
      <c r="L12" s="73">
        <v>0</v>
      </c>
      <c r="M12" s="73">
        <v>0</v>
      </c>
      <c r="N12" s="73">
        <v>0</v>
      </c>
      <c r="O12" s="73">
        <v>0</v>
      </c>
      <c r="P12" s="74">
        <f t="shared" ref="P12:P26" si="0">SUM(D12:O12)</f>
        <v>0</v>
      </c>
      <c r="Q12" s="73">
        <v>0</v>
      </c>
    </row>
    <row r="13" spans="1:18" ht="12">
      <c r="A13" s="235" t="s">
        <v>25</v>
      </c>
      <c r="B13" s="234" t="s">
        <v>26</v>
      </c>
      <c r="C13" s="48" t="s">
        <v>27</v>
      </c>
      <c r="D13" s="73">
        <v>0</v>
      </c>
      <c r="E13" s="73">
        <v>0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0</v>
      </c>
      <c r="L13" s="73">
        <v>0</v>
      </c>
      <c r="M13" s="73">
        <v>0</v>
      </c>
      <c r="N13" s="73">
        <v>0</v>
      </c>
      <c r="O13" s="73">
        <v>0</v>
      </c>
      <c r="P13" s="74">
        <f t="shared" si="0"/>
        <v>0</v>
      </c>
      <c r="Q13" s="73">
        <v>0</v>
      </c>
    </row>
    <row r="14" spans="1:18" ht="12">
      <c r="A14" s="235" t="s">
        <v>25</v>
      </c>
      <c r="B14" s="234" t="s">
        <v>28</v>
      </c>
      <c r="C14" s="48" t="s">
        <v>29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3">
        <v>0</v>
      </c>
      <c r="O14" s="73">
        <v>0</v>
      </c>
      <c r="P14" s="74">
        <f t="shared" si="0"/>
        <v>0</v>
      </c>
      <c r="Q14" s="73">
        <v>0</v>
      </c>
    </row>
    <row r="15" spans="1:18" ht="12">
      <c r="A15" s="235" t="s">
        <v>25</v>
      </c>
      <c r="B15" s="234" t="s">
        <v>30</v>
      </c>
      <c r="C15" s="48" t="s">
        <v>31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0</v>
      </c>
      <c r="O15" s="73">
        <v>0</v>
      </c>
      <c r="P15" s="74">
        <f t="shared" si="0"/>
        <v>0</v>
      </c>
      <c r="Q15" s="73">
        <v>0</v>
      </c>
    </row>
    <row r="16" spans="1:18" ht="12">
      <c r="A16" s="235" t="s">
        <v>32</v>
      </c>
      <c r="B16" s="234" t="s">
        <v>370</v>
      </c>
      <c r="C16" s="48" t="s">
        <v>33</v>
      </c>
      <c r="D16" s="73">
        <v>0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0</v>
      </c>
      <c r="O16" s="73">
        <v>0</v>
      </c>
      <c r="P16" s="74">
        <f t="shared" si="0"/>
        <v>0</v>
      </c>
      <c r="Q16" s="73">
        <v>0</v>
      </c>
    </row>
    <row r="17" spans="1:17" ht="23.4">
      <c r="A17" s="235" t="s">
        <v>25</v>
      </c>
      <c r="B17" s="234" t="s">
        <v>34</v>
      </c>
      <c r="C17" s="48" t="s">
        <v>35</v>
      </c>
      <c r="D17" s="73">
        <v>0</v>
      </c>
      <c r="E17" s="73">
        <v>0</v>
      </c>
      <c r="F17" s="73">
        <v>0</v>
      </c>
      <c r="G17" s="73">
        <v>0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3">
        <v>0</v>
      </c>
      <c r="O17" s="73">
        <v>0</v>
      </c>
      <c r="P17" s="74">
        <f t="shared" si="0"/>
        <v>0</v>
      </c>
      <c r="Q17" s="73">
        <v>0</v>
      </c>
    </row>
    <row r="18" spans="1:17" ht="12">
      <c r="A18" s="235" t="s">
        <v>32</v>
      </c>
      <c r="B18" s="234" t="s">
        <v>36</v>
      </c>
      <c r="C18" s="48" t="s">
        <v>37</v>
      </c>
      <c r="D18" s="73">
        <v>0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4">
        <f t="shared" si="0"/>
        <v>0</v>
      </c>
      <c r="Q18" s="73">
        <v>0</v>
      </c>
    </row>
    <row r="19" spans="1:17" ht="12.3" customHeight="1">
      <c r="A19" s="235" t="s">
        <v>32</v>
      </c>
      <c r="B19" s="234" t="s">
        <v>38</v>
      </c>
      <c r="C19" s="48" t="s">
        <v>39</v>
      </c>
      <c r="D19" s="73">
        <v>0</v>
      </c>
      <c r="E19" s="73">
        <v>0</v>
      </c>
      <c r="F19" s="73">
        <v>0</v>
      </c>
      <c r="G19" s="73">
        <v>0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3">
        <v>0</v>
      </c>
      <c r="O19" s="73">
        <v>0</v>
      </c>
      <c r="P19" s="74">
        <f t="shared" si="0"/>
        <v>0</v>
      </c>
      <c r="Q19" s="73">
        <v>0</v>
      </c>
    </row>
    <row r="20" spans="1:17" ht="12">
      <c r="A20" s="235" t="s">
        <v>22</v>
      </c>
      <c r="B20" s="234" t="s">
        <v>40</v>
      </c>
      <c r="C20" s="48" t="s">
        <v>41</v>
      </c>
      <c r="D20" s="73">
        <v>0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4">
        <f t="shared" si="0"/>
        <v>0</v>
      </c>
      <c r="Q20" s="73">
        <v>0</v>
      </c>
    </row>
    <row r="21" spans="1:17" ht="12">
      <c r="A21" s="235" t="s">
        <v>25</v>
      </c>
      <c r="B21" s="234" t="s">
        <v>42</v>
      </c>
      <c r="C21" s="48" t="s">
        <v>43</v>
      </c>
      <c r="D21" s="73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4">
        <f t="shared" si="0"/>
        <v>0</v>
      </c>
      <c r="Q21" s="73">
        <v>0</v>
      </c>
    </row>
    <row r="22" spans="1:17" ht="12">
      <c r="A22" s="235" t="s">
        <v>25</v>
      </c>
      <c r="B22" s="234" t="s">
        <v>44</v>
      </c>
      <c r="C22" s="48" t="s">
        <v>45</v>
      </c>
      <c r="D22" s="73">
        <v>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4">
        <f t="shared" si="0"/>
        <v>0</v>
      </c>
      <c r="Q22" s="73">
        <v>0</v>
      </c>
    </row>
    <row r="23" spans="1:17" ht="12.3" customHeight="1">
      <c r="A23" s="235" t="s">
        <v>20</v>
      </c>
      <c r="B23" s="234" t="s">
        <v>371</v>
      </c>
      <c r="C23" s="48" t="s">
        <v>46</v>
      </c>
      <c r="D23" s="73">
        <v>0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4">
        <f t="shared" si="0"/>
        <v>0</v>
      </c>
      <c r="Q23" s="73">
        <v>0</v>
      </c>
    </row>
    <row r="24" spans="1:17" ht="12">
      <c r="A24" s="235" t="s">
        <v>22</v>
      </c>
      <c r="B24" s="234" t="s">
        <v>47</v>
      </c>
      <c r="C24" s="48" t="s">
        <v>48</v>
      </c>
      <c r="D24" s="73">
        <v>0</v>
      </c>
      <c r="E24" s="73">
        <v>0</v>
      </c>
      <c r="F24" s="73">
        <v>0</v>
      </c>
      <c r="G24" s="73">
        <v>0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4">
        <f t="shared" si="0"/>
        <v>0</v>
      </c>
      <c r="Q24" s="73">
        <v>0</v>
      </c>
    </row>
    <row r="25" spans="1:17" ht="12">
      <c r="A25" s="235" t="s">
        <v>25</v>
      </c>
      <c r="B25" s="234" t="s">
        <v>372</v>
      </c>
      <c r="C25" s="231" t="s">
        <v>341</v>
      </c>
      <c r="D25" s="73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4">
        <f t="shared" ref="P25" si="1">SUM(D25:O25)</f>
        <v>0</v>
      </c>
      <c r="Q25" s="73">
        <v>0</v>
      </c>
    </row>
    <row r="26" spans="1:17" ht="12">
      <c r="A26" s="235" t="s">
        <v>32</v>
      </c>
      <c r="B26" s="234" t="s">
        <v>373</v>
      </c>
      <c r="C26" s="231" t="s">
        <v>367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4">
        <f t="shared" si="0"/>
        <v>0</v>
      </c>
      <c r="Q26" s="73">
        <v>0</v>
      </c>
    </row>
    <row r="27" spans="1:17" ht="25.5" customHeight="1">
      <c r="A27" s="233" t="s">
        <v>65</v>
      </c>
      <c r="B27" s="234"/>
      <c r="C27" s="49"/>
      <c r="D27" s="75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76"/>
      <c r="Q27" s="77"/>
    </row>
    <row r="28" spans="1:17" ht="12">
      <c r="A28" s="235" t="s">
        <v>32</v>
      </c>
      <c r="B28" s="234" t="s">
        <v>66</v>
      </c>
      <c r="C28" s="52" t="s">
        <v>67</v>
      </c>
      <c r="D28" s="73">
        <v>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4">
        <f t="shared" ref="P28:P35" si="2">SUM(D28:O28)</f>
        <v>0</v>
      </c>
      <c r="Q28" s="73">
        <v>0</v>
      </c>
    </row>
    <row r="29" spans="1:17" ht="12">
      <c r="A29" s="235" t="s">
        <v>25</v>
      </c>
      <c r="B29" s="234" t="s">
        <v>68</v>
      </c>
      <c r="C29" s="48" t="s">
        <v>69</v>
      </c>
      <c r="D29" s="73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4">
        <f t="shared" si="2"/>
        <v>0</v>
      </c>
      <c r="Q29" s="73">
        <v>0</v>
      </c>
    </row>
    <row r="30" spans="1:17" ht="12">
      <c r="A30" s="235" t="s">
        <v>25</v>
      </c>
      <c r="B30" s="234" t="s">
        <v>71</v>
      </c>
      <c r="C30" s="48" t="s">
        <v>72</v>
      </c>
      <c r="D30" s="73">
        <v>0</v>
      </c>
      <c r="E30" s="73">
        <v>0</v>
      </c>
      <c r="F30" s="73">
        <v>0</v>
      </c>
      <c r="G30" s="73">
        <v>0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3">
        <v>0</v>
      </c>
      <c r="O30" s="73">
        <v>0</v>
      </c>
      <c r="P30" s="74">
        <f t="shared" si="2"/>
        <v>0</v>
      </c>
      <c r="Q30" s="73">
        <v>0</v>
      </c>
    </row>
    <row r="31" spans="1:17" ht="12">
      <c r="A31" s="235" t="s">
        <v>25</v>
      </c>
      <c r="B31" s="234" t="s">
        <v>73</v>
      </c>
      <c r="C31" s="48" t="s">
        <v>74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4">
        <f t="shared" si="2"/>
        <v>0</v>
      </c>
      <c r="Q31" s="73">
        <v>0</v>
      </c>
    </row>
    <row r="32" spans="1:17" ht="12">
      <c r="A32" s="235" t="s">
        <v>25</v>
      </c>
      <c r="B32" s="234" t="s">
        <v>75</v>
      </c>
      <c r="C32" s="48" t="s">
        <v>76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4">
        <f t="shared" si="2"/>
        <v>0</v>
      </c>
      <c r="Q32" s="73">
        <v>0</v>
      </c>
    </row>
    <row r="33" spans="1:17" ht="12">
      <c r="A33" s="235" t="s">
        <v>25</v>
      </c>
      <c r="B33" s="234" t="s">
        <v>77</v>
      </c>
      <c r="C33" s="48" t="s">
        <v>78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0</v>
      </c>
      <c r="O33" s="73">
        <v>0</v>
      </c>
      <c r="P33" s="74">
        <f t="shared" si="2"/>
        <v>0</v>
      </c>
      <c r="Q33" s="73">
        <v>0</v>
      </c>
    </row>
    <row r="34" spans="1:17" ht="12">
      <c r="A34" s="235" t="s">
        <v>25</v>
      </c>
      <c r="B34" s="234" t="s">
        <v>79</v>
      </c>
      <c r="C34" s="48" t="s">
        <v>80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4">
        <f t="shared" si="2"/>
        <v>0</v>
      </c>
      <c r="Q34" s="73">
        <v>0</v>
      </c>
    </row>
    <row r="35" spans="1:17" ht="12">
      <c r="A35" s="235" t="s">
        <v>25</v>
      </c>
      <c r="B35" s="234" t="s">
        <v>81</v>
      </c>
      <c r="C35" s="48" t="s">
        <v>82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4">
        <f t="shared" si="2"/>
        <v>0</v>
      </c>
      <c r="Q35" s="73">
        <v>0</v>
      </c>
    </row>
    <row r="36" spans="1:17" ht="25.5" customHeight="1">
      <c r="A36" s="233" t="s">
        <v>83</v>
      </c>
      <c r="B36" s="234"/>
      <c r="C36" s="49"/>
      <c r="D36" s="75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76"/>
      <c r="Q36" s="77"/>
    </row>
    <row r="37" spans="1:17" ht="12">
      <c r="A37" s="235"/>
      <c r="B37" s="239" t="s">
        <v>84</v>
      </c>
      <c r="C37" s="50" t="s">
        <v>85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4">
        <f t="shared" ref="P37:P42" si="3">SUM(D37:O37)</f>
        <v>0</v>
      </c>
      <c r="Q37" s="73">
        <v>0</v>
      </c>
    </row>
    <row r="38" spans="1:17" ht="12">
      <c r="A38" s="235" t="s">
        <v>20</v>
      </c>
      <c r="B38" s="239" t="s">
        <v>377</v>
      </c>
      <c r="C38" s="51" t="s">
        <v>86</v>
      </c>
      <c r="D38" s="73">
        <v>0</v>
      </c>
      <c r="E38" s="73">
        <v>0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3">
        <v>0</v>
      </c>
      <c r="P38" s="74">
        <f t="shared" si="3"/>
        <v>0</v>
      </c>
      <c r="Q38" s="73">
        <v>0</v>
      </c>
    </row>
    <row r="39" spans="1:17" ht="12">
      <c r="A39" s="235" t="s">
        <v>20</v>
      </c>
      <c r="B39" s="239" t="s">
        <v>87</v>
      </c>
      <c r="C39" s="48" t="s">
        <v>88</v>
      </c>
      <c r="D39" s="73">
        <v>0</v>
      </c>
      <c r="E39" s="73">
        <v>0</v>
      </c>
      <c r="F39" s="73">
        <v>0</v>
      </c>
      <c r="G39" s="73">
        <v>0</v>
      </c>
      <c r="H39" s="73">
        <v>0</v>
      </c>
      <c r="I39" s="73">
        <v>0</v>
      </c>
      <c r="J39" s="73">
        <v>0</v>
      </c>
      <c r="K39" s="73">
        <v>0</v>
      </c>
      <c r="L39" s="73">
        <v>0</v>
      </c>
      <c r="M39" s="73">
        <v>0</v>
      </c>
      <c r="N39" s="73">
        <v>0</v>
      </c>
      <c r="O39" s="73">
        <v>0</v>
      </c>
      <c r="P39" s="74">
        <f t="shared" si="3"/>
        <v>0</v>
      </c>
      <c r="Q39" s="73">
        <v>0</v>
      </c>
    </row>
    <row r="40" spans="1:17" ht="12">
      <c r="A40" s="235" t="s">
        <v>32</v>
      </c>
      <c r="B40" s="234" t="s">
        <v>89</v>
      </c>
      <c r="C40" s="48" t="s">
        <v>90</v>
      </c>
      <c r="D40" s="73">
        <v>0</v>
      </c>
      <c r="E40" s="73">
        <v>0</v>
      </c>
      <c r="F40" s="73">
        <v>0</v>
      </c>
      <c r="G40" s="73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4">
        <f t="shared" si="3"/>
        <v>0</v>
      </c>
      <c r="Q40" s="73">
        <v>0</v>
      </c>
    </row>
    <row r="41" spans="1:17" ht="12">
      <c r="A41" s="235" t="s">
        <v>20</v>
      </c>
      <c r="B41" s="234" t="s">
        <v>91</v>
      </c>
      <c r="C41" s="48" t="s">
        <v>92</v>
      </c>
      <c r="D41" s="73">
        <v>0</v>
      </c>
      <c r="E41" s="73">
        <v>0</v>
      </c>
      <c r="F41" s="73">
        <v>0</v>
      </c>
      <c r="G41" s="73">
        <v>0</v>
      </c>
      <c r="H41" s="73">
        <v>0</v>
      </c>
      <c r="I41" s="73">
        <v>0</v>
      </c>
      <c r="J41" s="73">
        <v>0</v>
      </c>
      <c r="K41" s="73">
        <v>0</v>
      </c>
      <c r="L41" s="73">
        <v>0</v>
      </c>
      <c r="M41" s="73">
        <v>0</v>
      </c>
      <c r="N41" s="73">
        <v>0</v>
      </c>
      <c r="O41" s="73">
        <v>0</v>
      </c>
      <c r="P41" s="74">
        <f t="shared" si="3"/>
        <v>0</v>
      </c>
      <c r="Q41" s="73">
        <v>0</v>
      </c>
    </row>
    <row r="42" spans="1:17" ht="12">
      <c r="A42" s="235" t="s">
        <v>25</v>
      </c>
      <c r="B42" s="234" t="s">
        <v>93</v>
      </c>
      <c r="C42" s="48" t="s">
        <v>94</v>
      </c>
      <c r="D42" s="73">
        <v>0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73">
        <v>0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4">
        <f t="shared" si="3"/>
        <v>0</v>
      </c>
      <c r="Q42" s="73">
        <v>0</v>
      </c>
    </row>
    <row r="43" spans="1:17" ht="25.5" customHeight="1">
      <c r="A43" s="233" t="s">
        <v>344</v>
      </c>
      <c r="B43" s="234"/>
      <c r="C43" s="49"/>
      <c r="D43" s="75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76"/>
      <c r="Q43" s="77"/>
    </row>
    <row r="44" spans="1:17" ht="12">
      <c r="A44" s="235" t="s">
        <v>25</v>
      </c>
      <c r="B44" s="234" t="s">
        <v>95</v>
      </c>
      <c r="C44" s="50" t="s">
        <v>96</v>
      </c>
      <c r="D44" s="73">
        <v>0</v>
      </c>
      <c r="E44" s="73">
        <v>0</v>
      </c>
      <c r="F44" s="73">
        <v>0</v>
      </c>
      <c r="G44" s="73">
        <v>0</v>
      </c>
      <c r="H44" s="73">
        <v>0</v>
      </c>
      <c r="I44" s="73">
        <v>0</v>
      </c>
      <c r="J44" s="73">
        <v>0</v>
      </c>
      <c r="K44" s="73">
        <v>0</v>
      </c>
      <c r="L44" s="73">
        <v>0</v>
      </c>
      <c r="M44" s="73">
        <v>0</v>
      </c>
      <c r="N44" s="73">
        <v>0</v>
      </c>
      <c r="O44" s="73">
        <v>0</v>
      </c>
      <c r="P44" s="74">
        <f t="shared" ref="P44:P52" si="4">SUM(D44:O44)</f>
        <v>0</v>
      </c>
      <c r="Q44" s="73">
        <v>0</v>
      </c>
    </row>
    <row r="45" spans="1:17" ht="12">
      <c r="A45" s="235" t="s">
        <v>25</v>
      </c>
      <c r="B45" s="234" t="s">
        <v>97</v>
      </c>
      <c r="C45" s="48" t="s">
        <v>98</v>
      </c>
      <c r="D45" s="73">
        <v>0</v>
      </c>
      <c r="E45" s="73">
        <v>0</v>
      </c>
      <c r="F45" s="73">
        <v>0</v>
      </c>
      <c r="G45" s="73">
        <v>0</v>
      </c>
      <c r="H45" s="73">
        <v>0</v>
      </c>
      <c r="I45" s="73">
        <v>0</v>
      </c>
      <c r="J45" s="73">
        <v>0</v>
      </c>
      <c r="K45" s="73">
        <v>0</v>
      </c>
      <c r="L45" s="73">
        <v>0</v>
      </c>
      <c r="M45" s="73">
        <v>0</v>
      </c>
      <c r="N45" s="73">
        <v>0</v>
      </c>
      <c r="O45" s="73">
        <v>0</v>
      </c>
      <c r="P45" s="74">
        <f t="shared" si="4"/>
        <v>0</v>
      </c>
      <c r="Q45" s="73">
        <v>0</v>
      </c>
    </row>
    <row r="46" spans="1:17" ht="12">
      <c r="A46" s="235" t="s">
        <v>22</v>
      </c>
      <c r="B46" s="234" t="s">
        <v>99</v>
      </c>
      <c r="C46" s="48" t="s">
        <v>100</v>
      </c>
      <c r="D46" s="73">
        <v>0</v>
      </c>
      <c r="E46" s="73">
        <v>0</v>
      </c>
      <c r="F46" s="73">
        <v>0</v>
      </c>
      <c r="G46" s="73">
        <v>0</v>
      </c>
      <c r="H46" s="73">
        <v>0</v>
      </c>
      <c r="I46" s="73">
        <v>0</v>
      </c>
      <c r="J46" s="73">
        <v>0</v>
      </c>
      <c r="K46" s="73">
        <v>0</v>
      </c>
      <c r="L46" s="73">
        <v>0</v>
      </c>
      <c r="M46" s="73">
        <v>0</v>
      </c>
      <c r="N46" s="73">
        <v>0</v>
      </c>
      <c r="O46" s="73">
        <v>0</v>
      </c>
      <c r="P46" s="74">
        <f t="shared" si="4"/>
        <v>0</v>
      </c>
      <c r="Q46" s="73">
        <v>0</v>
      </c>
    </row>
    <row r="47" spans="1:17" ht="12">
      <c r="A47" s="235" t="s">
        <v>25</v>
      </c>
      <c r="B47" s="234" t="s">
        <v>101</v>
      </c>
      <c r="C47" s="48" t="s">
        <v>102</v>
      </c>
      <c r="D47" s="73">
        <v>0</v>
      </c>
      <c r="E47" s="73">
        <v>0</v>
      </c>
      <c r="F47" s="73">
        <v>0</v>
      </c>
      <c r="G47" s="73">
        <v>0</v>
      </c>
      <c r="H47" s="73">
        <v>0</v>
      </c>
      <c r="I47" s="73">
        <v>0</v>
      </c>
      <c r="J47" s="73">
        <v>0</v>
      </c>
      <c r="K47" s="73">
        <v>0</v>
      </c>
      <c r="L47" s="73">
        <v>0</v>
      </c>
      <c r="M47" s="73">
        <v>0</v>
      </c>
      <c r="N47" s="73">
        <v>0</v>
      </c>
      <c r="O47" s="73">
        <v>0</v>
      </c>
      <c r="P47" s="74">
        <f t="shared" si="4"/>
        <v>0</v>
      </c>
      <c r="Q47" s="73">
        <v>0</v>
      </c>
    </row>
    <row r="48" spans="1:17" ht="12">
      <c r="A48" s="235" t="s">
        <v>25</v>
      </c>
      <c r="B48" s="234" t="s">
        <v>103</v>
      </c>
      <c r="C48" s="50" t="s">
        <v>104</v>
      </c>
      <c r="D48" s="73">
        <v>0</v>
      </c>
      <c r="E48" s="73">
        <v>0</v>
      </c>
      <c r="F48" s="73">
        <v>0</v>
      </c>
      <c r="G48" s="73">
        <v>0</v>
      </c>
      <c r="H48" s="73">
        <v>0</v>
      </c>
      <c r="I48" s="73">
        <v>0</v>
      </c>
      <c r="J48" s="73">
        <v>0</v>
      </c>
      <c r="K48" s="73">
        <v>0</v>
      </c>
      <c r="L48" s="73">
        <v>0</v>
      </c>
      <c r="M48" s="73">
        <v>0</v>
      </c>
      <c r="N48" s="73">
        <v>0</v>
      </c>
      <c r="O48" s="73">
        <v>0</v>
      </c>
      <c r="P48" s="74">
        <f t="shared" si="4"/>
        <v>0</v>
      </c>
      <c r="Q48" s="73">
        <v>0</v>
      </c>
    </row>
    <row r="49" spans="1:17" ht="12">
      <c r="A49" s="235" t="s">
        <v>105</v>
      </c>
      <c r="B49" s="260" t="s">
        <v>400</v>
      </c>
      <c r="C49" s="48" t="s">
        <v>106</v>
      </c>
      <c r="D49" s="73">
        <v>0</v>
      </c>
      <c r="E49" s="73">
        <v>0</v>
      </c>
      <c r="F49" s="73">
        <v>0</v>
      </c>
      <c r="G49" s="73">
        <v>0</v>
      </c>
      <c r="H49" s="73">
        <v>0</v>
      </c>
      <c r="I49" s="73">
        <v>0</v>
      </c>
      <c r="J49" s="73">
        <v>0</v>
      </c>
      <c r="K49" s="73">
        <v>0</v>
      </c>
      <c r="L49" s="73">
        <v>0</v>
      </c>
      <c r="M49" s="73">
        <v>0</v>
      </c>
      <c r="N49" s="73">
        <v>0</v>
      </c>
      <c r="O49" s="73">
        <v>0</v>
      </c>
      <c r="P49" s="74">
        <f t="shared" si="4"/>
        <v>0</v>
      </c>
      <c r="Q49" s="73">
        <v>0</v>
      </c>
    </row>
    <row r="50" spans="1:17" ht="12.3" customHeight="1">
      <c r="A50" s="235" t="s">
        <v>107</v>
      </c>
      <c r="B50" s="234" t="s">
        <v>108</v>
      </c>
      <c r="C50" s="48" t="s">
        <v>109</v>
      </c>
      <c r="D50" s="73">
        <v>0</v>
      </c>
      <c r="E50" s="73">
        <v>0</v>
      </c>
      <c r="F50" s="73">
        <v>0</v>
      </c>
      <c r="G50" s="73">
        <v>0</v>
      </c>
      <c r="H50" s="73">
        <v>0</v>
      </c>
      <c r="I50" s="73">
        <v>0</v>
      </c>
      <c r="J50" s="73">
        <v>0</v>
      </c>
      <c r="K50" s="73">
        <v>0</v>
      </c>
      <c r="L50" s="73">
        <v>0</v>
      </c>
      <c r="M50" s="73">
        <v>0</v>
      </c>
      <c r="N50" s="73">
        <v>0</v>
      </c>
      <c r="O50" s="73">
        <v>0</v>
      </c>
      <c r="P50" s="74">
        <f t="shared" si="4"/>
        <v>0</v>
      </c>
      <c r="Q50" s="73">
        <v>0</v>
      </c>
    </row>
    <row r="51" spans="1:17" ht="12">
      <c r="A51" s="235" t="s">
        <v>25</v>
      </c>
      <c r="B51" s="234" t="s">
        <v>110</v>
      </c>
      <c r="C51" s="48" t="s">
        <v>111</v>
      </c>
      <c r="D51" s="73">
        <v>0</v>
      </c>
      <c r="E51" s="73">
        <v>0</v>
      </c>
      <c r="F51" s="73">
        <v>0</v>
      </c>
      <c r="G51" s="73">
        <v>0</v>
      </c>
      <c r="H51" s="73">
        <v>0</v>
      </c>
      <c r="I51" s="73">
        <v>0</v>
      </c>
      <c r="J51" s="73">
        <v>0</v>
      </c>
      <c r="K51" s="73">
        <v>0</v>
      </c>
      <c r="L51" s="73">
        <v>0</v>
      </c>
      <c r="M51" s="73">
        <v>0</v>
      </c>
      <c r="N51" s="73">
        <v>0</v>
      </c>
      <c r="O51" s="73">
        <v>0</v>
      </c>
      <c r="P51" s="74">
        <f t="shared" si="4"/>
        <v>0</v>
      </c>
      <c r="Q51" s="73">
        <v>0</v>
      </c>
    </row>
    <row r="52" spans="1:17" ht="12">
      <c r="A52" s="235" t="s">
        <v>25</v>
      </c>
      <c r="B52" s="234" t="s">
        <v>112</v>
      </c>
      <c r="C52" s="48" t="s">
        <v>113</v>
      </c>
      <c r="D52" s="73">
        <v>0</v>
      </c>
      <c r="E52" s="73">
        <v>0</v>
      </c>
      <c r="F52" s="73">
        <v>0</v>
      </c>
      <c r="G52" s="73">
        <v>0</v>
      </c>
      <c r="H52" s="73">
        <v>0</v>
      </c>
      <c r="I52" s="73">
        <v>0</v>
      </c>
      <c r="J52" s="73">
        <v>0</v>
      </c>
      <c r="K52" s="73">
        <v>0</v>
      </c>
      <c r="L52" s="73">
        <v>0</v>
      </c>
      <c r="M52" s="73">
        <v>0</v>
      </c>
      <c r="N52" s="73">
        <v>0</v>
      </c>
      <c r="O52" s="73">
        <v>0</v>
      </c>
      <c r="P52" s="74">
        <f t="shared" si="4"/>
        <v>0</v>
      </c>
      <c r="Q52" s="73">
        <v>0</v>
      </c>
    </row>
    <row r="53" spans="1:17" ht="25.5" customHeight="1">
      <c r="A53" s="233" t="s">
        <v>114</v>
      </c>
      <c r="B53" s="234"/>
      <c r="C53" s="49" t="s">
        <v>9</v>
      </c>
      <c r="D53" s="75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76"/>
      <c r="Q53" s="77"/>
    </row>
    <row r="54" spans="1:17" ht="12">
      <c r="A54" s="235" t="s">
        <v>20</v>
      </c>
      <c r="B54" s="234" t="s">
        <v>115</v>
      </c>
      <c r="C54" s="50" t="s">
        <v>116</v>
      </c>
      <c r="D54" s="73">
        <v>0</v>
      </c>
      <c r="E54" s="73">
        <v>0</v>
      </c>
      <c r="F54" s="73">
        <v>0</v>
      </c>
      <c r="G54" s="73">
        <v>0</v>
      </c>
      <c r="H54" s="73">
        <v>0</v>
      </c>
      <c r="I54" s="73">
        <v>0</v>
      </c>
      <c r="J54" s="73">
        <v>0</v>
      </c>
      <c r="K54" s="73">
        <v>0</v>
      </c>
      <c r="L54" s="73">
        <v>0</v>
      </c>
      <c r="M54" s="73">
        <v>0</v>
      </c>
      <c r="N54" s="73">
        <v>0</v>
      </c>
      <c r="O54" s="73">
        <v>0</v>
      </c>
      <c r="P54" s="74">
        <f t="shared" ref="P54:P65" si="5">SUM(D54:O54)</f>
        <v>0</v>
      </c>
      <c r="Q54" s="73">
        <v>0</v>
      </c>
    </row>
    <row r="55" spans="1:17" ht="23.4">
      <c r="A55" s="238"/>
      <c r="B55" s="234" t="s">
        <v>117</v>
      </c>
      <c r="C55" s="51" t="s">
        <v>118</v>
      </c>
      <c r="D55" s="73">
        <v>0</v>
      </c>
      <c r="E55" s="73">
        <v>0</v>
      </c>
      <c r="F55" s="73">
        <v>0</v>
      </c>
      <c r="G55" s="73">
        <v>0</v>
      </c>
      <c r="H55" s="73">
        <v>0</v>
      </c>
      <c r="I55" s="73">
        <v>0</v>
      </c>
      <c r="J55" s="73">
        <v>0</v>
      </c>
      <c r="K55" s="73">
        <v>0</v>
      </c>
      <c r="L55" s="73">
        <v>0</v>
      </c>
      <c r="M55" s="73">
        <v>0</v>
      </c>
      <c r="N55" s="73">
        <v>0</v>
      </c>
      <c r="O55" s="73">
        <v>0</v>
      </c>
      <c r="P55" s="74">
        <f>SUM(D55:O55)</f>
        <v>0</v>
      </c>
      <c r="Q55" s="73">
        <v>0</v>
      </c>
    </row>
    <row r="56" spans="1:17" ht="12">
      <c r="A56" s="235" t="s">
        <v>22</v>
      </c>
      <c r="B56" s="234" t="s">
        <v>119</v>
      </c>
      <c r="C56" s="48" t="s">
        <v>120</v>
      </c>
      <c r="D56" s="73">
        <v>0</v>
      </c>
      <c r="E56" s="73">
        <v>0</v>
      </c>
      <c r="F56" s="73">
        <v>0</v>
      </c>
      <c r="G56" s="73">
        <v>0</v>
      </c>
      <c r="H56" s="73">
        <v>0</v>
      </c>
      <c r="I56" s="73">
        <v>0</v>
      </c>
      <c r="J56" s="73">
        <v>0</v>
      </c>
      <c r="K56" s="73">
        <v>0</v>
      </c>
      <c r="L56" s="73">
        <v>0</v>
      </c>
      <c r="M56" s="73">
        <v>0</v>
      </c>
      <c r="N56" s="73">
        <v>0</v>
      </c>
      <c r="O56" s="73">
        <v>0</v>
      </c>
      <c r="P56" s="74">
        <f t="shared" si="5"/>
        <v>0</v>
      </c>
      <c r="Q56" s="73">
        <v>0</v>
      </c>
    </row>
    <row r="57" spans="1:17" ht="12">
      <c r="A57" s="235" t="s">
        <v>20</v>
      </c>
      <c r="B57" s="234" t="s">
        <v>121</v>
      </c>
      <c r="C57" s="48" t="s">
        <v>122</v>
      </c>
      <c r="D57" s="73">
        <v>0</v>
      </c>
      <c r="E57" s="73">
        <v>0</v>
      </c>
      <c r="F57" s="73">
        <v>0</v>
      </c>
      <c r="G57" s="73">
        <v>0</v>
      </c>
      <c r="H57" s="73">
        <v>0</v>
      </c>
      <c r="I57" s="73">
        <v>0</v>
      </c>
      <c r="J57" s="73">
        <v>0</v>
      </c>
      <c r="K57" s="73">
        <v>0</v>
      </c>
      <c r="L57" s="73">
        <v>0</v>
      </c>
      <c r="M57" s="73">
        <v>0</v>
      </c>
      <c r="N57" s="73">
        <v>0</v>
      </c>
      <c r="O57" s="73">
        <v>0</v>
      </c>
      <c r="P57" s="74">
        <f t="shared" si="5"/>
        <v>0</v>
      </c>
      <c r="Q57" s="73">
        <v>0</v>
      </c>
    </row>
    <row r="58" spans="1:17" ht="12">
      <c r="A58" s="235" t="s">
        <v>25</v>
      </c>
      <c r="B58" s="234" t="s">
        <v>350</v>
      </c>
      <c r="C58" s="48" t="s">
        <v>123</v>
      </c>
      <c r="D58" s="73">
        <v>0</v>
      </c>
      <c r="E58" s="73">
        <v>0</v>
      </c>
      <c r="F58" s="73">
        <v>0</v>
      </c>
      <c r="G58" s="73">
        <v>0</v>
      </c>
      <c r="H58" s="73">
        <v>0</v>
      </c>
      <c r="I58" s="73">
        <v>0</v>
      </c>
      <c r="J58" s="73">
        <v>0</v>
      </c>
      <c r="K58" s="73">
        <v>0</v>
      </c>
      <c r="L58" s="73">
        <v>0</v>
      </c>
      <c r="M58" s="73">
        <v>0</v>
      </c>
      <c r="N58" s="73">
        <v>0</v>
      </c>
      <c r="O58" s="73">
        <v>0</v>
      </c>
      <c r="P58" s="74">
        <f t="shared" si="5"/>
        <v>0</v>
      </c>
      <c r="Q58" s="73">
        <v>0</v>
      </c>
    </row>
    <row r="59" spans="1:17" ht="12">
      <c r="A59" s="235" t="s">
        <v>25</v>
      </c>
      <c r="B59" s="234" t="s">
        <v>124</v>
      </c>
      <c r="C59" s="48" t="s">
        <v>125</v>
      </c>
      <c r="D59" s="73">
        <v>0</v>
      </c>
      <c r="E59" s="73">
        <v>0</v>
      </c>
      <c r="F59" s="73">
        <v>0</v>
      </c>
      <c r="G59" s="73">
        <v>0</v>
      </c>
      <c r="H59" s="73">
        <v>0</v>
      </c>
      <c r="I59" s="73">
        <v>0</v>
      </c>
      <c r="J59" s="73">
        <v>0</v>
      </c>
      <c r="K59" s="73">
        <v>0</v>
      </c>
      <c r="L59" s="73">
        <v>0</v>
      </c>
      <c r="M59" s="73">
        <v>0</v>
      </c>
      <c r="N59" s="73">
        <v>0</v>
      </c>
      <c r="O59" s="73">
        <v>0</v>
      </c>
      <c r="P59" s="74">
        <f t="shared" si="5"/>
        <v>0</v>
      </c>
      <c r="Q59" s="73">
        <v>0</v>
      </c>
    </row>
    <row r="60" spans="1:17" ht="12">
      <c r="A60" s="235" t="s">
        <v>25</v>
      </c>
      <c r="B60" s="234" t="s">
        <v>126</v>
      </c>
      <c r="C60" s="48" t="s">
        <v>127</v>
      </c>
      <c r="D60" s="73">
        <v>0</v>
      </c>
      <c r="E60" s="73">
        <v>0</v>
      </c>
      <c r="F60" s="73">
        <v>0</v>
      </c>
      <c r="G60" s="73">
        <v>0</v>
      </c>
      <c r="H60" s="73">
        <v>0</v>
      </c>
      <c r="I60" s="73">
        <v>0</v>
      </c>
      <c r="J60" s="73">
        <v>0</v>
      </c>
      <c r="K60" s="73">
        <v>0</v>
      </c>
      <c r="L60" s="73">
        <v>0</v>
      </c>
      <c r="M60" s="73">
        <v>0</v>
      </c>
      <c r="N60" s="73">
        <v>0</v>
      </c>
      <c r="O60" s="73">
        <v>0</v>
      </c>
      <c r="P60" s="74">
        <f t="shared" si="5"/>
        <v>0</v>
      </c>
      <c r="Q60" s="73">
        <v>0</v>
      </c>
    </row>
    <row r="61" spans="1:17" ht="12">
      <c r="A61" s="235" t="s">
        <v>25</v>
      </c>
      <c r="B61" s="234" t="s">
        <v>128</v>
      </c>
      <c r="C61" s="48" t="s">
        <v>129</v>
      </c>
      <c r="D61" s="73">
        <v>0</v>
      </c>
      <c r="E61" s="73">
        <v>0</v>
      </c>
      <c r="F61" s="73">
        <v>0</v>
      </c>
      <c r="G61" s="73">
        <v>0</v>
      </c>
      <c r="H61" s="73">
        <v>0</v>
      </c>
      <c r="I61" s="73">
        <v>0</v>
      </c>
      <c r="J61" s="73">
        <v>0</v>
      </c>
      <c r="K61" s="73">
        <v>0</v>
      </c>
      <c r="L61" s="73">
        <v>0</v>
      </c>
      <c r="M61" s="73">
        <v>0</v>
      </c>
      <c r="N61" s="73">
        <v>0</v>
      </c>
      <c r="O61" s="73">
        <v>0</v>
      </c>
      <c r="P61" s="74">
        <f t="shared" si="5"/>
        <v>0</v>
      </c>
      <c r="Q61" s="73">
        <v>0</v>
      </c>
    </row>
    <row r="62" spans="1:17" ht="12">
      <c r="A62" s="235" t="s">
        <v>25</v>
      </c>
      <c r="B62" s="234" t="s">
        <v>130</v>
      </c>
      <c r="C62" s="48" t="s">
        <v>131</v>
      </c>
      <c r="D62" s="73">
        <v>0</v>
      </c>
      <c r="E62" s="73">
        <v>0</v>
      </c>
      <c r="F62" s="73">
        <v>0</v>
      </c>
      <c r="G62" s="73">
        <v>0</v>
      </c>
      <c r="H62" s="73">
        <v>0</v>
      </c>
      <c r="I62" s="73">
        <v>0</v>
      </c>
      <c r="J62" s="73">
        <v>0</v>
      </c>
      <c r="K62" s="73">
        <v>0</v>
      </c>
      <c r="L62" s="73">
        <v>0</v>
      </c>
      <c r="M62" s="73">
        <v>0</v>
      </c>
      <c r="N62" s="73">
        <v>0</v>
      </c>
      <c r="O62" s="73">
        <v>0</v>
      </c>
      <c r="P62" s="74">
        <f t="shared" si="5"/>
        <v>0</v>
      </c>
      <c r="Q62" s="73">
        <v>0</v>
      </c>
    </row>
    <row r="63" spans="1:17" ht="12">
      <c r="A63" s="235" t="s">
        <v>25</v>
      </c>
      <c r="B63" s="234" t="s">
        <v>132</v>
      </c>
      <c r="C63" s="48" t="s">
        <v>133</v>
      </c>
      <c r="D63" s="73">
        <v>0</v>
      </c>
      <c r="E63" s="73">
        <v>0</v>
      </c>
      <c r="F63" s="73">
        <v>0</v>
      </c>
      <c r="G63" s="73">
        <v>0</v>
      </c>
      <c r="H63" s="73">
        <v>0</v>
      </c>
      <c r="I63" s="73">
        <v>0</v>
      </c>
      <c r="J63" s="73">
        <v>0</v>
      </c>
      <c r="K63" s="73">
        <v>0</v>
      </c>
      <c r="L63" s="73">
        <v>0</v>
      </c>
      <c r="M63" s="73">
        <v>0</v>
      </c>
      <c r="N63" s="73">
        <v>0</v>
      </c>
      <c r="O63" s="73">
        <v>0</v>
      </c>
      <c r="P63" s="74">
        <f>SUM(D63:O63)</f>
        <v>0</v>
      </c>
      <c r="Q63" s="73">
        <v>0</v>
      </c>
    </row>
    <row r="64" spans="1:17" ht="12">
      <c r="A64" s="235" t="s">
        <v>25</v>
      </c>
      <c r="B64" s="234" t="s">
        <v>70</v>
      </c>
      <c r="C64" s="231" t="s">
        <v>345</v>
      </c>
      <c r="D64" s="73">
        <v>0</v>
      </c>
      <c r="E64" s="73">
        <v>0</v>
      </c>
      <c r="F64" s="73">
        <v>0</v>
      </c>
      <c r="G64" s="73">
        <v>0</v>
      </c>
      <c r="H64" s="73">
        <v>0</v>
      </c>
      <c r="I64" s="73">
        <v>0</v>
      </c>
      <c r="J64" s="73">
        <v>0</v>
      </c>
      <c r="K64" s="73">
        <v>0</v>
      </c>
      <c r="L64" s="73">
        <v>0</v>
      </c>
      <c r="M64" s="73">
        <v>0</v>
      </c>
      <c r="N64" s="73">
        <v>0</v>
      </c>
      <c r="O64" s="73">
        <v>0</v>
      </c>
      <c r="P64" s="74">
        <f>SUM(D64:O64)</f>
        <v>0</v>
      </c>
      <c r="Q64" s="73">
        <v>0</v>
      </c>
    </row>
    <row r="65" spans="1:17" ht="12">
      <c r="A65" s="235" t="s">
        <v>25</v>
      </c>
      <c r="B65" s="234" t="s">
        <v>411</v>
      </c>
      <c r="C65" s="231" t="s">
        <v>346</v>
      </c>
      <c r="D65" s="73">
        <v>0</v>
      </c>
      <c r="E65" s="73">
        <v>0</v>
      </c>
      <c r="F65" s="73">
        <v>0</v>
      </c>
      <c r="G65" s="73">
        <v>0</v>
      </c>
      <c r="H65" s="73">
        <v>0</v>
      </c>
      <c r="I65" s="73">
        <v>0</v>
      </c>
      <c r="J65" s="73">
        <v>0</v>
      </c>
      <c r="K65" s="73">
        <v>0</v>
      </c>
      <c r="L65" s="73">
        <v>0</v>
      </c>
      <c r="M65" s="73">
        <v>0</v>
      </c>
      <c r="N65" s="73">
        <v>0</v>
      </c>
      <c r="O65" s="73">
        <v>0</v>
      </c>
      <c r="P65" s="74">
        <f t="shared" si="5"/>
        <v>0</v>
      </c>
      <c r="Q65" s="73">
        <v>0</v>
      </c>
    </row>
    <row r="66" spans="1:17" ht="25.5" customHeight="1">
      <c r="A66" s="233" t="s">
        <v>134</v>
      </c>
      <c r="B66" s="234"/>
      <c r="C66" s="49"/>
      <c r="D66" s="75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76"/>
      <c r="Q66" s="77"/>
    </row>
    <row r="67" spans="1:17" ht="12">
      <c r="A67" s="235" t="s">
        <v>20</v>
      </c>
      <c r="B67" s="234" t="s">
        <v>135</v>
      </c>
      <c r="C67" s="50" t="s">
        <v>136</v>
      </c>
      <c r="D67" s="73">
        <v>0</v>
      </c>
      <c r="E67" s="73">
        <v>0</v>
      </c>
      <c r="F67" s="73">
        <v>0</v>
      </c>
      <c r="G67" s="73">
        <v>0</v>
      </c>
      <c r="H67" s="73">
        <v>0</v>
      </c>
      <c r="I67" s="73">
        <v>0</v>
      </c>
      <c r="J67" s="73">
        <v>0</v>
      </c>
      <c r="K67" s="73">
        <v>0</v>
      </c>
      <c r="L67" s="73">
        <v>0</v>
      </c>
      <c r="M67" s="73">
        <v>0</v>
      </c>
      <c r="N67" s="73">
        <v>0</v>
      </c>
      <c r="O67" s="73">
        <v>0</v>
      </c>
      <c r="P67" s="74">
        <f t="shared" ref="P67:P90" si="6">SUM(D67:O67)</f>
        <v>0</v>
      </c>
      <c r="Q67" s="73">
        <v>0</v>
      </c>
    </row>
    <row r="68" spans="1:17" ht="12">
      <c r="A68" s="235" t="s">
        <v>25</v>
      </c>
      <c r="B68" s="234" t="s">
        <v>137</v>
      </c>
      <c r="C68" s="48" t="s">
        <v>138</v>
      </c>
      <c r="D68" s="73">
        <v>0</v>
      </c>
      <c r="E68" s="73">
        <v>0</v>
      </c>
      <c r="F68" s="73">
        <v>0</v>
      </c>
      <c r="G68" s="73">
        <v>0</v>
      </c>
      <c r="H68" s="73">
        <v>0</v>
      </c>
      <c r="I68" s="73">
        <v>0</v>
      </c>
      <c r="J68" s="73">
        <v>0</v>
      </c>
      <c r="K68" s="73">
        <v>0</v>
      </c>
      <c r="L68" s="73">
        <v>0</v>
      </c>
      <c r="M68" s="73">
        <v>0</v>
      </c>
      <c r="N68" s="73">
        <v>0</v>
      </c>
      <c r="O68" s="73">
        <v>0</v>
      </c>
      <c r="P68" s="74">
        <f t="shared" si="6"/>
        <v>0</v>
      </c>
      <c r="Q68" s="73">
        <v>0</v>
      </c>
    </row>
    <row r="69" spans="1:17" ht="12">
      <c r="A69" s="235" t="s">
        <v>25</v>
      </c>
      <c r="B69" s="234" t="s">
        <v>139</v>
      </c>
      <c r="C69" s="48" t="s">
        <v>140</v>
      </c>
      <c r="D69" s="73">
        <v>0</v>
      </c>
      <c r="E69" s="73">
        <v>0</v>
      </c>
      <c r="F69" s="73">
        <v>0</v>
      </c>
      <c r="G69" s="73">
        <v>0</v>
      </c>
      <c r="H69" s="73">
        <v>0</v>
      </c>
      <c r="I69" s="73">
        <v>0</v>
      </c>
      <c r="J69" s="73">
        <v>0</v>
      </c>
      <c r="K69" s="73">
        <v>0</v>
      </c>
      <c r="L69" s="73">
        <v>0</v>
      </c>
      <c r="M69" s="73">
        <v>0</v>
      </c>
      <c r="N69" s="73">
        <v>0</v>
      </c>
      <c r="O69" s="73">
        <v>0</v>
      </c>
      <c r="P69" s="74">
        <f t="shared" si="6"/>
        <v>0</v>
      </c>
      <c r="Q69" s="73">
        <v>0</v>
      </c>
    </row>
    <row r="70" spans="1:17" ht="12.3" customHeight="1">
      <c r="A70" s="235" t="s">
        <v>32</v>
      </c>
      <c r="B70" s="234" t="s">
        <v>141</v>
      </c>
      <c r="C70" s="48" t="s">
        <v>142</v>
      </c>
      <c r="D70" s="73">
        <v>0</v>
      </c>
      <c r="E70" s="73">
        <v>0</v>
      </c>
      <c r="F70" s="73">
        <v>0</v>
      </c>
      <c r="G70" s="73">
        <v>0</v>
      </c>
      <c r="H70" s="73">
        <v>0</v>
      </c>
      <c r="I70" s="73">
        <v>0</v>
      </c>
      <c r="J70" s="73">
        <v>0</v>
      </c>
      <c r="K70" s="73">
        <v>0</v>
      </c>
      <c r="L70" s="73">
        <v>0</v>
      </c>
      <c r="M70" s="73">
        <v>0</v>
      </c>
      <c r="N70" s="73">
        <v>0</v>
      </c>
      <c r="O70" s="73">
        <v>0</v>
      </c>
      <c r="P70" s="74">
        <f t="shared" si="6"/>
        <v>0</v>
      </c>
      <c r="Q70" s="73">
        <v>0</v>
      </c>
    </row>
    <row r="71" spans="1:17" ht="12">
      <c r="A71" s="235" t="s">
        <v>25</v>
      </c>
      <c r="B71" s="260" t="s">
        <v>401</v>
      </c>
      <c r="C71" s="48" t="s">
        <v>143</v>
      </c>
      <c r="D71" s="73">
        <v>0</v>
      </c>
      <c r="E71" s="73">
        <v>0</v>
      </c>
      <c r="F71" s="73">
        <v>0</v>
      </c>
      <c r="G71" s="73">
        <v>0</v>
      </c>
      <c r="H71" s="73">
        <v>0</v>
      </c>
      <c r="I71" s="73">
        <v>0</v>
      </c>
      <c r="J71" s="73">
        <v>0</v>
      </c>
      <c r="K71" s="73">
        <v>0</v>
      </c>
      <c r="L71" s="73">
        <v>0</v>
      </c>
      <c r="M71" s="73">
        <v>0</v>
      </c>
      <c r="N71" s="73">
        <v>0</v>
      </c>
      <c r="O71" s="73">
        <v>0</v>
      </c>
      <c r="P71" s="74">
        <f t="shared" si="6"/>
        <v>0</v>
      </c>
      <c r="Q71" s="73">
        <v>0</v>
      </c>
    </row>
    <row r="72" spans="1:17" ht="12.3" customHeight="1">
      <c r="A72" s="235" t="s">
        <v>32</v>
      </c>
      <c r="B72" s="260" t="s">
        <v>404</v>
      </c>
      <c r="C72" s="261" t="s">
        <v>402</v>
      </c>
      <c r="D72" s="73">
        <v>0</v>
      </c>
      <c r="E72" s="73">
        <v>0</v>
      </c>
      <c r="F72" s="73">
        <v>0</v>
      </c>
      <c r="G72" s="73">
        <v>0</v>
      </c>
      <c r="H72" s="73">
        <v>0</v>
      </c>
      <c r="I72" s="73">
        <v>0</v>
      </c>
      <c r="J72" s="73">
        <v>0</v>
      </c>
      <c r="K72" s="73">
        <v>0</v>
      </c>
      <c r="L72" s="73">
        <v>0</v>
      </c>
      <c r="M72" s="73">
        <v>0</v>
      </c>
      <c r="N72" s="73">
        <v>0</v>
      </c>
      <c r="O72" s="73">
        <v>0</v>
      </c>
      <c r="P72" s="74">
        <f t="shared" ref="P72:P73" si="7">SUM(D72:O72)</f>
        <v>0</v>
      </c>
      <c r="Q72" s="73">
        <v>0</v>
      </c>
    </row>
    <row r="73" spans="1:17" ht="12">
      <c r="A73" s="235" t="s">
        <v>25</v>
      </c>
      <c r="B73" s="260" t="s">
        <v>405</v>
      </c>
      <c r="C73" s="261" t="s">
        <v>403</v>
      </c>
      <c r="D73" s="73">
        <v>0</v>
      </c>
      <c r="E73" s="73">
        <v>0</v>
      </c>
      <c r="F73" s="73">
        <v>0</v>
      </c>
      <c r="G73" s="73">
        <v>0</v>
      </c>
      <c r="H73" s="73">
        <v>0</v>
      </c>
      <c r="I73" s="73">
        <v>0</v>
      </c>
      <c r="J73" s="73">
        <v>0</v>
      </c>
      <c r="K73" s="73">
        <v>0</v>
      </c>
      <c r="L73" s="73">
        <v>0</v>
      </c>
      <c r="M73" s="73">
        <v>0</v>
      </c>
      <c r="N73" s="73">
        <v>0</v>
      </c>
      <c r="O73" s="73">
        <v>0</v>
      </c>
      <c r="P73" s="74">
        <f t="shared" si="7"/>
        <v>0</v>
      </c>
      <c r="Q73" s="73">
        <v>0</v>
      </c>
    </row>
    <row r="74" spans="1:17" ht="25.5" customHeight="1">
      <c r="A74" s="262" t="s">
        <v>406</v>
      </c>
      <c r="B74" s="260"/>
      <c r="C74" s="263"/>
      <c r="D74" s="75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76"/>
      <c r="Q74" s="77"/>
    </row>
    <row r="75" spans="1:17" ht="12">
      <c r="A75" s="235" t="s">
        <v>25</v>
      </c>
      <c r="B75" s="237" t="s">
        <v>58</v>
      </c>
      <c r="C75" s="48" t="s">
        <v>59</v>
      </c>
      <c r="D75" s="73">
        <v>0</v>
      </c>
      <c r="E75" s="73">
        <v>0</v>
      </c>
      <c r="F75" s="73">
        <v>0</v>
      </c>
      <c r="G75" s="73">
        <v>0</v>
      </c>
      <c r="H75" s="73">
        <v>0</v>
      </c>
      <c r="I75" s="73">
        <v>0</v>
      </c>
      <c r="J75" s="73">
        <v>0</v>
      </c>
      <c r="K75" s="73">
        <v>0</v>
      </c>
      <c r="L75" s="73">
        <v>0</v>
      </c>
      <c r="M75" s="73">
        <v>0</v>
      </c>
      <c r="N75" s="73">
        <v>0</v>
      </c>
      <c r="O75" s="73">
        <v>0</v>
      </c>
      <c r="P75" s="74">
        <f t="shared" ref="P75:P87" si="8">SUM(D75:O75)</f>
        <v>0</v>
      </c>
      <c r="Q75" s="73">
        <v>0</v>
      </c>
    </row>
    <row r="76" spans="1:17" ht="12">
      <c r="A76" s="235" t="s">
        <v>25</v>
      </c>
      <c r="B76" s="237" t="s">
        <v>324</v>
      </c>
      <c r="C76" s="48" t="s">
        <v>60</v>
      </c>
      <c r="D76" s="73">
        <v>0</v>
      </c>
      <c r="E76" s="73">
        <v>0</v>
      </c>
      <c r="F76" s="73">
        <v>0</v>
      </c>
      <c r="G76" s="73">
        <v>0</v>
      </c>
      <c r="H76" s="73">
        <v>0</v>
      </c>
      <c r="I76" s="73">
        <v>0</v>
      </c>
      <c r="J76" s="73">
        <v>0</v>
      </c>
      <c r="K76" s="73">
        <v>0</v>
      </c>
      <c r="L76" s="73">
        <v>0</v>
      </c>
      <c r="M76" s="73">
        <v>0</v>
      </c>
      <c r="N76" s="73">
        <v>0</v>
      </c>
      <c r="O76" s="73">
        <v>0</v>
      </c>
      <c r="P76" s="74">
        <f t="shared" si="8"/>
        <v>0</v>
      </c>
      <c r="Q76" s="73">
        <v>0</v>
      </c>
    </row>
    <row r="77" spans="1:17" ht="25.5" customHeight="1">
      <c r="A77" s="262" t="s">
        <v>61</v>
      </c>
      <c r="B77" s="260"/>
      <c r="C77" s="263"/>
      <c r="D77" s="75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76"/>
      <c r="Q77" s="77"/>
    </row>
    <row r="78" spans="1:17" ht="12">
      <c r="A78" s="235" t="s">
        <v>25</v>
      </c>
      <c r="B78" s="237" t="s">
        <v>61</v>
      </c>
      <c r="C78" s="48" t="s">
        <v>62</v>
      </c>
      <c r="D78" s="73">
        <v>0</v>
      </c>
      <c r="E78" s="73">
        <v>0</v>
      </c>
      <c r="F78" s="73">
        <v>0</v>
      </c>
      <c r="G78" s="73">
        <v>0</v>
      </c>
      <c r="H78" s="73">
        <v>0</v>
      </c>
      <c r="I78" s="73">
        <v>0</v>
      </c>
      <c r="J78" s="73">
        <v>0</v>
      </c>
      <c r="K78" s="73">
        <v>0</v>
      </c>
      <c r="L78" s="73">
        <v>0</v>
      </c>
      <c r="M78" s="73">
        <v>0</v>
      </c>
      <c r="N78" s="73">
        <v>0</v>
      </c>
      <c r="O78" s="73">
        <v>0</v>
      </c>
      <c r="P78" s="74">
        <f t="shared" si="8"/>
        <v>0</v>
      </c>
      <c r="Q78" s="73">
        <v>0</v>
      </c>
    </row>
    <row r="79" spans="1:17" ht="24" customHeight="1">
      <c r="A79" s="238"/>
      <c r="B79" s="237" t="s">
        <v>63</v>
      </c>
      <c r="C79" s="48" t="s">
        <v>64</v>
      </c>
      <c r="D79" s="73">
        <v>0</v>
      </c>
      <c r="E79" s="73">
        <v>0</v>
      </c>
      <c r="F79" s="73">
        <v>0</v>
      </c>
      <c r="G79" s="73">
        <v>0</v>
      </c>
      <c r="H79" s="73">
        <v>0</v>
      </c>
      <c r="I79" s="73">
        <v>0</v>
      </c>
      <c r="J79" s="73">
        <v>0</v>
      </c>
      <c r="K79" s="73">
        <v>0</v>
      </c>
      <c r="L79" s="73">
        <v>0</v>
      </c>
      <c r="M79" s="73">
        <v>0</v>
      </c>
      <c r="N79" s="73">
        <v>0</v>
      </c>
      <c r="O79" s="73">
        <v>0</v>
      </c>
      <c r="P79" s="74">
        <f>SUM(D79:O79)</f>
        <v>0</v>
      </c>
      <c r="Q79" s="73">
        <v>0</v>
      </c>
    </row>
    <row r="80" spans="1:17" ht="25.5" customHeight="1">
      <c r="A80" s="262" t="s">
        <v>407</v>
      </c>
      <c r="B80" s="260"/>
      <c r="C80" s="263"/>
      <c r="D80" s="75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76"/>
      <c r="Q80" s="77"/>
    </row>
    <row r="81" spans="1:18" ht="12">
      <c r="A81" s="235" t="s">
        <v>20</v>
      </c>
      <c r="B81" s="264" t="s">
        <v>408</v>
      </c>
      <c r="C81" s="50" t="s">
        <v>51</v>
      </c>
      <c r="D81" s="73">
        <v>0</v>
      </c>
      <c r="E81" s="73">
        <v>0</v>
      </c>
      <c r="F81" s="73">
        <v>0</v>
      </c>
      <c r="G81" s="73">
        <v>0</v>
      </c>
      <c r="H81" s="73">
        <v>0</v>
      </c>
      <c r="I81" s="73">
        <v>0</v>
      </c>
      <c r="J81" s="73">
        <v>0</v>
      </c>
      <c r="K81" s="73">
        <v>0</v>
      </c>
      <c r="L81" s="73">
        <v>0</v>
      </c>
      <c r="M81" s="73">
        <v>0</v>
      </c>
      <c r="N81" s="73">
        <v>0</v>
      </c>
      <c r="O81" s="73">
        <v>0</v>
      </c>
      <c r="P81" s="74">
        <f t="shared" ref="P81:P86" si="9">SUM(D81:O81)</f>
        <v>0</v>
      </c>
      <c r="Q81" s="73">
        <v>0</v>
      </c>
    </row>
    <row r="82" spans="1:18" ht="34.799999999999997">
      <c r="A82" s="236"/>
      <c r="B82" s="237" t="s">
        <v>52</v>
      </c>
      <c r="C82" s="48" t="s">
        <v>53</v>
      </c>
      <c r="D82" s="73">
        <v>0</v>
      </c>
      <c r="E82" s="73">
        <v>0</v>
      </c>
      <c r="F82" s="73">
        <v>0</v>
      </c>
      <c r="G82" s="73">
        <v>0</v>
      </c>
      <c r="H82" s="73">
        <v>0</v>
      </c>
      <c r="I82" s="73">
        <v>0</v>
      </c>
      <c r="J82" s="73">
        <v>0</v>
      </c>
      <c r="K82" s="73">
        <v>0</v>
      </c>
      <c r="L82" s="73">
        <v>0</v>
      </c>
      <c r="M82" s="73">
        <v>0</v>
      </c>
      <c r="N82" s="73">
        <v>0</v>
      </c>
      <c r="O82" s="73">
        <v>0</v>
      </c>
      <c r="P82" s="74">
        <f t="shared" si="9"/>
        <v>0</v>
      </c>
      <c r="Q82" s="73">
        <v>0</v>
      </c>
    </row>
    <row r="83" spans="1:18" ht="12">
      <c r="A83" s="235" t="s">
        <v>25</v>
      </c>
      <c r="B83" s="237" t="s">
        <v>374</v>
      </c>
      <c r="C83" s="48" t="s">
        <v>54</v>
      </c>
      <c r="D83" s="73">
        <v>0</v>
      </c>
      <c r="E83" s="73">
        <v>0</v>
      </c>
      <c r="F83" s="73">
        <v>0</v>
      </c>
      <c r="G83" s="73">
        <v>0</v>
      </c>
      <c r="H83" s="73">
        <v>0</v>
      </c>
      <c r="I83" s="73">
        <v>0</v>
      </c>
      <c r="J83" s="73">
        <v>0</v>
      </c>
      <c r="K83" s="73">
        <v>0</v>
      </c>
      <c r="L83" s="73">
        <v>0</v>
      </c>
      <c r="M83" s="73">
        <v>0</v>
      </c>
      <c r="N83" s="73">
        <v>0</v>
      </c>
      <c r="O83" s="73">
        <v>0</v>
      </c>
      <c r="P83" s="74">
        <f t="shared" si="9"/>
        <v>0</v>
      </c>
      <c r="Q83" s="73">
        <v>0</v>
      </c>
    </row>
    <row r="84" spans="1:18" ht="12">
      <c r="A84" s="235" t="s">
        <v>25</v>
      </c>
      <c r="B84" s="237" t="s">
        <v>375</v>
      </c>
      <c r="C84" s="48" t="s">
        <v>55</v>
      </c>
      <c r="D84" s="73">
        <v>0</v>
      </c>
      <c r="E84" s="73">
        <v>0</v>
      </c>
      <c r="F84" s="73">
        <v>0</v>
      </c>
      <c r="G84" s="73">
        <v>0</v>
      </c>
      <c r="H84" s="73">
        <v>0</v>
      </c>
      <c r="I84" s="73">
        <v>0</v>
      </c>
      <c r="J84" s="73">
        <v>0</v>
      </c>
      <c r="K84" s="73">
        <v>0</v>
      </c>
      <c r="L84" s="73">
        <v>0</v>
      </c>
      <c r="M84" s="73">
        <v>0</v>
      </c>
      <c r="N84" s="73">
        <v>0</v>
      </c>
      <c r="O84" s="73">
        <v>0</v>
      </c>
      <c r="P84" s="74">
        <f t="shared" si="9"/>
        <v>0</v>
      </c>
      <c r="Q84" s="73">
        <v>0</v>
      </c>
    </row>
    <row r="85" spans="1:18" ht="12">
      <c r="A85" s="235" t="s">
        <v>25</v>
      </c>
      <c r="B85" s="237" t="s">
        <v>56</v>
      </c>
      <c r="C85" s="48" t="s">
        <v>57</v>
      </c>
      <c r="D85" s="73">
        <v>0</v>
      </c>
      <c r="E85" s="73">
        <v>0</v>
      </c>
      <c r="F85" s="73">
        <v>0</v>
      </c>
      <c r="G85" s="73">
        <v>0</v>
      </c>
      <c r="H85" s="73">
        <v>0</v>
      </c>
      <c r="I85" s="73">
        <v>0</v>
      </c>
      <c r="J85" s="73">
        <v>0</v>
      </c>
      <c r="K85" s="73">
        <v>0</v>
      </c>
      <c r="L85" s="73">
        <v>0</v>
      </c>
      <c r="M85" s="73">
        <v>0</v>
      </c>
      <c r="N85" s="73">
        <v>0</v>
      </c>
      <c r="O85" s="73">
        <v>0</v>
      </c>
      <c r="P85" s="74">
        <f t="shared" si="9"/>
        <v>0</v>
      </c>
      <c r="Q85" s="73">
        <v>0</v>
      </c>
    </row>
    <row r="86" spans="1:18" ht="12">
      <c r="A86" s="238"/>
      <c r="B86" s="237" t="s">
        <v>49</v>
      </c>
      <c r="C86" s="231" t="s">
        <v>342</v>
      </c>
      <c r="D86" s="73">
        <v>0</v>
      </c>
      <c r="E86" s="73">
        <v>0</v>
      </c>
      <c r="F86" s="73">
        <v>0</v>
      </c>
      <c r="G86" s="73">
        <v>0</v>
      </c>
      <c r="H86" s="73">
        <v>0</v>
      </c>
      <c r="I86" s="73">
        <v>0</v>
      </c>
      <c r="J86" s="73">
        <v>0</v>
      </c>
      <c r="K86" s="73">
        <v>0</v>
      </c>
      <c r="L86" s="73">
        <v>0</v>
      </c>
      <c r="M86" s="73">
        <v>0</v>
      </c>
      <c r="N86" s="73">
        <v>0</v>
      </c>
      <c r="O86" s="73">
        <v>0</v>
      </c>
      <c r="P86" s="74">
        <f t="shared" si="9"/>
        <v>0</v>
      </c>
      <c r="Q86" s="73">
        <v>0</v>
      </c>
    </row>
    <row r="87" spans="1:18" ht="12">
      <c r="A87" s="238"/>
      <c r="B87" s="237" t="s">
        <v>50</v>
      </c>
      <c r="C87" s="231" t="s">
        <v>343</v>
      </c>
      <c r="D87" s="73">
        <v>0</v>
      </c>
      <c r="E87" s="73">
        <v>0</v>
      </c>
      <c r="F87" s="73">
        <v>0</v>
      </c>
      <c r="G87" s="73">
        <v>0</v>
      </c>
      <c r="H87" s="73">
        <v>0</v>
      </c>
      <c r="I87" s="73">
        <v>0</v>
      </c>
      <c r="J87" s="73">
        <v>0</v>
      </c>
      <c r="K87" s="73">
        <v>0</v>
      </c>
      <c r="L87" s="73">
        <v>0</v>
      </c>
      <c r="M87" s="73">
        <v>0</v>
      </c>
      <c r="N87" s="73">
        <v>0</v>
      </c>
      <c r="O87" s="73">
        <v>0</v>
      </c>
      <c r="P87" s="74">
        <f t="shared" si="8"/>
        <v>0</v>
      </c>
      <c r="Q87" s="73">
        <v>0</v>
      </c>
    </row>
    <row r="88" spans="1:18" ht="12">
      <c r="A88" s="238"/>
      <c r="B88" s="237" t="s">
        <v>376</v>
      </c>
      <c r="C88" s="250" t="s">
        <v>366</v>
      </c>
      <c r="D88" s="73">
        <v>0</v>
      </c>
      <c r="E88" s="73">
        <v>0</v>
      </c>
      <c r="F88" s="73">
        <v>0</v>
      </c>
      <c r="G88" s="73">
        <v>0</v>
      </c>
      <c r="H88" s="73">
        <v>0</v>
      </c>
      <c r="I88" s="73">
        <v>0</v>
      </c>
      <c r="J88" s="73">
        <v>0</v>
      </c>
      <c r="K88" s="73">
        <v>0</v>
      </c>
      <c r="L88" s="73">
        <v>0</v>
      </c>
      <c r="M88" s="73">
        <v>0</v>
      </c>
      <c r="N88" s="73">
        <v>0</v>
      </c>
      <c r="O88" s="73">
        <v>0</v>
      </c>
      <c r="P88" s="74">
        <f t="shared" ref="P88" si="10">SUM(D88:O88)</f>
        <v>0</v>
      </c>
      <c r="Q88" s="73">
        <v>0</v>
      </c>
    </row>
    <row r="89" spans="1:18" ht="12">
      <c r="A89" s="238"/>
      <c r="B89" s="265" t="s">
        <v>410</v>
      </c>
      <c r="C89" s="266" t="s">
        <v>409</v>
      </c>
      <c r="D89" s="73">
        <v>0</v>
      </c>
      <c r="E89" s="73">
        <v>0</v>
      </c>
      <c r="F89" s="73">
        <v>0</v>
      </c>
      <c r="G89" s="73">
        <v>0</v>
      </c>
      <c r="H89" s="73">
        <v>0</v>
      </c>
      <c r="I89" s="73">
        <v>0</v>
      </c>
      <c r="J89" s="73">
        <v>0</v>
      </c>
      <c r="K89" s="73">
        <v>0</v>
      </c>
      <c r="L89" s="73">
        <v>0</v>
      </c>
      <c r="M89" s="73">
        <v>0</v>
      </c>
      <c r="N89" s="73">
        <v>0</v>
      </c>
      <c r="O89" s="73">
        <v>0</v>
      </c>
      <c r="P89" s="74">
        <f t="shared" ref="P89" si="11">SUM(D89:O89)</f>
        <v>0</v>
      </c>
      <c r="Q89" s="73">
        <v>0</v>
      </c>
    </row>
    <row r="90" spans="1:18" s="79" customFormat="1" ht="25.5" customHeight="1">
      <c r="A90" s="233" t="s">
        <v>144</v>
      </c>
      <c r="B90" s="234"/>
      <c r="C90" s="57" t="s">
        <v>145</v>
      </c>
      <c r="D90" s="73">
        <v>0</v>
      </c>
      <c r="E90" s="73">
        <v>0</v>
      </c>
      <c r="F90" s="73">
        <v>0</v>
      </c>
      <c r="G90" s="73">
        <v>0</v>
      </c>
      <c r="H90" s="73">
        <v>0</v>
      </c>
      <c r="I90" s="73">
        <v>0</v>
      </c>
      <c r="J90" s="73">
        <v>0</v>
      </c>
      <c r="K90" s="73">
        <v>0</v>
      </c>
      <c r="L90" s="73">
        <v>0</v>
      </c>
      <c r="M90" s="73">
        <v>0</v>
      </c>
      <c r="N90" s="73">
        <v>0</v>
      </c>
      <c r="O90" s="73">
        <v>0</v>
      </c>
      <c r="P90" s="78">
        <f t="shared" si="6"/>
        <v>0</v>
      </c>
      <c r="Q90" s="73">
        <v>0</v>
      </c>
      <c r="R90" s="229" t="str">
        <f>IF(Q90*(-1)&lt;=P90,"ok","ILV Betrag zu hoch!!")</f>
        <v>ok</v>
      </c>
    </row>
    <row r="91" spans="1:18" ht="25.5" customHeight="1">
      <c r="A91" s="233" t="s">
        <v>146</v>
      </c>
      <c r="B91" s="234"/>
      <c r="C91" s="49"/>
      <c r="D91" s="75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76"/>
      <c r="Q91" s="77"/>
    </row>
    <row r="92" spans="1:18" ht="12">
      <c r="A92" s="235" t="s">
        <v>32</v>
      </c>
      <c r="B92" s="234" t="s">
        <v>147</v>
      </c>
      <c r="C92" s="52" t="s">
        <v>148</v>
      </c>
      <c r="D92" s="73">
        <v>0</v>
      </c>
      <c r="E92" s="73">
        <v>0</v>
      </c>
      <c r="F92" s="73">
        <v>0</v>
      </c>
      <c r="G92" s="73">
        <v>0</v>
      </c>
      <c r="H92" s="73">
        <v>0</v>
      </c>
      <c r="I92" s="73">
        <v>0</v>
      </c>
      <c r="J92" s="73">
        <v>0</v>
      </c>
      <c r="K92" s="73">
        <v>0</v>
      </c>
      <c r="L92" s="73">
        <v>0</v>
      </c>
      <c r="M92" s="73">
        <v>0</v>
      </c>
      <c r="N92" s="73">
        <v>0</v>
      </c>
      <c r="O92" s="73">
        <v>0</v>
      </c>
      <c r="P92" s="74">
        <f t="shared" ref="P92:P100" si="12">SUM(D92:O92)</f>
        <v>0</v>
      </c>
      <c r="Q92" s="73">
        <v>0</v>
      </c>
      <c r="R92" s="229" t="str">
        <f t="shared" ref="R92:R97" si="13">IF(Q92*(-1)&lt;=P92,"ok","ILV Betrag zu hoch!!")</f>
        <v>ok</v>
      </c>
    </row>
    <row r="93" spans="1:18" ht="12">
      <c r="A93" s="235" t="s">
        <v>20</v>
      </c>
      <c r="B93" s="234" t="s">
        <v>149</v>
      </c>
      <c r="C93" s="52" t="s">
        <v>150</v>
      </c>
      <c r="D93" s="73">
        <v>0</v>
      </c>
      <c r="E93" s="73">
        <v>0</v>
      </c>
      <c r="F93" s="73">
        <v>0</v>
      </c>
      <c r="G93" s="73">
        <v>0</v>
      </c>
      <c r="H93" s="73">
        <v>0</v>
      </c>
      <c r="I93" s="73">
        <v>0</v>
      </c>
      <c r="J93" s="73">
        <v>0</v>
      </c>
      <c r="K93" s="73">
        <v>0</v>
      </c>
      <c r="L93" s="73">
        <v>0</v>
      </c>
      <c r="M93" s="73">
        <v>0</v>
      </c>
      <c r="N93" s="73">
        <v>0</v>
      </c>
      <c r="O93" s="73">
        <v>0</v>
      </c>
      <c r="P93" s="74">
        <f t="shared" si="12"/>
        <v>0</v>
      </c>
      <c r="Q93" s="73">
        <v>0</v>
      </c>
      <c r="R93" s="229" t="str">
        <f t="shared" si="13"/>
        <v>ok</v>
      </c>
    </row>
    <row r="94" spans="1:18" ht="12">
      <c r="A94" s="235" t="s">
        <v>25</v>
      </c>
      <c r="B94" s="234" t="s">
        <v>151</v>
      </c>
      <c r="C94" s="52" t="s">
        <v>152</v>
      </c>
      <c r="D94" s="73">
        <v>0</v>
      </c>
      <c r="E94" s="73">
        <v>0</v>
      </c>
      <c r="F94" s="73">
        <v>0</v>
      </c>
      <c r="G94" s="73">
        <v>0</v>
      </c>
      <c r="H94" s="73">
        <v>0</v>
      </c>
      <c r="I94" s="73">
        <v>0</v>
      </c>
      <c r="J94" s="73">
        <v>0</v>
      </c>
      <c r="K94" s="73">
        <v>0</v>
      </c>
      <c r="L94" s="73">
        <v>0</v>
      </c>
      <c r="M94" s="73">
        <v>0</v>
      </c>
      <c r="N94" s="73">
        <v>0</v>
      </c>
      <c r="O94" s="73">
        <v>0</v>
      </c>
      <c r="P94" s="74">
        <f t="shared" si="12"/>
        <v>0</v>
      </c>
      <c r="Q94" s="73">
        <v>0</v>
      </c>
      <c r="R94" s="229" t="str">
        <f t="shared" si="13"/>
        <v>ok</v>
      </c>
    </row>
    <row r="95" spans="1:18" ht="12">
      <c r="A95" s="235" t="s">
        <v>25</v>
      </c>
      <c r="B95" s="234" t="s">
        <v>153</v>
      </c>
      <c r="C95" s="52" t="s">
        <v>154</v>
      </c>
      <c r="D95" s="73">
        <v>0</v>
      </c>
      <c r="E95" s="73">
        <v>0</v>
      </c>
      <c r="F95" s="73">
        <v>0</v>
      </c>
      <c r="G95" s="73">
        <v>0</v>
      </c>
      <c r="H95" s="73">
        <v>0</v>
      </c>
      <c r="I95" s="73">
        <v>0</v>
      </c>
      <c r="J95" s="73">
        <v>0</v>
      </c>
      <c r="K95" s="73">
        <v>0</v>
      </c>
      <c r="L95" s="73">
        <v>0</v>
      </c>
      <c r="M95" s="73">
        <v>0</v>
      </c>
      <c r="N95" s="73">
        <v>0</v>
      </c>
      <c r="O95" s="73">
        <v>0</v>
      </c>
      <c r="P95" s="74">
        <f t="shared" si="12"/>
        <v>0</v>
      </c>
      <c r="Q95" s="73">
        <v>0</v>
      </c>
      <c r="R95" s="229" t="str">
        <f t="shared" si="13"/>
        <v>ok</v>
      </c>
    </row>
    <row r="96" spans="1:18" ht="12">
      <c r="A96" s="235" t="s">
        <v>32</v>
      </c>
      <c r="B96" s="234" t="s">
        <v>155</v>
      </c>
      <c r="C96" s="52" t="s">
        <v>156</v>
      </c>
      <c r="D96" s="73">
        <v>0</v>
      </c>
      <c r="E96" s="73">
        <v>0</v>
      </c>
      <c r="F96" s="73">
        <v>0</v>
      </c>
      <c r="G96" s="73">
        <v>0</v>
      </c>
      <c r="H96" s="73">
        <v>0</v>
      </c>
      <c r="I96" s="73">
        <v>0</v>
      </c>
      <c r="J96" s="73">
        <v>0</v>
      </c>
      <c r="K96" s="73">
        <v>0</v>
      </c>
      <c r="L96" s="73">
        <v>0</v>
      </c>
      <c r="M96" s="73">
        <v>0</v>
      </c>
      <c r="N96" s="73">
        <v>0</v>
      </c>
      <c r="O96" s="73">
        <v>0</v>
      </c>
      <c r="P96" s="74">
        <f t="shared" si="12"/>
        <v>0</v>
      </c>
      <c r="Q96" s="73">
        <v>0</v>
      </c>
      <c r="R96" s="229" t="str">
        <f t="shared" si="13"/>
        <v>ok</v>
      </c>
    </row>
    <row r="97" spans="1:18" ht="12">
      <c r="A97" s="235" t="s">
        <v>32</v>
      </c>
      <c r="B97" s="240" t="s">
        <v>157</v>
      </c>
      <c r="C97" s="52" t="s">
        <v>158</v>
      </c>
      <c r="D97" s="73">
        <v>0</v>
      </c>
      <c r="E97" s="73">
        <v>0</v>
      </c>
      <c r="F97" s="73">
        <v>0</v>
      </c>
      <c r="G97" s="73">
        <v>0</v>
      </c>
      <c r="H97" s="73">
        <v>0</v>
      </c>
      <c r="I97" s="73">
        <v>0</v>
      </c>
      <c r="J97" s="73">
        <v>0</v>
      </c>
      <c r="K97" s="73">
        <v>0</v>
      </c>
      <c r="L97" s="73">
        <v>0</v>
      </c>
      <c r="M97" s="73">
        <v>0</v>
      </c>
      <c r="N97" s="73">
        <v>0</v>
      </c>
      <c r="O97" s="73">
        <v>0</v>
      </c>
      <c r="P97" s="74">
        <f t="shared" si="12"/>
        <v>0</v>
      </c>
      <c r="Q97" s="73">
        <v>0</v>
      </c>
      <c r="R97" s="229" t="str">
        <f t="shared" si="13"/>
        <v>ok</v>
      </c>
    </row>
    <row r="98" spans="1:18" ht="12">
      <c r="A98" s="235" t="s">
        <v>22</v>
      </c>
      <c r="B98" s="234" t="s">
        <v>159</v>
      </c>
      <c r="C98" s="52" t="s">
        <v>160</v>
      </c>
      <c r="D98" s="73">
        <v>0</v>
      </c>
      <c r="E98" s="73">
        <v>0</v>
      </c>
      <c r="F98" s="73">
        <v>0</v>
      </c>
      <c r="G98" s="73">
        <v>0</v>
      </c>
      <c r="H98" s="73">
        <v>0</v>
      </c>
      <c r="I98" s="73">
        <v>0</v>
      </c>
      <c r="J98" s="73">
        <v>0</v>
      </c>
      <c r="K98" s="73">
        <v>0</v>
      </c>
      <c r="L98" s="73">
        <v>0</v>
      </c>
      <c r="M98" s="73">
        <v>0</v>
      </c>
      <c r="N98" s="73">
        <v>0</v>
      </c>
      <c r="O98" s="73">
        <v>0</v>
      </c>
      <c r="P98" s="74">
        <f t="shared" si="12"/>
        <v>0</v>
      </c>
      <c r="Q98" s="73">
        <v>0</v>
      </c>
    </row>
    <row r="99" spans="1:18" ht="12">
      <c r="A99" s="235" t="s">
        <v>20</v>
      </c>
      <c r="B99" s="234" t="s">
        <v>161</v>
      </c>
      <c r="C99" s="52" t="s">
        <v>162</v>
      </c>
      <c r="D99" s="73">
        <v>0</v>
      </c>
      <c r="E99" s="73">
        <v>0</v>
      </c>
      <c r="F99" s="73">
        <v>0</v>
      </c>
      <c r="G99" s="73">
        <v>0</v>
      </c>
      <c r="H99" s="73">
        <v>0</v>
      </c>
      <c r="I99" s="73">
        <v>0</v>
      </c>
      <c r="J99" s="73">
        <v>0</v>
      </c>
      <c r="K99" s="73">
        <v>0</v>
      </c>
      <c r="L99" s="73">
        <v>0</v>
      </c>
      <c r="M99" s="73">
        <v>0</v>
      </c>
      <c r="N99" s="73">
        <v>0</v>
      </c>
      <c r="O99" s="73">
        <v>0</v>
      </c>
      <c r="P99" s="74">
        <f t="shared" si="12"/>
        <v>0</v>
      </c>
      <c r="Q99" s="73">
        <v>0</v>
      </c>
    </row>
    <row r="100" spans="1:18" ht="23.4">
      <c r="A100" s="235" t="s">
        <v>20</v>
      </c>
      <c r="B100" s="234" t="s">
        <v>163</v>
      </c>
      <c r="C100" s="52" t="s">
        <v>164</v>
      </c>
      <c r="D100" s="73">
        <v>0</v>
      </c>
      <c r="E100" s="73">
        <v>0</v>
      </c>
      <c r="F100" s="73">
        <v>0</v>
      </c>
      <c r="G100" s="73">
        <v>0</v>
      </c>
      <c r="H100" s="73">
        <v>0</v>
      </c>
      <c r="I100" s="73">
        <v>0</v>
      </c>
      <c r="J100" s="73">
        <v>0</v>
      </c>
      <c r="K100" s="73">
        <v>0</v>
      </c>
      <c r="L100" s="73">
        <v>0</v>
      </c>
      <c r="M100" s="73">
        <v>0</v>
      </c>
      <c r="N100" s="73">
        <v>0</v>
      </c>
      <c r="O100" s="73">
        <v>0</v>
      </c>
      <c r="P100" s="74">
        <f t="shared" si="12"/>
        <v>0</v>
      </c>
      <c r="Q100" s="73">
        <v>0</v>
      </c>
    </row>
    <row r="101" spans="1:18" s="84" customFormat="1" ht="39.299999999999997" customHeight="1">
      <c r="A101" s="291" t="s">
        <v>332</v>
      </c>
      <c r="B101" s="292"/>
      <c r="C101" s="55"/>
      <c r="D101" s="80"/>
      <c r="E101" s="81"/>
      <c r="F101" s="81"/>
      <c r="G101" s="36"/>
      <c r="H101" s="36"/>
      <c r="I101" s="81"/>
      <c r="J101" s="81"/>
      <c r="K101" s="81"/>
      <c r="L101" s="81"/>
      <c r="M101" s="81"/>
      <c r="N101" s="81"/>
      <c r="O101" s="81"/>
      <c r="P101" s="82"/>
      <c r="Q101" s="83"/>
    </row>
    <row r="102" spans="1:18" ht="12">
      <c r="A102" s="235" t="s">
        <v>25</v>
      </c>
      <c r="B102" s="234" t="s">
        <v>165</v>
      </c>
      <c r="C102" s="52" t="s">
        <v>166</v>
      </c>
      <c r="D102" s="73">
        <v>0</v>
      </c>
      <c r="E102" s="73">
        <v>0</v>
      </c>
      <c r="F102" s="73">
        <v>0</v>
      </c>
      <c r="G102" s="73">
        <v>0</v>
      </c>
      <c r="H102" s="73">
        <v>0</v>
      </c>
      <c r="I102" s="73">
        <v>0</v>
      </c>
      <c r="J102" s="73">
        <v>0</v>
      </c>
      <c r="K102" s="73">
        <v>0</v>
      </c>
      <c r="L102" s="73">
        <v>0</v>
      </c>
      <c r="M102" s="73">
        <v>0</v>
      </c>
      <c r="N102" s="73">
        <v>0</v>
      </c>
      <c r="O102" s="73">
        <v>0</v>
      </c>
      <c r="P102" s="74">
        <f>SUM(D102:O102)</f>
        <v>0</v>
      </c>
      <c r="Q102" s="73">
        <v>0</v>
      </c>
    </row>
    <row r="103" spans="1:18" ht="12">
      <c r="A103" s="235" t="s">
        <v>107</v>
      </c>
      <c r="B103" s="234" t="s">
        <v>167</v>
      </c>
      <c r="C103" s="52" t="s">
        <v>168</v>
      </c>
      <c r="D103" s="73">
        <v>0</v>
      </c>
      <c r="E103" s="73">
        <v>0</v>
      </c>
      <c r="F103" s="73">
        <v>0</v>
      </c>
      <c r="G103" s="73">
        <v>0</v>
      </c>
      <c r="H103" s="73">
        <v>0</v>
      </c>
      <c r="I103" s="73">
        <v>0</v>
      </c>
      <c r="J103" s="73">
        <v>0</v>
      </c>
      <c r="K103" s="73">
        <v>0</v>
      </c>
      <c r="L103" s="73">
        <v>0</v>
      </c>
      <c r="M103" s="73">
        <v>0</v>
      </c>
      <c r="N103" s="73">
        <v>0</v>
      </c>
      <c r="O103" s="73">
        <v>0</v>
      </c>
      <c r="P103" s="74">
        <f>SUM(D103:O103)</f>
        <v>0</v>
      </c>
      <c r="Q103" s="73">
        <v>0</v>
      </c>
    </row>
    <row r="104" spans="1:18" ht="12">
      <c r="A104" s="235" t="s">
        <v>22</v>
      </c>
      <c r="B104" s="234" t="s">
        <v>169</v>
      </c>
      <c r="C104" s="52" t="s">
        <v>170</v>
      </c>
      <c r="D104" s="73">
        <v>0</v>
      </c>
      <c r="E104" s="73">
        <v>0</v>
      </c>
      <c r="F104" s="73">
        <v>0</v>
      </c>
      <c r="G104" s="73">
        <v>0</v>
      </c>
      <c r="H104" s="73">
        <v>0</v>
      </c>
      <c r="I104" s="73">
        <v>0</v>
      </c>
      <c r="J104" s="73">
        <v>0</v>
      </c>
      <c r="K104" s="73">
        <v>0</v>
      </c>
      <c r="L104" s="73">
        <v>0</v>
      </c>
      <c r="M104" s="73">
        <v>0</v>
      </c>
      <c r="N104" s="73">
        <v>0</v>
      </c>
      <c r="O104" s="73">
        <v>0</v>
      </c>
      <c r="P104" s="74">
        <f>SUM(D104:O104)</f>
        <v>0</v>
      </c>
      <c r="Q104" s="73">
        <v>0</v>
      </c>
    </row>
    <row r="105" spans="1:18" ht="12.3" customHeight="1">
      <c r="A105" s="235"/>
      <c r="B105" s="234" t="s">
        <v>171</v>
      </c>
      <c r="C105" s="53" t="s">
        <v>172</v>
      </c>
      <c r="D105" s="73">
        <v>0</v>
      </c>
      <c r="E105" s="73">
        <v>0</v>
      </c>
      <c r="F105" s="73">
        <v>0</v>
      </c>
      <c r="G105" s="73">
        <v>0</v>
      </c>
      <c r="H105" s="73">
        <v>0</v>
      </c>
      <c r="I105" s="73">
        <v>0</v>
      </c>
      <c r="J105" s="73">
        <v>0</v>
      </c>
      <c r="K105" s="73">
        <v>0</v>
      </c>
      <c r="L105" s="73">
        <v>0</v>
      </c>
      <c r="M105" s="73">
        <v>0</v>
      </c>
      <c r="N105" s="73">
        <v>0</v>
      </c>
      <c r="O105" s="73">
        <v>0</v>
      </c>
      <c r="P105" s="74">
        <f>SUM(D105:O105)</f>
        <v>0</v>
      </c>
      <c r="Q105" s="73">
        <v>0</v>
      </c>
    </row>
    <row r="106" spans="1:18" s="79" customFormat="1" ht="21.3" customHeight="1">
      <c r="A106" s="241" t="s">
        <v>173</v>
      </c>
      <c r="B106" s="234"/>
      <c r="C106" s="56"/>
      <c r="D106" s="85">
        <f>SUM(D11:D105)</f>
        <v>0</v>
      </c>
      <c r="E106" s="85">
        <f t="shared" ref="E106:Q106" si="14">SUM(E11:E105)</f>
        <v>0</v>
      </c>
      <c r="F106" s="85">
        <f t="shared" si="14"/>
        <v>0</v>
      </c>
      <c r="G106" s="85">
        <f t="shared" si="14"/>
        <v>0</v>
      </c>
      <c r="H106" s="85">
        <f t="shared" si="14"/>
        <v>0</v>
      </c>
      <c r="I106" s="85">
        <f t="shared" si="14"/>
        <v>0</v>
      </c>
      <c r="J106" s="85">
        <f t="shared" si="14"/>
        <v>0</v>
      </c>
      <c r="K106" s="85">
        <f t="shared" si="14"/>
        <v>0</v>
      </c>
      <c r="L106" s="85">
        <f t="shared" si="14"/>
        <v>0</v>
      </c>
      <c r="M106" s="85">
        <f t="shared" si="14"/>
        <v>0</v>
      </c>
      <c r="N106" s="85">
        <f t="shared" si="14"/>
        <v>0</v>
      </c>
      <c r="O106" s="85">
        <f t="shared" si="14"/>
        <v>0</v>
      </c>
      <c r="P106" s="85">
        <f t="shared" si="14"/>
        <v>0</v>
      </c>
      <c r="Q106" s="85">
        <f t="shared" si="14"/>
        <v>0</v>
      </c>
    </row>
    <row r="107" spans="1:18" s="91" customFormat="1" ht="20.25" customHeight="1">
      <c r="A107" s="194" t="s">
        <v>174</v>
      </c>
      <c r="B107" s="88"/>
      <c r="C107" s="89"/>
      <c r="D107" s="89"/>
      <c r="E107" s="89"/>
      <c r="F107" s="89"/>
      <c r="G107" s="89"/>
      <c r="H107" s="89"/>
      <c r="I107" s="89"/>
      <c r="J107" s="89"/>
      <c r="K107" s="89"/>
      <c r="L107" s="89"/>
      <c r="M107" s="89"/>
      <c r="N107" s="89"/>
      <c r="O107" s="89"/>
      <c r="P107" s="89"/>
      <c r="Q107" s="90"/>
      <c r="R107" s="230"/>
    </row>
    <row r="108" spans="1:18" hidden="1"/>
    <row r="109" spans="1:18" hidden="1"/>
    <row r="110" spans="1:18" hidden="1"/>
    <row r="111" spans="1:18" hidden="1"/>
    <row r="112" spans="1:18" hidden="1">
      <c r="A112" s="72"/>
      <c r="B112" s="72"/>
      <c r="C112" s="72"/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  <c r="P112" s="72"/>
      <c r="Q112" s="72"/>
    </row>
    <row r="113" spans="1:17" hidden="1">
      <c r="A113" s="72"/>
      <c r="B113" s="72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  <c r="P113" s="72"/>
      <c r="Q113" s="72"/>
    </row>
    <row r="114" spans="1:17" hidden="1">
      <c r="A114" s="72"/>
      <c r="B114" s="72"/>
      <c r="C114" s="72"/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</row>
    <row r="115" spans="1:17" hidden="1">
      <c r="A115" s="72"/>
      <c r="B115" s="72"/>
      <c r="C115" s="72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</row>
    <row r="116" spans="1:17" hidden="1">
      <c r="A116" s="72"/>
      <c r="B116" s="72"/>
      <c r="C116" s="72"/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</row>
    <row r="117" spans="1:17" hidden="1">
      <c r="A117" s="72"/>
      <c r="B117" s="72"/>
      <c r="C117" s="72"/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</row>
    <row r="118" spans="1:17" hidden="1">
      <c r="A118" s="72"/>
      <c r="B118" s="72"/>
      <c r="C118" s="72"/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</row>
    <row r="119" spans="1:17" hidden="1">
      <c r="A119" s="72"/>
      <c r="B119" s="72"/>
      <c r="C119" s="72"/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</row>
    <row r="120" spans="1:17" hidden="1">
      <c r="A120" s="72"/>
      <c r="B120" s="72"/>
      <c r="C120" s="72"/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</row>
    <row r="121" spans="1:17" hidden="1">
      <c r="A121" s="72"/>
      <c r="B121" s="72"/>
      <c r="C121" s="72"/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</row>
    <row r="122" spans="1:17" hidden="1">
      <c r="A122" s="72"/>
      <c r="B122" s="72"/>
      <c r="C122" s="72"/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</row>
    <row r="123" spans="1:17" hidden="1">
      <c r="A123" s="72"/>
      <c r="B123" s="72"/>
      <c r="C123" s="72"/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</row>
    <row r="124" spans="1:17" hidden="1">
      <c r="A124" s="72"/>
      <c r="B124" s="72"/>
      <c r="C124" s="72"/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  <c r="P124" s="72"/>
      <c r="Q124" s="72"/>
    </row>
    <row r="125" spans="1:17" hidden="1">
      <c r="A125" s="72"/>
      <c r="B125" s="72"/>
      <c r="C125" s="72"/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  <c r="P125" s="72"/>
      <c r="Q125" s="72"/>
    </row>
    <row r="126" spans="1:17" hidden="1">
      <c r="A126" s="72"/>
      <c r="B126" s="72"/>
      <c r="C126" s="72"/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</row>
    <row r="127" spans="1:17" hidden="1">
      <c r="A127" s="72"/>
      <c r="B127" s="72"/>
      <c r="C127" s="72"/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</row>
    <row r="128" spans="1:17" hidden="1">
      <c r="A128" s="72"/>
      <c r="B128" s="72"/>
      <c r="C128" s="72"/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</row>
    <row r="129" spans="1:17" hidden="1">
      <c r="A129" s="72"/>
      <c r="B129" s="72"/>
      <c r="C129" s="72"/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</row>
    <row r="130" spans="1:17" hidden="1">
      <c r="A130" s="72"/>
      <c r="B130" s="72"/>
      <c r="C130" s="72"/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</row>
    <row r="131" spans="1:17" hidden="1">
      <c r="A131" s="72"/>
      <c r="B131" s="72"/>
      <c r="C131" s="72"/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</row>
    <row r="132" spans="1:17" hidden="1">
      <c r="A132" s="72"/>
      <c r="B132" s="72"/>
      <c r="C132" s="72"/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</row>
    <row r="133" spans="1:17" hidden="1">
      <c r="A133" s="72"/>
      <c r="B133" s="72"/>
      <c r="C133" s="72"/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</row>
    <row r="134" spans="1:17" hidden="1">
      <c r="A134" s="72"/>
      <c r="B134" s="72"/>
      <c r="C134" s="72"/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</row>
    <row r="135" spans="1:17" hidden="1">
      <c r="A135" s="72"/>
      <c r="B135" s="72"/>
      <c r="C135" s="72"/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</row>
    <row r="136" spans="1:17" hidden="1">
      <c r="A136" s="72"/>
      <c r="B136" s="72"/>
      <c r="C136" s="72"/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</row>
    <row r="137" spans="1:17" hidden="1">
      <c r="A137" s="72"/>
      <c r="B137" s="72"/>
      <c r="C137" s="72"/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  <c r="P137" s="72"/>
      <c r="Q137" s="72"/>
    </row>
    <row r="138" spans="1:17" hidden="1">
      <c r="A138" s="72"/>
      <c r="B138" s="72"/>
      <c r="C138" s="72"/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</row>
    <row r="139" spans="1:17" hidden="1">
      <c r="A139" s="72"/>
      <c r="B139" s="72"/>
      <c r="C139" s="72"/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  <c r="P139" s="72"/>
      <c r="Q139" s="72"/>
    </row>
    <row r="140" spans="1:17" hidden="1">
      <c r="A140" s="72"/>
      <c r="B140" s="72"/>
      <c r="C140" s="72"/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</row>
    <row r="141" spans="1:17" hidden="1">
      <c r="A141" s="72"/>
      <c r="B141" s="72"/>
      <c r="C141" s="72"/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</row>
    <row r="142" spans="1:17" hidden="1">
      <c r="A142" s="72"/>
      <c r="B142" s="72"/>
      <c r="C142" s="72"/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</row>
    <row r="143" spans="1:17" hidden="1">
      <c r="A143" s="72"/>
      <c r="B143" s="72"/>
      <c r="C143" s="72"/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</row>
    <row r="144" spans="1:17" hidden="1">
      <c r="A144" s="72"/>
      <c r="B144" s="72"/>
      <c r="C144" s="72"/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</row>
    <row r="145" spans="1:17" hidden="1">
      <c r="A145" s="72"/>
      <c r="B145" s="72"/>
      <c r="C145" s="72"/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  <c r="P145" s="72"/>
      <c r="Q145" s="72"/>
    </row>
    <row r="146" spans="1:17">
      <c r="A146" s="72"/>
      <c r="B146" s="72"/>
      <c r="C146" s="72"/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</row>
    <row r="147" spans="1:17">
      <c r="A147" s="72"/>
      <c r="B147" s="72"/>
      <c r="C147" s="72"/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</row>
    <row r="148" spans="1:17">
      <c r="A148" s="72"/>
      <c r="B148" s="72"/>
      <c r="C148" s="72"/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</row>
    <row r="149" spans="1:17">
      <c r="A149" s="72"/>
      <c r="B149" s="72"/>
      <c r="C149" s="72"/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  <c r="P149" s="72"/>
      <c r="Q149" s="72"/>
    </row>
    <row r="150" spans="1:17">
      <c r="A150" s="72"/>
      <c r="B150" s="72"/>
      <c r="C150" s="72"/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</row>
    <row r="151" spans="1:17">
      <c r="A151" s="72"/>
      <c r="B151" s="72"/>
      <c r="C151" s="72"/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</row>
    <row r="152" spans="1:17">
      <c r="A152" s="72"/>
      <c r="B152" s="72"/>
      <c r="C152" s="72"/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</row>
    <row r="153" spans="1:17">
      <c r="A153" s="72"/>
      <c r="B153" s="72"/>
      <c r="C153" s="72"/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</row>
    <row r="154" spans="1:17">
      <c r="A154" s="72"/>
      <c r="B154" s="72"/>
      <c r="C154" s="72"/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</row>
    <row r="155" spans="1:17">
      <c r="A155" s="72"/>
      <c r="B155" s="72"/>
      <c r="C155" s="72"/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  <c r="P155" s="72"/>
      <c r="Q155" s="72"/>
    </row>
    <row r="156" spans="1:17">
      <c r="A156" s="72"/>
      <c r="B156" s="72"/>
      <c r="C156" s="72"/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</row>
    <row r="157" spans="1:17">
      <c r="A157" s="72"/>
      <c r="B157" s="72"/>
      <c r="C157" s="72"/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</row>
    <row r="158" spans="1:17">
      <c r="A158" s="72"/>
      <c r="B158" s="72"/>
      <c r="C158" s="72"/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  <c r="P158" s="72"/>
      <c r="Q158" s="72"/>
    </row>
    <row r="159" spans="1:17">
      <c r="A159" s="72"/>
      <c r="B159" s="72"/>
      <c r="C159" s="72"/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</row>
    <row r="160" spans="1:17">
      <c r="A160" s="72"/>
      <c r="B160" s="72"/>
      <c r="C160" s="72"/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</row>
    <row r="161" spans="1:17">
      <c r="A161" s="72"/>
      <c r="B161" s="72"/>
      <c r="C161" s="72"/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</row>
    <row r="162" spans="1:17">
      <c r="A162" s="72"/>
      <c r="B162" s="72"/>
      <c r="C162" s="72"/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</row>
    <row r="163" spans="1:17">
      <c r="A163" s="72"/>
      <c r="B163" s="72"/>
      <c r="C163" s="72"/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</row>
    <row r="164" spans="1:17">
      <c r="A164" s="72"/>
      <c r="B164" s="72"/>
      <c r="C164" s="72"/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</row>
    <row r="165" spans="1:17">
      <c r="A165" s="72"/>
      <c r="B165" s="72"/>
      <c r="C165" s="72"/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</row>
    <row r="166" spans="1:17">
      <c r="A166" s="72"/>
      <c r="B166" s="72"/>
      <c r="C166" s="72"/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</row>
    <row r="167" spans="1:17">
      <c r="A167" s="72"/>
      <c r="B167" s="72"/>
      <c r="C167" s="72"/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</row>
    <row r="168" spans="1:17">
      <c r="A168" s="72"/>
      <c r="B168" s="72"/>
      <c r="C168" s="72"/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</row>
    <row r="169" spans="1:17">
      <c r="A169" s="72"/>
      <c r="B169" s="72"/>
      <c r="C169" s="72"/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</row>
    <row r="170" spans="1:17">
      <c r="A170" s="72"/>
      <c r="B170" s="72"/>
      <c r="C170" s="72"/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</row>
    <row r="171" spans="1:17">
      <c r="A171" s="72"/>
      <c r="B171" s="72"/>
      <c r="C171" s="72"/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  <c r="O171" s="72"/>
      <c r="P171" s="72"/>
      <c r="Q171" s="72"/>
    </row>
    <row r="172" spans="1:17">
      <c r="A172" s="72"/>
      <c r="B172" s="72"/>
      <c r="C172" s="72"/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  <c r="O172" s="72"/>
      <c r="P172" s="72"/>
      <c r="Q172" s="72"/>
    </row>
    <row r="173" spans="1:17">
      <c r="A173" s="72"/>
      <c r="B173" s="72"/>
      <c r="C173" s="72"/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</row>
    <row r="174" spans="1:17">
      <c r="A174" s="72"/>
      <c r="B174" s="72"/>
      <c r="C174" s="72"/>
      <c r="D174" s="72"/>
      <c r="E174" s="72"/>
      <c r="F174" s="72"/>
      <c r="G174" s="72"/>
      <c r="H174" s="72"/>
      <c r="I174" s="72"/>
      <c r="J174" s="72"/>
      <c r="K174" s="72"/>
      <c r="L174" s="72"/>
      <c r="M174" s="72"/>
      <c r="N174" s="72"/>
      <c r="O174" s="72"/>
      <c r="P174" s="72"/>
      <c r="Q174" s="72"/>
    </row>
    <row r="175" spans="1:17">
      <c r="A175" s="72"/>
      <c r="B175" s="72"/>
      <c r="C175" s="72"/>
      <c r="D175" s="72"/>
      <c r="E175" s="72"/>
      <c r="F175" s="72"/>
      <c r="G175" s="72"/>
      <c r="H175" s="72"/>
      <c r="I175" s="72"/>
      <c r="J175" s="72"/>
      <c r="K175" s="72"/>
      <c r="L175" s="72"/>
      <c r="M175" s="72"/>
      <c r="N175" s="72"/>
      <c r="O175" s="72"/>
      <c r="P175" s="72"/>
      <c r="Q175" s="72"/>
    </row>
    <row r="176" spans="1:17">
      <c r="A176" s="72"/>
      <c r="B176" s="72"/>
      <c r="C176" s="72"/>
      <c r="D176" s="72"/>
      <c r="E176" s="72"/>
      <c r="F176" s="72"/>
      <c r="G176" s="72"/>
      <c r="H176" s="72"/>
      <c r="I176" s="72"/>
      <c r="J176" s="72"/>
      <c r="K176" s="72"/>
      <c r="L176" s="72"/>
      <c r="M176" s="72"/>
      <c r="N176" s="72"/>
      <c r="O176" s="72"/>
      <c r="P176" s="72"/>
      <c r="Q176" s="72"/>
    </row>
    <row r="177"/>
  </sheetData>
  <mergeCells count="21">
    <mergeCell ref="I3:J4"/>
    <mergeCell ref="H7:H8"/>
    <mergeCell ref="G7:G8"/>
    <mergeCell ref="A1:Q1"/>
    <mergeCell ref="O7:O8"/>
    <mergeCell ref="P5:P8"/>
    <mergeCell ref="Q5:Q8"/>
    <mergeCell ref="M7:N7"/>
    <mergeCell ref="I7:I8"/>
    <mergeCell ref="L7:L8"/>
    <mergeCell ref="R8:R9"/>
    <mergeCell ref="L6:O6"/>
    <mergeCell ref="D5:O5"/>
    <mergeCell ref="K7:K8"/>
    <mergeCell ref="F7:F8"/>
    <mergeCell ref="J7:J8"/>
    <mergeCell ref="A101:B101"/>
    <mergeCell ref="C5:C9"/>
    <mergeCell ref="D7:D8"/>
    <mergeCell ref="D6:K6"/>
    <mergeCell ref="E7:E8"/>
  </mergeCells>
  <phoneticPr fontId="2" type="noConversion"/>
  <conditionalFormatting sqref="I3">
    <cfRule type="cellIs" dxfId="23" priority="1" stopIfTrue="1" operator="equal">
      <formula>"$K$7=0"</formula>
    </cfRule>
  </conditionalFormatting>
  <dataValidations count="3">
    <dataValidation type="textLength" operator="equal" allowBlank="1" showInputMessage="1" showErrorMessage="1" errorTitle="Hochschulnummer nicht korrekt!" error="Bitte geben Sie die Hochschulnummer 5-stellig ein!" sqref="H3" xr:uid="{00000000-0002-0000-0100-000000000000}">
      <formula1>5</formula1>
    </dataValidation>
    <dataValidation type="whole" allowBlank="1" showInputMessage="1" showErrorMessage="1" errorTitle="Ganze Zahl" error="Bitte nur ganze Zahlen eingeben!!" sqref="D106:O106 D74:O74 D27:O27 D36:O36 D43:O43 D53:O53 D66:O66 D91:O91 D101:O101 Q106 Q101 Q91 Q66 Q53 Q43 Q36 Q27 Q74 Q77 D77:O77 D80:O80 Q80 P11:P106" xr:uid="{00000000-0002-0000-0100-000001000000}">
      <formula1>-100000000000000</formula1>
      <formula2>10000000000000000</formula2>
    </dataValidation>
    <dataValidation type="decimal" allowBlank="1" showInputMessage="1" showErrorMessage="1" errorTitle="Zahl" error="Bitte nur Werte eingeben!!" sqref="D11:O26 D90:O90 D28:O35 D37:O42 D44:O52 D54:O65 Q90 D92:O100 D102:O105 Q102:Q105 Q92:Q100 Q54:Q65 Q44:Q52 Q37:Q42 Q28:Q35 Q11:Q26 D67:O89 Q67:Q89" xr:uid="{00000000-0002-0000-0100-000002000000}">
      <formula1>-100000000000000</formula1>
      <formula2>10000000000000000</formula2>
    </dataValidation>
  </dataValidations>
  <printOptions horizontalCentered="1"/>
  <pageMargins left="0.39370078740157483" right="0.39370078740157483" top="0.70866141732283472" bottom="0.39370078740157483" header="0.51181102362204722" footer="0.31496062992125984"/>
  <pageSetup paperSize="9" scale="57" fitToHeight="4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A1:E46"/>
  <sheetViews>
    <sheetView showGridLines="0" workbookViewId="0">
      <selection activeCell="D40" sqref="D40"/>
    </sheetView>
  </sheetViews>
  <sheetFormatPr baseColWidth="10" defaultColWidth="0" defaultRowHeight="15" zeroHeight="1"/>
  <cols>
    <col min="1" max="1" width="6.77734375" style="157" customWidth="1"/>
    <col min="2" max="2" width="64.77734375" style="158" customWidth="1"/>
    <col min="3" max="3" width="13.44140625" style="159" customWidth="1"/>
    <col min="4" max="4" width="29.77734375" style="160" customWidth="1"/>
    <col min="5" max="5" width="25.77734375" style="218" customWidth="1"/>
    <col min="6" max="16384" width="29.77734375" hidden="1"/>
  </cols>
  <sheetData>
    <row r="1" spans="1:5" ht="66.3" customHeight="1">
      <c r="A1" s="307" t="s">
        <v>390</v>
      </c>
      <c r="B1" s="308"/>
      <c r="C1" s="308"/>
      <c r="D1" s="309"/>
      <c r="E1" s="220"/>
    </row>
    <row r="2" spans="1:5">
      <c r="A2" s="153" t="s">
        <v>7</v>
      </c>
      <c r="B2" s="154"/>
      <c r="C2" s="167" t="s">
        <v>184</v>
      </c>
      <c r="D2" s="162">
        <v>2</v>
      </c>
    </row>
    <row r="3" spans="1:5">
      <c r="A3" s="155"/>
      <c r="B3" s="131"/>
      <c r="C3" s="168" t="s">
        <v>183</v>
      </c>
      <c r="D3" s="163">
        <f>'Aufw.-A_kaufm.'!E3</f>
        <v>2025</v>
      </c>
    </row>
    <row r="4" spans="1:5">
      <c r="A4" s="156"/>
      <c r="B4" s="132"/>
      <c r="C4" s="169" t="s">
        <v>237</v>
      </c>
      <c r="D4" s="164">
        <f>'Aufw.-A_kaufm.'!F3</f>
        <v>0</v>
      </c>
    </row>
    <row r="5" spans="1:5" ht="21">
      <c r="A5" s="156"/>
      <c r="B5" s="132"/>
      <c r="C5" s="169" t="s">
        <v>186</v>
      </c>
      <c r="D5" s="165">
        <f>'Aufw.-A_kaufm.'!G3</f>
        <v>0</v>
      </c>
      <c r="E5" s="221"/>
    </row>
    <row r="6" spans="1:5">
      <c r="A6" s="170"/>
      <c r="B6" s="171"/>
      <c r="C6" s="172" t="s">
        <v>238</v>
      </c>
      <c r="D6" s="166">
        <f>'Aufw.-A_kaufm.'!H3</f>
        <v>0</v>
      </c>
    </row>
    <row r="7" spans="1:5" ht="37.5" customHeight="1">
      <c r="A7" s="151" t="s">
        <v>195</v>
      </c>
      <c r="B7" s="128"/>
      <c r="C7" s="129"/>
      <c r="D7" s="130"/>
    </row>
    <row r="8" spans="1:5" ht="27" customHeight="1">
      <c r="A8" s="173" t="s">
        <v>196</v>
      </c>
      <c r="B8" s="133" t="s">
        <v>197</v>
      </c>
      <c r="C8" s="134" t="s">
        <v>270</v>
      </c>
      <c r="D8" s="135" t="s">
        <v>198</v>
      </c>
      <c r="E8" s="214" t="s">
        <v>336</v>
      </c>
    </row>
    <row r="9" spans="1:5" ht="27" customHeight="1">
      <c r="A9" s="136"/>
      <c r="B9" s="137" t="s">
        <v>11</v>
      </c>
      <c r="C9" s="175">
        <v>501</v>
      </c>
      <c r="D9" s="135"/>
    </row>
    <row r="10" spans="1:5" ht="27" customHeight="1">
      <c r="A10" s="143" t="s">
        <v>199</v>
      </c>
      <c r="B10" s="138" t="s">
        <v>200</v>
      </c>
      <c r="C10" s="139"/>
      <c r="D10" s="152">
        <f>'Aufw.-A_kaufm.'!D106</f>
        <v>0</v>
      </c>
      <c r="E10" s="252" t="str">
        <f>IF(D10&lt;0,"Ist der negative Betrag im SyF-Code 511 korrekt?","")</f>
        <v/>
      </c>
    </row>
    <row r="11" spans="1:5" ht="27" customHeight="1">
      <c r="A11" s="143" t="s">
        <v>201</v>
      </c>
      <c r="B11" s="138" t="s">
        <v>202</v>
      </c>
      <c r="C11" s="139"/>
      <c r="D11" s="152">
        <f>'Aufw.-A_kaufm.'!E106</f>
        <v>0</v>
      </c>
      <c r="E11" s="252" t="str">
        <f>IF(D11&lt;0,"Ist der negative Betrag im SyF-Code 513 korrekt?","")</f>
        <v/>
      </c>
    </row>
    <row r="12" spans="1:5" s="259" customFormat="1" ht="36">
      <c r="A12" s="254" t="s">
        <v>380</v>
      </c>
      <c r="B12" s="255" t="s">
        <v>394</v>
      </c>
      <c r="C12" s="256" t="s">
        <v>381</v>
      </c>
      <c r="D12" s="257">
        <v>0</v>
      </c>
      <c r="E12" s="258"/>
    </row>
    <row r="13" spans="1:5" ht="27" customHeight="1">
      <c r="A13" s="143" t="s">
        <v>203</v>
      </c>
      <c r="B13" s="138" t="s">
        <v>306</v>
      </c>
      <c r="C13" s="140"/>
      <c r="D13" s="152">
        <f>'Aufw.-A_kaufm.'!F106</f>
        <v>0</v>
      </c>
      <c r="E13" s="252" t="str">
        <f>IF(D13&lt;0,"Ist der negative Betrag im SyF-Code 512 korrekt?","")</f>
        <v/>
      </c>
    </row>
    <row r="14" spans="1:5" ht="27" customHeight="1">
      <c r="A14" s="143" t="s">
        <v>204</v>
      </c>
      <c r="B14" s="138" t="s">
        <v>205</v>
      </c>
      <c r="C14" s="139"/>
      <c r="D14" s="152">
        <f>'Aufw.-A_kaufm.'!G106</f>
        <v>0</v>
      </c>
      <c r="E14" s="252" t="str">
        <f>IF(D14&lt;0,"Ist der negative Betrag im SyF-Code 521 korrekt?","")</f>
        <v/>
      </c>
    </row>
    <row r="15" spans="1:5" s="259" customFormat="1" ht="36">
      <c r="A15" s="254" t="s">
        <v>382</v>
      </c>
      <c r="B15" s="255" t="s">
        <v>395</v>
      </c>
      <c r="C15" s="256" t="s">
        <v>383</v>
      </c>
      <c r="D15" s="257">
        <v>0</v>
      </c>
      <c r="E15" s="258"/>
    </row>
    <row r="16" spans="1:5" ht="27" customHeight="1">
      <c r="A16" s="143" t="s">
        <v>206</v>
      </c>
      <c r="B16" s="138" t="s">
        <v>207</v>
      </c>
      <c r="C16" s="139"/>
      <c r="D16" s="152">
        <f>'Aufw.-A_kaufm.'!H106</f>
        <v>0</v>
      </c>
      <c r="E16" s="252" t="str">
        <f>IF(D16&lt;0,"Ist der negative Betrag im SyF-Code 522 korrekt?","")</f>
        <v/>
      </c>
    </row>
    <row r="17" spans="1:5" s="259" customFormat="1" ht="36">
      <c r="A17" s="254" t="s">
        <v>386</v>
      </c>
      <c r="B17" s="255" t="s">
        <v>396</v>
      </c>
      <c r="C17" s="256" t="s">
        <v>384</v>
      </c>
      <c r="D17" s="257">
        <v>0</v>
      </c>
      <c r="E17" s="258"/>
    </row>
    <row r="18" spans="1:5" ht="27" customHeight="1">
      <c r="A18" s="143" t="s">
        <v>208</v>
      </c>
      <c r="B18" s="138" t="s">
        <v>307</v>
      </c>
      <c r="C18" s="139"/>
      <c r="D18" s="152">
        <f>'Aufw.-A_kaufm.'!I106</f>
        <v>0</v>
      </c>
      <c r="E18" s="252" t="str">
        <f>IF(D18&lt;0,"Ist der negative Betrag im SyF-Code 530 korrekt?","")</f>
        <v/>
      </c>
    </row>
    <row r="19" spans="1:5" s="259" customFormat="1" ht="36">
      <c r="A19" s="254" t="s">
        <v>387</v>
      </c>
      <c r="B19" s="255" t="s">
        <v>397</v>
      </c>
      <c r="C19" s="256" t="s">
        <v>385</v>
      </c>
      <c r="D19" s="257">
        <v>0</v>
      </c>
      <c r="E19" s="258"/>
    </row>
    <row r="20" spans="1:5" ht="27" customHeight="1">
      <c r="A20" s="143" t="s">
        <v>209</v>
      </c>
      <c r="B20" s="138" t="s">
        <v>210</v>
      </c>
      <c r="C20" s="139"/>
      <c r="D20" s="152">
        <f>'Aufw.-A_kaufm.'!J106</f>
        <v>0</v>
      </c>
      <c r="E20" s="252" t="str">
        <f>IF(D20&lt;0,"Ist der negative Betrag im SyF-Code 54 korrekt?","")</f>
        <v/>
      </c>
    </row>
    <row r="21" spans="1:5" ht="27" customHeight="1">
      <c r="A21" s="143"/>
      <c r="B21" s="141" t="s">
        <v>211</v>
      </c>
      <c r="C21" s="139"/>
      <c r="D21" s="147">
        <f>'Aufw.-A_kaufm.'!K106</f>
        <v>0</v>
      </c>
      <c r="E21" s="215" t="str">
        <f>IF(SUM(D22:D25)-D21=0,"ok","Summe der SyF 551 bis 554 ist nicht gleich SyF 55!")</f>
        <v>ok</v>
      </c>
    </row>
    <row r="22" spans="1:5" ht="27" customHeight="1">
      <c r="A22" s="143" t="s">
        <v>212</v>
      </c>
      <c r="B22" s="142" t="s">
        <v>213</v>
      </c>
      <c r="C22" s="139" t="s">
        <v>214</v>
      </c>
      <c r="D22" s="148">
        <v>0</v>
      </c>
      <c r="E22" s="252" t="str">
        <f>IF(D21&lt;0,"Ist der negative Betrag im SyF-Code 55 korrekt?","")</f>
        <v/>
      </c>
    </row>
    <row r="23" spans="1:5" ht="27" customHeight="1">
      <c r="A23" s="143" t="s">
        <v>215</v>
      </c>
      <c r="B23" s="142" t="s">
        <v>216</v>
      </c>
      <c r="C23" s="139" t="s">
        <v>217</v>
      </c>
      <c r="D23" s="148">
        <v>0</v>
      </c>
      <c r="E23" s="226"/>
    </row>
    <row r="24" spans="1:5" ht="27" customHeight="1">
      <c r="A24" s="143">
        <v>10</v>
      </c>
      <c r="B24" s="142" t="s">
        <v>218</v>
      </c>
      <c r="C24" s="139" t="s">
        <v>219</v>
      </c>
      <c r="D24" s="148">
        <v>0</v>
      </c>
      <c r="E24" s="226"/>
    </row>
    <row r="25" spans="1:5" ht="27" customHeight="1">
      <c r="A25" s="143">
        <v>11</v>
      </c>
      <c r="B25" s="142" t="s">
        <v>220</v>
      </c>
      <c r="C25" s="139" t="s">
        <v>221</v>
      </c>
      <c r="D25" s="148">
        <v>0</v>
      </c>
      <c r="E25" s="226"/>
    </row>
    <row r="26" spans="1:5" ht="27" customHeight="1">
      <c r="A26" s="143"/>
      <c r="B26" s="137" t="s">
        <v>12</v>
      </c>
      <c r="C26" s="139" t="s">
        <v>222</v>
      </c>
      <c r="D26" s="149"/>
      <c r="E26" s="226"/>
    </row>
    <row r="27" spans="1:5" ht="27" customHeight="1">
      <c r="A27" s="143">
        <v>12</v>
      </c>
      <c r="B27" s="141" t="s">
        <v>223</v>
      </c>
      <c r="C27" s="139"/>
      <c r="D27" s="152">
        <f>'Aufw.-A_kaufm.'!L106</f>
        <v>0</v>
      </c>
      <c r="E27" s="252" t="str">
        <f>IF(D27&lt;0,"Ist der negative Betrag im SyF-Code 561 korrekt?","")</f>
        <v/>
      </c>
    </row>
    <row r="28" spans="1:5" ht="36">
      <c r="A28" s="254" t="s">
        <v>388</v>
      </c>
      <c r="B28" s="255" t="s">
        <v>398</v>
      </c>
      <c r="C28" s="256" t="s">
        <v>389</v>
      </c>
      <c r="D28" s="257">
        <v>0</v>
      </c>
      <c r="E28" s="252"/>
    </row>
    <row r="29" spans="1:5" ht="27" customHeight="1">
      <c r="A29" s="146"/>
      <c r="B29" s="141" t="s">
        <v>235</v>
      </c>
      <c r="C29" s="139"/>
      <c r="D29" s="149"/>
      <c r="E29" s="226"/>
    </row>
    <row r="30" spans="1:5" ht="27" customHeight="1">
      <c r="A30" s="143">
        <v>13</v>
      </c>
      <c r="B30" s="141" t="s">
        <v>224</v>
      </c>
      <c r="C30" s="139"/>
      <c r="D30" s="152">
        <f>'Aufw.-A_kaufm.'!M106</f>
        <v>0</v>
      </c>
      <c r="E30" s="252" t="str">
        <f>IF(D30&lt;0,"Ist der negative Betrag im SyF-Code 562 korrekt?","")</f>
        <v/>
      </c>
    </row>
    <row r="31" spans="1:5" ht="27" customHeight="1">
      <c r="A31" s="143">
        <v>14</v>
      </c>
      <c r="B31" s="141" t="s">
        <v>225</v>
      </c>
      <c r="C31" s="139"/>
      <c r="D31" s="152">
        <f>'Aufw.-A_kaufm.'!N106</f>
        <v>0</v>
      </c>
      <c r="E31" s="252" t="str">
        <f>IF(D31&lt;0,"Ist der negative Betrag im SyF-Code 563 korrekt?","")</f>
        <v/>
      </c>
    </row>
    <row r="32" spans="1:5" ht="27" customHeight="1">
      <c r="A32" s="143">
        <v>15</v>
      </c>
      <c r="B32" s="141" t="s">
        <v>236</v>
      </c>
      <c r="C32" s="139"/>
      <c r="D32" s="152">
        <f>'Aufw.-A_kaufm.'!O106</f>
        <v>0</v>
      </c>
      <c r="E32" s="252" t="str">
        <f>IF(D32&lt;0,"Ist der negative Betrag im SyF-Code 565 korrekt?","")</f>
        <v/>
      </c>
    </row>
    <row r="33" spans="1:5" ht="36.6">
      <c r="A33" s="143">
        <v>16</v>
      </c>
      <c r="B33" s="141" t="s">
        <v>352</v>
      </c>
      <c r="C33" s="139"/>
      <c r="D33" s="150">
        <f>SUM(D10:D32)-D21-D12-D15-D17-D19-D28</f>
        <v>0</v>
      </c>
      <c r="E33" s="226"/>
    </row>
    <row r="34" spans="1:5" ht="27" customHeight="1">
      <c r="A34" s="143"/>
      <c r="B34" s="144" t="s">
        <v>351</v>
      </c>
      <c r="C34" s="139"/>
      <c r="D34" s="149"/>
      <c r="E34" s="226"/>
    </row>
    <row r="35" spans="1:5" ht="27" customHeight="1">
      <c r="A35" s="143">
        <v>17</v>
      </c>
      <c r="B35" s="145" t="s">
        <v>226</v>
      </c>
      <c r="C35" s="139" t="s">
        <v>227</v>
      </c>
      <c r="D35" s="148">
        <v>0</v>
      </c>
      <c r="E35" s="226"/>
    </row>
    <row r="36" spans="1:5" ht="27" customHeight="1">
      <c r="A36" s="143">
        <v>18</v>
      </c>
      <c r="B36" s="145" t="s">
        <v>228</v>
      </c>
      <c r="C36" s="139" t="s">
        <v>229</v>
      </c>
      <c r="D36" s="148">
        <v>0</v>
      </c>
      <c r="E36" s="226"/>
    </row>
    <row r="37" spans="1:5" ht="27" customHeight="1">
      <c r="A37" s="143">
        <v>19</v>
      </c>
      <c r="B37" s="145" t="s">
        <v>230</v>
      </c>
      <c r="C37" s="139" t="s">
        <v>231</v>
      </c>
      <c r="D37" s="148">
        <v>0</v>
      </c>
      <c r="E37" s="226"/>
    </row>
    <row r="38" spans="1:5" ht="27" customHeight="1">
      <c r="A38" s="143">
        <v>20</v>
      </c>
      <c r="B38" s="145" t="s">
        <v>232</v>
      </c>
      <c r="C38" s="139" t="s">
        <v>233</v>
      </c>
      <c r="D38" s="148">
        <v>0</v>
      </c>
      <c r="E38" s="226"/>
    </row>
    <row r="39" spans="1:5" ht="27" customHeight="1">
      <c r="A39" s="143">
        <v>21</v>
      </c>
      <c r="B39" s="138" t="s">
        <v>326</v>
      </c>
      <c r="C39" s="139" t="s">
        <v>234</v>
      </c>
      <c r="D39" s="148">
        <v>0</v>
      </c>
      <c r="E39" s="226"/>
    </row>
    <row r="40" spans="1:5" ht="27" customHeight="1">
      <c r="A40" s="143">
        <v>22</v>
      </c>
      <c r="B40" s="138" t="s">
        <v>348</v>
      </c>
      <c r="C40" s="139" t="s">
        <v>331</v>
      </c>
      <c r="D40" s="148">
        <v>0</v>
      </c>
      <c r="E40" s="226"/>
    </row>
    <row r="41" spans="1:5" ht="17.399999999999999" hidden="1">
      <c r="A41" s="182"/>
      <c r="B41" s="183"/>
      <c r="C41" s="184"/>
      <c r="D41" s="185"/>
      <c r="E41" s="226"/>
    </row>
    <row r="42" spans="1:5" hidden="1"/>
    <row r="43" spans="1:5" hidden="1"/>
    <row r="44" spans="1:5" hidden="1"/>
    <row r="45" spans="1:5" hidden="1"/>
    <row r="46" spans="1:5" ht="17.399999999999999" hidden="1">
      <c r="E46" s="225"/>
    </row>
  </sheetData>
  <mergeCells count="1">
    <mergeCell ref="A1:D1"/>
  </mergeCells>
  <phoneticPr fontId="2" type="noConversion"/>
  <conditionalFormatting sqref="E10">
    <cfRule type="containsText" dxfId="22" priority="17" operator="containsText" text="Ist der negative Betrag im SyF-Code 511 korrekt?">
      <formula>NOT(ISERROR(SEARCH("Ist der negative Betrag im SyF-Code 511 korrekt?",E10)))</formula>
    </cfRule>
  </conditionalFormatting>
  <conditionalFormatting sqref="E22">
    <cfRule type="containsText" dxfId="21" priority="16" operator="containsText" text="Ist der negative Betrag im SyF-Code 55 korrekt?">
      <formula>NOT(ISERROR(SEARCH("Ist der negative Betrag im SyF-Code 55 korrekt?",E22)))</formula>
    </cfRule>
  </conditionalFormatting>
  <conditionalFormatting sqref="E32">
    <cfRule type="containsText" dxfId="20" priority="14" operator="containsText" text="Ist der negative Betrag im SyF-Code 565 korrekt?">
      <formula>NOT(ISERROR(SEARCH("Ist der negative Betrag im SyF-Code 565 korrekt?",E32)))</formula>
    </cfRule>
  </conditionalFormatting>
  <conditionalFormatting sqref="E31">
    <cfRule type="containsText" dxfId="19" priority="13" operator="containsText" text="Ist der negative Betrag im SyF-Code 563 korrekt?">
      <formula>NOT(ISERROR(SEARCH("Ist der negative Betrag im SyF-Code 563 korrekt?",E31)))</formula>
    </cfRule>
  </conditionalFormatting>
  <conditionalFormatting sqref="E30">
    <cfRule type="containsText" dxfId="18" priority="12" operator="containsText" text="Ist der negative Betrag im SyF-Code 562 korrekt?">
      <formula>NOT(ISERROR(SEARCH("Ist der negative Betrag im SyF-Code 562 korrekt?",E30)))</formula>
    </cfRule>
  </conditionalFormatting>
  <conditionalFormatting sqref="E27:E28">
    <cfRule type="containsText" dxfId="17" priority="11" operator="containsText" text="Ist der negative Betrag im SyF-Code 561 korrekt?">
      <formula>NOT(ISERROR(SEARCH("Ist der negative Betrag im SyF-Code 561 korrekt?",E27)))</formula>
    </cfRule>
  </conditionalFormatting>
  <conditionalFormatting sqref="E11">
    <cfRule type="containsText" dxfId="16" priority="10" operator="containsText" text="Ist der negative Betrag im SyF-Code 513 korrekt?">
      <formula>NOT(ISERROR(SEARCH("Ist der negative Betrag im SyF-Code 513 korrekt?",E11)))</formula>
    </cfRule>
  </conditionalFormatting>
  <conditionalFormatting sqref="E13">
    <cfRule type="containsText" dxfId="15" priority="9" operator="containsText" text="Ist der negative Betrag im SyF-Code 512 korrekt?">
      <formula>NOT(ISERROR(SEARCH("Ist der negative Betrag im SyF-Code 512 korrekt?",E13)))</formula>
    </cfRule>
  </conditionalFormatting>
  <conditionalFormatting sqref="E14">
    <cfRule type="containsText" dxfId="14" priority="8" operator="containsText" text="Ist der negative Betrag im SyF-Code 521 korrekt?">
      <formula>NOT(ISERROR(SEARCH("Ist der negative Betrag im SyF-Code 521 korrekt?",E14)))</formula>
    </cfRule>
  </conditionalFormatting>
  <conditionalFormatting sqref="E16">
    <cfRule type="containsText" dxfId="13" priority="7" operator="containsText" text="Ist der negative Betrag im SyF-Code 522 korrekt?">
      <formula>NOT(ISERROR(SEARCH("Ist der negative Betrag im SyF-Code 522 korrekt?",E16)))</formula>
    </cfRule>
  </conditionalFormatting>
  <conditionalFormatting sqref="E20">
    <cfRule type="containsText" dxfId="12" priority="6" operator="containsText" text="Ist der negative Betrag im SyF-Code 54 korrekt?">
      <formula>NOT(ISERROR(SEARCH("Ist der negative Betrag im SyF-Code 54 korrekt?",E20)))</formula>
    </cfRule>
  </conditionalFormatting>
  <conditionalFormatting sqref="E18">
    <cfRule type="containsText" dxfId="11" priority="5" operator="containsText" text="Ist der negative Betrag im SyF-Code 530 korrekt?">
      <formula>NOT(ISERROR(SEARCH("Ist der negative Betrag im SyF-Code 530 korrekt?",E18)))</formula>
    </cfRule>
  </conditionalFormatting>
  <conditionalFormatting sqref="E12">
    <cfRule type="containsText" dxfId="10" priority="4" operator="containsText" text="Ist der negative Betrag im SyF-Code 113 korrekt?">
      <formula>NOT(ISERROR(SEARCH("Ist der negative Betrag im SyF-Code 113 korrekt?",E12)))</formula>
    </cfRule>
  </conditionalFormatting>
  <conditionalFormatting sqref="E15">
    <cfRule type="containsText" dxfId="9" priority="3" operator="containsText" text="Ist der negative Betrag im SyF-Code 121 korrekt?">
      <formula>NOT(ISERROR(SEARCH("Ist der negative Betrag im SyF-Code 121 korrekt?",E15)))</formula>
    </cfRule>
  </conditionalFormatting>
  <conditionalFormatting sqref="E17">
    <cfRule type="containsText" dxfId="8" priority="2" operator="containsText" text="Ist der negative Betrag im SyF-Code 121 korrekt?">
      <formula>NOT(ISERROR(SEARCH("Ist der negative Betrag im SyF-Code 121 korrekt?",E17)))</formula>
    </cfRule>
  </conditionalFormatting>
  <conditionalFormatting sqref="E19">
    <cfRule type="containsText" dxfId="7" priority="1" operator="containsText" text="Ist der negative Betrag im SyF-Code 121 korrekt?">
      <formula>NOT(ISERROR(SEARCH("Ist der negative Betrag im SyF-Code 121 korrekt?",E19)))</formula>
    </cfRule>
  </conditionalFormatting>
  <dataValidations count="2">
    <dataValidation type="whole" allowBlank="1" showInputMessage="1" showErrorMessage="1" errorTitle="Ganze Zahl" error="Bitte nur ganze Zahlen eingeben!!" sqref="D10:D21 D26:D34" xr:uid="{00000000-0002-0000-0200-000000000000}">
      <formula1>-100000000000</formula1>
      <formula2>100000000000</formula2>
    </dataValidation>
    <dataValidation type="decimal" allowBlank="1" showInputMessage="1" showErrorMessage="1" errorTitle="Zahl" error="Bitte nur Werte eingeben!!" sqref="D22:D25 D35:D40" xr:uid="{00000000-0002-0000-0200-000001000000}">
      <formula1>-100000000000</formula1>
      <formula2>100000000000</formula2>
    </dataValidation>
  </dataValidations>
  <pageMargins left="0.98425196850393704" right="0.59055118110236227" top="0.78740157480314965" bottom="0.59055118110236227" header="0.51181102362204722" footer="0.51181102362204722"/>
  <pageSetup paperSize="9" scale="75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4"/>
  <dimension ref="A1:Q140"/>
  <sheetViews>
    <sheetView workbookViewId="0">
      <pane xSplit="3" ySplit="9" topLeftCell="D58" activePane="bottomRight" state="frozen"/>
      <selection activeCell="G5" sqref="G5:G8"/>
      <selection pane="topRight" activeCell="G5" sqref="G5:G8"/>
      <selection pane="bottomLeft" activeCell="G5" sqref="G5:G8"/>
      <selection pane="bottomRight" activeCell="D75" sqref="D75"/>
    </sheetView>
  </sheetViews>
  <sheetFormatPr baseColWidth="10" defaultColWidth="0.21875" defaultRowHeight="13.2" zeroHeight="1"/>
  <cols>
    <col min="1" max="1" width="4.77734375" style="196" customWidth="1"/>
    <col min="2" max="2" width="53.77734375" style="119" customWidth="1"/>
    <col min="3" max="3" width="5.21875" style="119" customWidth="1"/>
    <col min="4" max="9" width="13.77734375" style="119" customWidth="1"/>
    <col min="10" max="10" width="13.77734375" style="120" customWidth="1"/>
    <col min="11" max="255" width="0" hidden="1" customWidth="1"/>
  </cols>
  <sheetData>
    <row r="1" spans="1:10" ht="66.3" customHeight="1">
      <c r="A1" s="307" t="s">
        <v>392</v>
      </c>
      <c r="B1" s="308"/>
      <c r="C1" s="308"/>
      <c r="D1" s="308"/>
      <c r="E1" s="308"/>
      <c r="F1" s="308"/>
      <c r="G1" s="308"/>
      <c r="H1" s="308"/>
      <c r="I1" s="308"/>
      <c r="J1" s="309"/>
    </row>
    <row r="2" spans="1:10" ht="12.75" customHeight="1">
      <c r="A2" s="197" t="s">
        <v>7</v>
      </c>
      <c r="B2" s="64"/>
      <c r="C2" s="65"/>
      <c r="D2" s="60" t="s">
        <v>184</v>
      </c>
      <c r="E2" s="60" t="s">
        <v>183</v>
      </c>
      <c r="F2" s="60" t="s">
        <v>237</v>
      </c>
      <c r="G2" s="60" t="s">
        <v>186</v>
      </c>
      <c r="H2" s="60" t="s">
        <v>238</v>
      </c>
      <c r="I2" s="60"/>
      <c r="J2" s="44"/>
    </row>
    <row r="3" spans="1:10" ht="15" customHeight="1">
      <c r="A3" s="198"/>
      <c r="B3" s="64"/>
      <c r="C3" s="66"/>
      <c r="D3" s="58">
        <v>3</v>
      </c>
      <c r="E3" s="59">
        <f>'Aufw.-A_kaufm.'!E3</f>
        <v>2025</v>
      </c>
      <c r="F3" s="108">
        <f>'Aufw.-A_kaufm.'!F3</f>
        <v>0</v>
      </c>
      <c r="G3" s="108">
        <f>'Aufw.-A_kaufm.'!G3</f>
        <v>0</v>
      </c>
      <c r="H3" s="109">
        <f>'Aufw.-A_kaufm.'!H3</f>
        <v>0</v>
      </c>
      <c r="I3" s="244"/>
      <c r="J3" s="44" t="s">
        <v>9</v>
      </c>
    </row>
    <row r="4" spans="1:10" ht="12.3" customHeight="1">
      <c r="A4" s="199"/>
      <c r="B4" s="68"/>
      <c r="C4" s="67"/>
      <c r="D4" s="69"/>
      <c r="E4" s="69"/>
      <c r="F4" s="69"/>
      <c r="G4" s="69"/>
      <c r="H4" s="65"/>
      <c r="I4" s="65"/>
      <c r="J4" s="44"/>
    </row>
    <row r="5" spans="1:10" ht="12.75" customHeight="1">
      <c r="A5" s="200"/>
      <c r="B5" s="186"/>
      <c r="C5" s="318" t="s">
        <v>299</v>
      </c>
      <c r="D5" s="319" t="s">
        <v>188</v>
      </c>
      <c r="E5" s="320"/>
      <c r="F5" s="320"/>
      <c r="G5" s="320"/>
      <c r="H5" s="320"/>
      <c r="I5" s="320"/>
      <c r="J5" s="321"/>
    </row>
    <row r="6" spans="1:10" ht="12.75" customHeight="1">
      <c r="A6" s="201" t="s">
        <v>17</v>
      </c>
      <c r="B6" s="92"/>
      <c r="C6" s="294"/>
      <c r="D6" s="312" t="s">
        <v>189</v>
      </c>
      <c r="E6" s="315" t="s">
        <v>190</v>
      </c>
      <c r="F6" s="315" t="s">
        <v>191</v>
      </c>
      <c r="G6" s="322"/>
      <c r="H6" s="312" t="s">
        <v>192</v>
      </c>
      <c r="I6" s="324" t="s">
        <v>354</v>
      </c>
      <c r="J6" s="312" t="s">
        <v>308</v>
      </c>
    </row>
    <row r="7" spans="1:10" ht="15.75" customHeight="1">
      <c r="A7" s="202"/>
      <c r="B7" s="92" t="s">
        <v>19</v>
      </c>
      <c r="C7" s="294"/>
      <c r="D7" s="313"/>
      <c r="E7" s="316"/>
      <c r="F7" s="317"/>
      <c r="G7" s="323"/>
      <c r="H7" s="313"/>
      <c r="I7" s="313"/>
      <c r="J7" s="313"/>
    </row>
    <row r="8" spans="1:10" ht="63" customHeight="1">
      <c r="A8" s="202"/>
      <c r="B8" s="92"/>
      <c r="C8" s="294"/>
      <c r="D8" s="314"/>
      <c r="E8" s="317"/>
      <c r="F8" s="117" t="s">
        <v>194</v>
      </c>
      <c r="G8" s="118" t="s">
        <v>193</v>
      </c>
      <c r="H8" s="314"/>
      <c r="I8" s="314"/>
      <c r="J8" s="314"/>
    </row>
    <row r="9" spans="1:10" ht="13.8" customHeight="1">
      <c r="A9" s="203"/>
      <c r="B9" s="110"/>
      <c r="C9" s="295"/>
      <c r="D9" s="121">
        <v>61</v>
      </c>
      <c r="E9" s="122">
        <v>62</v>
      </c>
      <c r="F9" s="123">
        <v>63</v>
      </c>
      <c r="G9" s="124">
        <v>64</v>
      </c>
      <c r="H9" s="121">
        <v>65</v>
      </c>
      <c r="I9" s="121">
        <v>67</v>
      </c>
      <c r="J9" s="121"/>
    </row>
    <row r="10" spans="1:10" ht="25.5" customHeight="1">
      <c r="A10" s="233" t="s">
        <v>339</v>
      </c>
      <c r="B10" s="234"/>
      <c r="C10" s="111"/>
      <c r="D10" s="93"/>
      <c r="E10" s="94"/>
      <c r="F10" s="95"/>
      <c r="G10" s="96"/>
      <c r="H10" s="96"/>
      <c r="I10" s="96"/>
      <c r="J10" s="97"/>
    </row>
    <row r="11" spans="1:10" ht="12.3" customHeight="1">
      <c r="A11" s="235" t="s">
        <v>20</v>
      </c>
      <c r="B11" s="234" t="s">
        <v>340</v>
      </c>
      <c r="C11" s="102" t="s">
        <v>21</v>
      </c>
      <c r="D11" s="73">
        <v>0</v>
      </c>
      <c r="E11" s="73">
        <v>0</v>
      </c>
      <c r="F11" s="73">
        <v>0</v>
      </c>
      <c r="G11" s="73">
        <v>0</v>
      </c>
      <c r="H11" s="73">
        <v>0</v>
      </c>
      <c r="I11" s="73">
        <v>0</v>
      </c>
      <c r="J11" s="210">
        <f t="shared" ref="J11:J26" si="0">SUM(D11:I11)</f>
        <v>0</v>
      </c>
    </row>
    <row r="12" spans="1:10" ht="12.3" customHeight="1">
      <c r="A12" s="235" t="s">
        <v>22</v>
      </c>
      <c r="B12" s="234" t="s">
        <v>23</v>
      </c>
      <c r="C12" s="98" t="s">
        <v>24</v>
      </c>
      <c r="D12" s="73">
        <v>0</v>
      </c>
      <c r="E12" s="73">
        <v>0</v>
      </c>
      <c r="F12" s="73">
        <v>0</v>
      </c>
      <c r="G12" s="73">
        <v>0</v>
      </c>
      <c r="H12" s="73">
        <v>0</v>
      </c>
      <c r="I12" s="73">
        <v>0</v>
      </c>
      <c r="J12" s="210">
        <f t="shared" si="0"/>
        <v>0</v>
      </c>
    </row>
    <row r="13" spans="1:10" ht="12.3" customHeight="1">
      <c r="A13" s="235" t="s">
        <v>25</v>
      </c>
      <c r="B13" s="234" t="s">
        <v>26</v>
      </c>
      <c r="C13" s="98" t="s">
        <v>27</v>
      </c>
      <c r="D13" s="73">
        <v>0</v>
      </c>
      <c r="E13" s="73">
        <v>0</v>
      </c>
      <c r="F13" s="73">
        <v>0</v>
      </c>
      <c r="G13" s="73">
        <v>0</v>
      </c>
      <c r="H13" s="73">
        <v>0</v>
      </c>
      <c r="I13" s="73">
        <v>0</v>
      </c>
      <c r="J13" s="210">
        <f t="shared" si="0"/>
        <v>0</v>
      </c>
    </row>
    <row r="14" spans="1:10" ht="12.3" customHeight="1">
      <c r="A14" s="235" t="s">
        <v>25</v>
      </c>
      <c r="B14" s="234" t="s">
        <v>28</v>
      </c>
      <c r="C14" s="98" t="s">
        <v>29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210">
        <f t="shared" si="0"/>
        <v>0</v>
      </c>
    </row>
    <row r="15" spans="1:10" ht="12.3" customHeight="1">
      <c r="A15" s="235" t="s">
        <v>25</v>
      </c>
      <c r="B15" s="234" t="s">
        <v>30</v>
      </c>
      <c r="C15" s="98" t="s">
        <v>31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210">
        <f t="shared" si="0"/>
        <v>0</v>
      </c>
    </row>
    <row r="16" spans="1:10" ht="12.3" customHeight="1">
      <c r="A16" s="235" t="s">
        <v>32</v>
      </c>
      <c r="B16" s="234" t="s">
        <v>370</v>
      </c>
      <c r="C16" s="98" t="s">
        <v>33</v>
      </c>
      <c r="D16" s="73">
        <v>0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210">
        <f t="shared" si="0"/>
        <v>0</v>
      </c>
    </row>
    <row r="17" spans="1:17" ht="24.75" customHeight="1">
      <c r="A17" s="235" t="s">
        <v>25</v>
      </c>
      <c r="B17" s="234" t="s">
        <v>34</v>
      </c>
      <c r="C17" s="98" t="s">
        <v>35</v>
      </c>
      <c r="D17" s="73">
        <v>0</v>
      </c>
      <c r="E17" s="73">
        <v>0</v>
      </c>
      <c r="F17" s="73">
        <v>0</v>
      </c>
      <c r="G17" s="73">
        <v>0</v>
      </c>
      <c r="H17" s="73">
        <v>0</v>
      </c>
      <c r="I17" s="73">
        <v>0</v>
      </c>
      <c r="J17" s="210">
        <f t="shared" si="0"/>
        <v>0</v>
      </c>
    </row>
    <row r="18" spans="1:17" ht="12.3" customHeight="1">
      <c r="A18" s="235" t="s">
        <v>32</v>
      </c>
      <c r="B18" s="234" t="s">
        <v>36</v>
      </c>
      <c r="C18" s="98" t="s">
        <v>37</v>
      </c>
      <c r="D18" s="73">
        <v>0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210">
        <f t="shared" si="0"/>
        <v>0</v>
      </c>
    </row>
    <row r="19" spans="1:17" ht="12.3" customHeight="1">
      <c r="A19" s="235" t="s">
        <v>32</v>
      </c>
      <c r="B19" s="234" t="s">
        <v>38</v>
      </c>
      <c r="C19" s="98" t="s">
        <v>39</v>
      </c>
      <c r="D19" s="73">
        <v>0</v>
      </c>
      <c r="E19" s="73">
        <v>0</v>
      </c>
      <c r="F19" s="73">
        <v>0</v>
      </c>
      <c r="G19" s="73">
        <v>0</v>
      </c>
      <c r="H19" s="73">
        <v>0</v>
      </c>
      <c r="I19" s="73">
        <v>0</v>
      </c>
      <c r="J19" s="210">
        <f t="shared" si="0"/>
        <v>0</v>
      </c>
    </row>
    <row r="20" spans="1:17" ht="12.3" customHeight="1">
      <c r="A20" s="235" t="s">
        <v>22</v>
      </c>
      <c r="B20" s="234" t="s">
        <v>40</v>
      </c>
      <c r="C20" s="98" t="s">
        <v>41</v>
      </c>
      <c r="D20" s="73">
        <v>0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210">
        <f t="shared" si="0"/>
        <v>0</v>
      </c>
    </row>
    <row r="21" spans="1:17" ht="12.3" customHeight="1">
      <c r="A21" s="235" t="s">
        <v>25</v>
      </c>
      <c r="B21" s="234" t="s">
        <v>42</v>
      </c>
      <c r="C21" s="98" t="s">
        <v>43</v>
      </c>
      <c r="D21" s="73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210">
        <f t="shared" si="0"/>
        <v>0</v>
      </c>
    </row>
    <row r="22" spans="1:17" ht="12.3" customHeight="1">
      <c r="A22" s="235" t="s">
        <v>25</v>
      </c>
      <c r="B22" s="234" t="s">
        <v>44</v>
      </c>
      <c r="C22" s="98" t="s">
        <v>45</v>
      </c>
      <c r="D22" s="73">
        <v>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210">
        <f t="shared" si="0"/>
        <v>0</v>
      </c>
    </row>
    <row r="23" spans="1:17" ht="12.3" customHeight="1">
      <c r="A23" s="235" t="s">
        <v>20</v>
      </c>
      <c r="B23" s="234" t="s">
        <v>371</v>
      </c>
      <c r="C23" s="98" t="s">
        <v>46</v>
      </c>
      <c r="D23" s="73">
        <v>0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210">
        <f t="shared" si="0"/>
        <v>0</v>
      </c>
    </row>
    <row r="24" spans="1:17" ht="12.3" customHeight="1">
      <c r="A24" s="235" t="s">
        <v>22</v>
      </c>
      <c r="B24" s="234" t="s">
        <v>47</v>
      </c>
      <c r="C24" s="98" t="s">
        <v>48</v>
      </c>
      <c r="D24" s="73">
        <v>0</v>
      </c>
      <c r="E24" s="73">
        <v>0</v>
      </c>
      <c r="F24" s="73">
        <v>0</v>
      </c>
      <c r="G24" s="73">
        <v>0</v>
      </c>
      <c r="H24" s="73">
        <v>0</v>
      </c>
      <c r="I24" s="73">
        <v>0</v>
      </c>
      <c r="J24" s="210">
        <f t="shared" si="0"/>
        <v>0</v>
      </c>
    </row>
    <row r="25" spans="1:17" ht="12.3" customHeight="1">
      <c r="A25" s="235" t="s">
        <v>25</v>
      </c>
      <c r="B25" s="234" t="s">
        <v>372</v>
      </c>
      <c r="C25" s="232" t="s">
        <v>341</v>
      </c>
      <c r="D25" s="73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210">
        <f t="shared" si="0"/>
        <v>0</v>
      </c>
    </row>
    <row r="26" spans="1:17" s="72" customFormat="1" ht="12">
      <c r="A26" s="235" t="s">
        <v>32</v>
      </c>
      <c r="B26" s="234" t="s">
        <v>373</v>
      </c>
      <c r="C26" s="231" t="s">
        <v>367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210">
        <f t="shared" si="0"/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4">
        <f t="shared" ref="P26" si="1">SUM(D26:O26)</f>
        <v>0</v>
      </c>
      <c r="Q26" s="73">
        <v>0</v>
      </c>
    </row>
    <row r="27" spans="1:17" ht="25.5" customHeight="1">
      <c r="A27" s="233" t="s">
        <v>65</v>
      </c>
      <c r="B27" s="234"/>
      <c r="C27" s="96"/>
      <c r="D27" s="93"/>
      <c r="E27" s="94"/>
      <c r="F27" s="95"/>
      <c r="G27" s="96"/>
      <c r="H27" s="96"/>
      <c r="I27" s="96"/>
      <c r="J27" s="99"/>
    </row>
    <row r="28" spans="1:17" ht="12.3" customHeight="1">
      <c r="A28" s="235" t="s">
        <v>32</v>
      </c>
      <c r="B28" s="234" t="s">
        <v>66</v>
      </c>
      <c r="C28" s="102" t="s">
        <v>67</v>
      </c>
      <c r="D28" s="73">
        <v>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210">
        <f t="shared" ref="J28:J35" si="2">SUM(D28:I28)</f>
        <v>0</v>
      </c>
    </row>
    <row r="29" spans="1:17" ht="12.3" customHeight="1">
      <c r="A29" s="235" t="s">
        <v>25</v>
      </c>
      <c r="B29" s="234" t="s">
        <v>68</v>
      </c>
      <c r="C29" s="98" t="s">
        <v>69</v>
      </c>
      <c r="D29" s="73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210">
        <f t="shared" si="2"/>
        <v>0</v>
      </c>
    </row>
    <row r="30" spans="1:17" ht="12.3" customHeight="1">
      <c r="A30" s="235" t="s">
        <v>25</v>
      </c>
      <c r="B30" s="234" t="s">
        <v>71</v>
      </c>
      <c r="C30" s="98" t="s">
        <v>72</v>
      </c>
      <c r="D30" s="73">
        <v>0</v>
      </c>
      <c r="E30" s="73">
        <v>0</v>
      </c>
      <c r="F30" s="73">
        <v>0</v>
      </c>
      <c r="G30" s="73">
        <v>0</v>
      </c>
      <c r="H30" s="73">
        <v>0</v>
      </c>
      <c r="I30" s="73">
        <v>0</v>
      </c>
      <c r="J30" s="210">
        <f t="shared" si="2"/>
        <v>0</v>
      </c>
    </row>
    <row r="31" spans="1:17" ht="12.3" customHeight="1">
      <c r="A31" s="235" t="s">
        <v>25</v>
      </c>
      <c r="B31" s="234" t="s">
        <v>73</v>
      </c>
      <c r="C31" s="98" t="s">
        <v>74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210">
        <f t="shared" si="2"/>
        <v>0</v>
      </c>
    </row>
    <row r="32" spans="1:17" ht="12.3" customHeight="1">
      <c r="A32" s="235" t="s">
        <v>25</v>
      </c>
      <c r="B32" s="234" t="s">
        <v>75</v>
      </c>
      <c r="C32" s="98" t="s">
        <v>76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210">
        <f t="shared" si="2"/>
        <v>0</v>
      </c>
    </row>
    <row r="33" spans="1:10" ht="12.3" customHeight="1">
      <c r="A33" s="235" t="s">
        <v>25</v>
      </c>
      <c r="B33" s="234" t="s">
        <v>77</v>
      </c>
      <c r="C33" s="98" t="s">
        <v>78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210">
        <f t="shared" si="2"/>
        <v>0</v>
      </c>
    </row>
    <row r="34" spans="1:10" ht="12.3" customHeight="1">
      <c r="A34" s="235" t="s">
        <v>25</v>
      </c>
      <c r="B34" s="234" t="s">
        <v>79</v>
      </c>
      <c r="C34" s="98" t="s">
        <v>80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210">
        <f t="shared" si="2"/>
        <v>0</v>
      </c>
    </row>
    <row r="35" spans="1:10" ht="12.3" customHeight="1">
      <c r="A35" s="235" t="s">
        <v>25</v>
      </c>
      <c r="B35" s="234" t="s">
        <v>81</v>
      </c>
      <c r="C35" s="98" t="s">
        <v>82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210">
        <f t="shared" si="2"/>
        <v>0</v>
      </c>
    </row>
    <row r="36" spans="1:10" ht="25.5" customHeight="1">
      <c r="A36" s="233" t="s">
        <v>83</v>
      </c>
      <c r="B36" s="234"/>
      <c r="C36" s="96"/>
      <c r="D36" s="93"/>
      <c r="E36" s="94"/>
      <c r="F36" s="95"/>
      <c r="G36" s="96"/>
      <c r="H36" s="96"/>
      <c r="I36" s="96"/>
      <c r="J36" s="99"/>
    </row>
    <row r="37" spans="1:10" ht="12.3" customHeight="1">
      <c r="A37" s="235"/>
      <c r="B37" s="239" t="s">
        <v>84</v>
      </c>
      <c r="C37" s="100" t="s">
        <v>85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210">
        <f t="shared" ref="J37:J42" si="3">SUM(D37:I37)</f>
        <v>0</v>
      </c>
    </row>
    <row r="38" spans="1:10" ht="12.3" customHeight="1">
      <c r="A38" s="235" t="s">
        <v>20</v>
      </c>
      <c r="B38" s="239" t="s">
        <v>377</v>
      </c>
      <c r="C38" s="101" t="s">
        <v>86</v>
      </c>
      <c r="D38" s="73">
        <v>0</v>
      </c>
      <c r="E38" s="73">
        <v>0</v>
      </c>
      <c r="F38" s="73">
        <v>0</v>
      </c>
      <c r="G38" s="73">
        <v>0</v>
      </c>
      <c r="H38" s="73">
        <v>0</v>
      </c>
      <c r="I38" s="73">
        <v>0</v>
      </c>
      <c r="J38" s="210">
        <f t="shared" si="3"/>
        <v>0</v>
      </c>
    </row>
    <row r="39" spans="1:10" ht="12.3" customHeight="1">
      <c r="A39" s="235" t="s">
        <v>20</v>
      </c>
      <c r="B39" s="234" t="s">
        <v>87</v>
      </c>
      <c r="C39" s="98" t="s">
        <v>88</v>
      </c>
      <c r="D39" s="73">
        <v>0</v>
      </c>
      <c r="E39" s="73">
        <v>0</v>
      </c>
      <c r="F39" s="73">
        <v>0</v>
      </c>
      <c r="G39" s="73">
        <v>0</v>
      </c>
      <c r="H39" s="73">
        <v>0</v>
      </c>
      <c r="I39" s="73">
        <v>0</v>
      </c>
      <c r="J39" s="210">
        <f t="shared" si="3"/>
        <v>0</v>
      </c>
    </row>
    <row r="40" spans="1:10" ht="12.3" customHeight="1">
      <c r="A40" s="235" t="s">
        <v>32</v>
      </c>
      <c r="B40" s="234" t="s">
        <v>89</v>
      </c>
      <c r="C40" s="98" t="s">
        <v>90</v>
      </c>
      <c r="D40" s="73">
        <v>0</v>
      </c>
      <c r="E40" s="73">
        <v>0</v>
      </c>
      <c r="F40" s="73">
        <v>0</v>
      </c>
      <c r="G40" s="73">
        <v>0</v>
      </c>
      <c r="H40" s="73">
        <v>0</v>
      </c>
      <c r="I40" s="73">
        <v>0</v>
      </c>
      <c r="J40" s="210">
        <f t="shared" si="3"/>
        <v>0</v>
      </c>
    </row>
    <row r="41" spans="1:10" ht="12.3" customHeight="1">
      <c r="A41" s="235" t="s">
        <v>20</v>
      </c>
      <c r="B41" s="234" t="s">
        <v>91</v>
      </c>
      <c r="C41" s="98" t="s">
        <v>92</v>
      </c>
      <c r="D41" s="73">
        <v>0</v>
      </c>
      <c r="E41" s="73">
        <v>0</v>
      </c>
      <c r="F41" s="73">
        <v>0</v>
      </c>
      <c r="G41" s="73">
        <v>0</v>
      </c>
      <c r="H41" s="73">
        <v>0</v>
      </c>
      <c r="I41" s="73">
        <v>0</v>
      </c>
      <c r="J41" s="210">
        <f t="shared" si="3"/>
        <v>0</v>
      </c>
    </row>
    <row r="42" spans="1:10" ht="12.3" customHeight="1">
      <c r="A42" s="235" t="s">
        <v>25</v>
      </c>
      <c r="B42" s="234" t="s">
        <v>93</v>
      </c>
      <c r="C42" s="98" t="s">
        <v>94</v>
      </c>
      <c r="D42" s="73">
        <v>0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210">
        <f t="shared" si="3"/>
        <v>0</v>
      </c>
    </row>
    <row r="43" spans="1:10" ht="25.5" customHeight="1">
      <c r="A43" s="233" t="s">
        <v>344</v>
      </c>
      <c r="B43" s="234"/>
      <c r="C43" s="96"/>
      <c r="D43" s="93"/>
      <c r="E43" s="94"/>
      <c r="F43" s="95"/>
      <c r="G43" s="96"/>
      <c r="H43" s="96"/>
      <c r="I43" s="96"/>
      <c r="J43" s="99"/>
    </row>
    <row r="44" spans="1:10" ht="12.3" customHeight="1">
      <c r="A44" s="235" t="s">
        <v>25</v>
      </c>
      <c r="B44" s="234" t="s">
        <v>95</v>
      </c>
      <c r="C44" s="100" t="s">
        <v>96</v>
      </c>
      <c r="D44" s="73">
        <v>0</v>
      </c>
      <c r="E44" s="73">
        <v>0</v>
      </c>
      <c r="F44" s="73">
        <v>0</v>
      </c>
      <c r="G44" s="73">
        <v>0</v>
      </c>
      <c r="H44" s="73">
        <v>0</v>
      </c>
      <c r="I44" s="73">
        <v>0</v>
      </c>
      <c r="J44" s="210">
        <f t="shared" ref="J44:J52" si="4">SUM(D44:I44)</f>
        <v>0</v>
      </c>
    </row>
    <row r="45" spans="1:10" ht="12.3" customHeight="1">
      <c r="A45" s="235" t="s">
        <v>25</v>
      </c>
      <c r="B45" s="234" t="s">
        <v>97</v>
      </c>
      <c r="C45" s="98" t="s">
        <v>98</v>
      </c>
      <c r="D45" s="73">
        <v>0</v>
      </c>
      <c r="E45" s="73">
        <v>0</v>
      </c>
      <c r="F45" s="73">
        <v>0</v>
      </c>
      <c r="G45" s="73">
        <v>0</v>
      </c>
      <c r="H45" s="73">
        <v>0</v>
      </c>
      <c r="I45" s="73">
        <v>0</v>
      </c>
      <c r="J45" s="210">
        <f t="shared" si="4"/>
        <v>0</v>
      </c>
    </row>
    <row r="46" spans="1:10" ht="12.3" customHeight="1">
      <c r="A46" s="235" t="s">
        <v>22</v>
      </c>
      <c r="B46" s="234" t="s">
        <v>99</v>
      </c>
      <c r="C46" s="98" t="s">
        <v>100</v>
      </c>
      <c r="D46" s="73">
        <v>0</v>
      </c>
      <c r="E46" s="73">
        <v>0</v>
      </c>
      <c r="F46" s="73">
        <v>0</v>
      </c>
      <c r="G46" s="73">
        <v>0</v>
      </c>
      <c r="H46" s="73">
        <v>0</v>
      </c>
      <c r="I46" s="73">
        <v>0</v>
      </c>
      <c r="J46" s="210">
        <f t="shared" si="4"/>
        <v>0</v>
      </c>
    </row>
    <row r="47" spans="1:10" ht="12.3" customHeight="1">
      <c r="A47" s="235" t="s">
        <v>25</v>
      </c>
      <c r="B47" s="234" t="s">
        <v>101</v>
      </c>
      <c r="C47" s="98" t="s">
        <v>102</v>
      </c>
      <c r="D47" s="73">
        <v>0</v>
      </c>
      <c r="E47" s="73">
        <v>0</v>
      </c>
      <c r="F47" s="73">
        <v>0</v>
      </c>
      <c r="G47" s="73">
        <v>0</v>
      </c>
      <c r="H47" s="73">
        <v>0</v>
      </c>
      <c r="I47" s="73">
        <v>0</v>
      </c>
      <c r="J47" s="210">
        <f t="shared" si="4"/>
        <v>0</v>
      </c>
    </row>
    <row r="48" spans="1:10" ht="12.3" customHeight="1">
      <c r="A48" s="235" t="s">
        <v>25</v>
      </c>
      <c r="B48" s="234" t="s">
        <v>103</v>
      </c>
      <c r="C48" s="100" t="s">
        <v>104</v>
      </c>
      <c r="D48" s="73">
        <v>0</v>
      </c>
      <c r="E48" s="73">
        <v>0</v>
      </c>
      <c r="F48" s="73">
        <v>0</v>
      </c>
      <c r="G48" s="73">
        <v>0</v>
      </c>
      <c r="H48" s="73">
        <v>0</v>
      </c>
      <c r="I48" s="73">
        <v>0</v>
      </c>
      <c r="J48" s="210">
        <f t="shared" si="4"/>
        <v>0</v>
      </c>
    </row>
    <row r="49" spans="1:10" ht="12.3" customHeight="1">
      <c r="A49" s="235" t="s">
        <v>105</v>
      </c>
      <c r="B49" s="260" t="s">
        <v>400</v>
      </c>
      <c r="C49" s="98" t="s">
        <v>106</v>
      </c>
      <c r="D49" s="73">
        <v>0</v>
      </c>
      <c r="E49" s="73">
        <v>0</v>
      </c>
      <c r="F49" s="73">
        <v>0</v>
      </c>
      <c r="G49" s="73">
        <v>0</v>
      </c>
      <c r="H49" s="73">
        <v>0</v>
      </c>
      <c r="I49" s="73">
        <v>0</v>
      </c>
      <c r="J49" s="210">
        <f t="shared" si="4"/>
        <v>0</v>
      </c>
    </row>
    <row r="50" spans="1:10" ht="12.3" customHeight="1">
      <c r="A50" s="235" t="s">
        <v>107</v>
      </c>
      <c r="B50" s="234" t="s">
        <v>108</v>
      </c>
      <c r="C50" s="98" t="s">
        <v>109</v>
      </c>
      <c r="D50" s="73">
        <v>0</v>
      </c>
      <c r="E50" s="73">
        <v>0</v>
      </c>
      <c r="F50" s="73">
        <v>0</v>
      </c>
      <c r="G50" s="73">
        <v>0</v>
      </c>
      <c r="H50" s="73">
        <v>0</v>
      </c>
      <c r="I50" s="73">
        <v>0</v>
      </c>
      <c r="J50" s="210">
        <f t="shared" si="4"/>
        <v>0</v>
      </c>
    </row>
    <row r="51" spans="1:10" ht="12.3" customHeight="1">
      <c r="A51" s="235" t="s">
        <v>25</v>
      </c>
      <c r="B51" s="234" t="s">
        <v>110</v>
      </c>
      <c r="C51" s="98" t="s">
        <v>111</v>
      </c>
      <c r="D51" s="73">
        <v>0</v>
      </c>
      <c r="E51" s="73">
        <v>0</v>
      </c>
      <c r="F51" s="73">
        <v>0</v>
      </c>
      <c r="G51" s="73">
        <v>0</v>
      </c>
      <c r="H51" s="73">
        <v>0</v>
      </c>
      <c r="I51" s="73">
        <v>0</v>
      </c>
      <c r="J51" s="210">
        <f t="shared" si="4"/>
        <v>0</v>
      </c>
    </row>
    <row r="52" spans="1:10" ht="12.3" customHeight="1">
      <c r="A52" s="235" t="s">
        <v>25</v>
      </c>
      <c r="B52" s="234" t="s">
        <v>112</v>
      </c>
      <c r="C52" s="98" t="s">
        <v>113</v>
      </c>
      <c r="D52" s="73">
        <v>0</v>
      </c>
      <c r="E52" s="73">
        <v>0</v>
      </c>
      <c r="F52" s="73">
        <v>0</v>
      </c>
      <c r="G52" s="73">
        <v>0</v>
      </c>
      <c r="H52" s="73">
        <v>0</v>
      </c>
      <c r="I52" s="73">
        <v>0</v>
      </c>
      <c r="J52" s="210">
        <f t="shared" si="4"/>
        <v>0</v>
      </c>
    </row>
    <row r="53" spans="1:10" ht="25.5" customHeight="1">
      <c r="A53" s="233" t="s">
        <v>114</v>
      </c>
      <c r="B53" s="234"/>
      <c r="C53" s="96" t="s">
        <v>9</v>
      </c>
      <c r="D53" s="93"/>
      <c r="E53" s="94"/>
      <c r="F53" s="95"/>
      <c r="G53" s="96"/>
      <c r="H53" s="96"/>
      <c r="I53" s="96"/>
      <c r="J53" s="99"/>
    </row>
    <row r="54" spans="1:10" ht="12.3" customHeight="1">
      <c r="A54" s="235" t="s">
        <v>20</v>
      </c>
      <c r="B54" s="234" t="s">
        <v>115</v>
      </c>
      <c r="C54" s="100" t="s">
        <v>116</v>
      </c>
      <c r="D54" s="73">
        <v>0</v>
      </c>
      <c r="E54" s="73">
        <v>0</v>
      </c>
      <c r="F54" s="73">
        <v>0</v>
      </c>
      <c r="G54" s="73">
        <v>0</v>
      </c>
      <c r="H54" s="73">
        <v>0</v>
      </c>
      <c r="I54" s="73">
        <v>0</v>
      </c>
      <c r="J54" s="210">
        <f t="shared" ref="J54:J65" si="5">SUM(D54:I54)</f>
        <v>0</v>
      </c>
    </row>
    <row r="55" spans="1:10" ht="24" customHeight="1">
      <c r="A55" s="238"/>
      <c r="B55" s="234" t="s">
        <v>117</v>
      </c>
      <c r="C55" s="51" t="s">
        <v>118</v>
      </c>
      <c r="D55" s="73">
        <v>0</v>
      </c>
      <c r="E55" s="73">
        <v>0</v>
      </c>
      <c r="F55" s="73">
        <v>0</v>
      </c>
      <c r="G55" s="73">
        <v>0</v>
      </c>
      <c r="H55" s="73">
        <v>0</v>
      </c>
      <c r="I55" s="73">
        <v>0</v>
      </c>
      <c r="J55" s="210">
        <f t="shared" si="5"/>
        <v>0</v>
      </c>
    </row>
    <row r="56" spans="1:10" ht="12.3" customHeight="1">
      <c r="A56" s="235" t="s">
        <v>22</v>
      </c>
      <c r="B56" s="234" t="s">
        <v>119</v>
      </c>
      <c r="C56" s="98" t="s">
        <v>120</v>
      </c>
      <c r="D56" s="73">
        <v>0</v>
      </c>
      <c r="E56" s="73">
        <v>0</v>
      </c>
      <c r="F56" s="73">
        <v>0</v>
      </c>
      <c r="G56" s="73">
        <v>0</v>
      </c>
      <c r="H56" s="73">
        <v>0</v>
      </c>
      <c r="I56" s="73">
        <v>0</v>
      </c>
      <c r="J56" s="210">
        <f t="shared" si="5"/>
        <v>0</v>
      </c>
    </row>
    <row r="57" spans="1:10" ht="12.3" customHeight="1">
      <c r="A57" s="235" t="s">
        <v>20</v>
      </c>
      <c r="B57" s="234" t="s">
        <v>121</v>
      </c>
      <c r="C57" s="98" t="s">
        <v>122</v>
      </c>
      <c r="D57" s="73">
        <v>0</v>
      </c>
      <c r="E57" s="73">
        <v>0</v>
      </c>
      <c r="F57" s="73">
        <v>0</v>
      </c>
      <c r="G57" s="73">
        <v>0</v>
      </c>
      <c r="H57" s="73">
        <v>0</v>
      </c>
      <c r="I57" s="73">
        <v>0</v>
      </c>
      <c r="J57" s="210">
        <f t="shared" si="5"/>
        <v>0</v>
      </c>
    </row>
    <row r="58" spans="1:10" ht="12.3" customHeight="1">
      <c r="A58" s="235" t="s">
        <v>25</v>
      </c>
      <c r="B58" s="234" t="s">
        <v>350</v>
      </c>
      <c r="C58" s="98" t="s">
        <v>123</v>
      </c>
      <c r="D58" s="73">
        <v>0</v>
      </c>
      <c r="E58" s="73">
        <v>0</v>
      </c>
      <c r="F58" s="73">
        <v>0</v>
      </c>
      <c r="G58" s="73">
        <v>0</v>
      </c>
      <c r="H58" s="73">
        <v>0</v>
      </c>
      <c r="I58" s="73">
        <v>0</v>
      </c>
      <c r="J58" s="210">
        <f t="shared" si="5"/>
        <v>0</v>
      </c>
    </row>
    <row r="59" spans="1:10" ht="12.3" customHeight="1">
      <c r="A59" s="235" t="s">
        <v>25</v>
      </c>
      <c r="B59" s="234" t="s">
        <v>124</v>
      </c>
      <c r="C59" s="98" t="s">
        <v>125</v>
      </c>
      <c r="D59" s="73">
        <v>0</v>
      </c>
      <c r="E59" s="73">
        <v>0</v>
      </c>
      <c r="F59" s="73">
        <v>0</v>
      </c>
      <c r="G59" s="73">
        <v>0</v>
      </c>
      <c r="H59" s="73">
        <v>0</v>
      </c>
      <c r="I59" s="73">
        <v>0</v>
      </c>
      <c r="J59" s="210">
        <f t="shared" si="5"/>
        <v>0</v>
      </c>
    </row>
    <row r="60" spans="1:10" ht="12.3" customHeight="1">
      <c r="A60" s="235" t="s">
        <v>25</v>
      </c>
      <c r="B60" s="234" t="s">
        <v>126</v>
      </c>
      <c r="C60" s="98" t="s">
        <v>127</v>
      </c>
      <c r="D60" s="73">
        <v>0</v>
      </c>
      <c r="E60" s="73">
        <v>0</v>
      </c>
      <c r="F60" s="73">
        <v>0</v>
      </c>
      <c r="G60" s="73">
        <v>0</v>
      </c>
      <c r="H60" s="73">
        <v>0</v>
      </c>
      <c r="I60" s="73">
        <v>0</v>
      </c>
      <c r="J60" s="210">
        <f t="shared" si="5"/>
        <v>0</v>
      </c>
    </row>
    <row r="61" spans="1:10" ht="12.3" customHeight="1">
      <c r="A61" s="235" t="s">
        <v>25</v>
      </c>
      <c r="B61" s="234" t="s">
        <v>128</v>
      </c>
      <c r="C61" s="98" t="s">
        <v>129</v>
      </c>
      <c r="D61" s="73">
        <v>0</v>
      </c>
      <c r="E61" s="73">
        <v>0</v>
      </c>
      <c r="F61" s="73">
        <v>0</v>
      </c>
      <c r="G61" s="73">
        <v>0</v>
      </c>
      <c r="H61" s="73">
        <v>0</v>
      </c>
      <c r="I61" s="73">
        <v>0</v>
      </c>
      <c r="J61" s="210">
        <f t="shared" si="5"/>
        <v>0</v>
      </c>
    </row>
    <row r="62" spans="1:10" ht="12.3" customHeight="1">
      <c r="A62" s="235" t="s">
        <v>25</v>
      </c>
      <c r="B62" s="234" t="s">
        <v>130</v>
      </c>
      <c r="C62" s="98" t="s">
        <v>131</v>
      </c>
      <c r="D62" s="73">
        <v>0</v>
      </c>
      <c r="E62" s="73">
        <v>0</v>
      </c>
      <c r="F62" s="73">
        <v>0</v>
      </c>
      <c r="G62" s="73">
        <v>0</v>
      </c>
      <c r="H62" s="73">
        <v>0</v>
      </c>
      <c r="I62" s="73">
        <v>0</v>
      </c>
      <c r="J62" s="210">
        <f t="shared" si="5"/>
        <v>0</v>
      </c>
    </row>
    <row r="63" spans="1:10" ht="12.3" customHeight="1">
      <c r="A63" s="235" t="s">
        <v>25</v>
      </c>
      <c r="B63" s="234" t="s">
        <v>132</v>
      </c>
      <c r="C63" s="98" t="s">
        <v>133</v>
      </c>
      <c r="D63" s="73">
        <v>0</v>
      </c>
      <c r="E63" s="73">
        <v>0</v>
      </c>
      <c r="F63" s="73">
        <v>0</v>
      </c>
      <c r="G63" s="73">
        <v>0</v>
      </c>
      <c r="H63" s="73">
        <v>0</v>
      </c>
      <c r="I63" s="73">
        <v>0</v>
      </c>
      <c r="J63" s="210">
        <f t="shared" si="5"/>
        <v>0</v>
      </c>
    </row>
    <row r="64" spans="1:10" ht="12.3" customHeight="1">
      <c r="A64" s="235" t="s">
        <v>25</v>
      </c>
      <c r="B64" s="234" t="s">
        <v>70</v>
      </c>
      <c r="C64" s="232" t="s">
        <v>345</v>
      </c>
      <c r="D64" s="73">
        <v>0</v>
      </c>
      <c r="E64" s="73">
        <v>0</v>
      </c>
      <c r="F64" s="73">
        <v>0</v>
      </c>
      <c r="G64" s="73">
        <v>0</v>
      </c>
      <c r="H64" s="73">
        <v>0</v>
      </c>
      <c r="I64" s="73">
        <v>0</v>
      </c>
      <c r="J64" s="210">
        <f t="shared" si="5"/>
        <v>0</v>
      </c>
    </row>
    <row r="65" spans="1:10" ht="23.4">
      <c r="A65" s="235" t="s">
        <v>25</v>
      </c>
      <c r="B65" s="234" t="s">
        <v>347</v>
      </c>
      <c r="C65" s="232" t="s">
        <v>346</v>
      </c>
      <c r="D65" s="73">
        <v>0</v>
      </c>
      <c r="E65" s="73">
        <v>0</v>
      </c>
      <c r="F65" s="73">
        <v>0</v>
      </c>
      <c r="G65" s="73">
        <v>0</v>
      </c>
      <c r="H65" s="73">
        <v>0</v>
      </c>
      <c r="I65" s="73">
        <v>0</v>
      </c>
      <c r="J65" s="210">
        <f t="shared" si="5"/>
        <v>0</v>
      </c>
    </row>
    <row r="66" spans="1:10" ht="25.5" customHeight="1">
      <c r="A66" s="233" t="s">
        <v>134</v>
      </c>
      <c r="B66" s="234"/>
      <c r="C66" s="96"/>
      <c r="D66" s="93"/>
      <c r="E66" s="94"/>
      <c r="F66" s="95"/>
      <c r="G66" s="96"/>
      <c r="H66" s="96"/>
      <c r="I66" s="96"/>
      <c r="J66" s="99"/>
    </row>
    <row r="67" spans="1:10" ht="12.3" customHeight="1">
      <c r="A67" s="235" t="s">
        <v>20</v>
      </c>
      <c r="B67" s="234" t="s">
        <v>135</v>
      </c>
      <c r="C67" s="100" t="s">
        <v>136</v>
      </c>
      <c r="D67" s="73">
        <v>0</v>
      </c>
      <c r="E67" s="73">
        <v>0</v>
      </c>
      <c r="F67" s="73">
        <v>0</v>
      </c>
      <c r="G67" s="73">
        <v>0</v>
      </c>
      <c r="H67" s="73">
        <v>0</v>
      </c>
      <c r="I67" s="73">
        <v>0</v>
      </c>
      <c r="J67" s="210">
        <f t="shared" ref="J67:J90" si="6">SUM(D67:I67)</f>
        <v>0</v>
      </c>
    </row>
    <row r="68" spans="1:10" ht="12.3" customHeight="1">
      <c r="A68" s="235" t="s">
        <v>25</v>
      </c>
      <c r="B68" s="234" t="s">
        <v>137</v>
      </c>
      <c r="C68" s="98" t="s">
        <v>138</v>
      </c>
      <c r="D68" s="73">
        <v>0</v>
      </c>
      <c r="E68" s="73">
        <v>0</v>
      </c>
      <c r="F68" s="73">
        <v>0</v>
      </c>
      <c r="G68" s="73">
        <v>0</v>
      </c>
      <c r="H68" s="73">
        <v>0</v>
      </c>
      <c r="I68" s="73">
        <v>0</v>
      </c>
      <c r="J68" s="210">
        <f t="shared" si="6"/>
        <v>0</v>
      </c>
    </row>
    <row r="69" spans="1:10" ht="12.3" customHeight="1">
      <c r="A69" s="235" t="s">
        <v>25</v>
      </c>
      <c r="B69" s="234" t="s">
        <v>139</v>
      </c>
      <c r="C69" s="98" t="s">
        <v>140</v>
      </c>
      <c r="D69" s="73">
        <v>0</v>
      </c>
      <c r="E69" s="73">
        <v>0</v>
      </c>
      <c r="F69" s="73">
        <v>0</v>
      </c>
      <c r="G69" s="73">
        <v>0</v>
      </c>
      <c r="H69" s="73">
        <v>0</v>
      </c>
      <c r="I69" s="73">
        <v>0</v>
      </c>
      <c r="J69" s="210">
        <f t="shared" si="6"/>
        <v>0</v>
      </c>
    </row>
    <row r="70" spans="1:10" ht="12.3" customHeight="1">
      <c r="A70" s="235" t="s">
        <v>32</v>
      </c>
      <c r="B70" s="234" t="s">
        <v>141</v>
      </c>
      <c r="C70" s="98" t="s">
        <v>142</v>
      </c>
      <c r="D70" s="73">
        <v>0</v>
      </c>
      <c r="E70" s="73">
        <v>0</v>
      </c>
      <c r="F70" s="73">
        <v>0</v>
      </c>
      <c r="G70" s="73">
        <v>0</v>
      </c>
      <c r="H70" s="73">
        <v>0</v>
      </c>
      <c r="I70" s="73">
        <v>0</v>
      </c>
      <c r="J70" s="210">
        <f t="shared" si="6"/>
        <v>0</v>
      </c>
    </row>
    <row r="71" spans="1:10" ht="12.3" customHeight="1">
      <c r="A71" s="235" t="s">
        <v>25</v>
      </c>
      <c r="B71" s="260" t="s">
        <v>401</v>
      </c>
      <c r="C71" s="48" t="s">
        <v>143</v>
      </c>
      <c r="D71" s="73">
        <v>0</v>
      </c>
      <c r="E71" s="73">
        <v>0</v>
      </c>
      <c r="F71" s="73">
        <v>0</v>
      </c>
      <c r="G71" s="73">
        <v>0</v>
      </c>
      <c r="H71" s="73">
        <v>0</v>
      </c>
      <c r="I71" s="73">
        <v>0</v>
      </c>
      <c r="J71" s="210">
        <f t="shared" ref="J71:J72" si="7">SUM(D71:I71)</f>
        <v>0</v>
      </c>
    </row>
    <row r="72" spans="1:10" ht="12.3" customHeight="1">
      <c r="A72" s="235" t="s">
        <v>25</v>
      </c>
      <c r="B72" s="260" t="s">
        <v>404</v>
      </c>
      <c r="C72" s="261" t="s">
        <v>402</v>
      </c>
      <c r="D72" s="73">
        <v>0</v>
      </c>
      <c r="E72" s="73">
        <v>0</v>
      </c>
      <c r="F72" s="73">
        <v>0</v>
      </c>
      <c r="G72" s="73">
        <v>0</v>
      </c>
      <c r="H72" s="73">
        <v>0</v>
      </c>
      <c r="I72" s="73">
        <v>0</v>
      </c>
      <c r="J72" s="210">
        <f t="shared" si="7"/>
        <v>0</v>
      </c>
    </row>
    <row r="73" spans="1:10" ht="12.3" customHeight="1">
      <c r="A73" s="235" t="s">
        <v>25</v>
      </c>
      <c r="B73" s="260" t="s">
        <v>405</v>
      </c>
      <c r="C73" s="261" t="s">
        <v>403</v>
      </c>
      <c r="D73" s="73">
        <v>0</v>
      </c>
      <c r="E73" s="73">
        <v>0</v>
      </c>
      <c r="F73" s="73">
        <v>0</v>
      </c>
      <c r="G73" s="73">
        <v>0</v>
      </c>
      <c r="H73" s="73">
        <v>0</v>
      </c>
      <c r="I73" s="73">
        <v>0</v>
      </c>
      <c r="J73" s="210">
        <f t="shared" si="6"/>
        <v>0</v>
      </c>
    </row>
    <row r="74" spans="1:10" ht="25.5" customHeight="1">
      <c r="A74" s="262" t="s">
        <v>406</v>
      </c>
      <c r="B74" s="234"/>
      <c r="C74" s="96"/>
      <c r="D74" s="93"/>
      <c r="E74" s="94"/>
      <c r="F74" s="95"/>
      <c r="G74" s="96"/>
      <c r="H74" s="96"/>
      <c r="I74" s="96"/>
      <c r="J74" s="99"/>
    </row>
    <row r="75" spans="1:10" ht="12.3" customHeight="1">
      <c r="A75" s="235" t="s">
        <v>25</v>
      </c>
      <c r="B75" s="237" t="s">
        <v>58</v>
      </c>
      <c r="C75" s="98" t="s">
        <v>59</v>
      </c>
      <c r="D75" s="73">
        <v>0</v>
      </c>
      <c r="E75" s="73">
        <v>0</v>
      </c>
      <c r="F75" s="73">
        <v>0</v>
      </c>
      <c r="G75" s="73">
        <v>0</v>
      </c>
      <c r="H75" s="73">
        <v>0</v>
      </c>
      <c r="I75" s="73">
        <v>0</v>
      </c>
      <c r="J75" s="210">
        <f>SUM(D75:I75)</f>
        <v>0</v>
      </c>
    </row>
    <row r="76" spans="1:10" ht="12.3" customHeight="1">
      <c r="A76" s="235" t="s">
        <v>25</v>
      </c>
      <c r="B76" s="237" t="s">
        <v>324</v>
      </c>
      <c r="C76" s="98" t="s">
        <v>60</v>
      </c>
      <c r="D76" s="73">
        <v>0</v>
      </c>
      <c r="E76" s="73">
        <v>0</v>
      </c>
      <c r="F76" s="73">
        <v>0</v>
      </c>
      <c r="G76" s="73">
        <v>0</v>
      </c>
      <c r="H76" s="73">
        <v>0</v>
      </c>
      <c r="I76" s="73">
        <v>0</v>
      </c>
      <c r="J76" s="210">
        <f>SUM(D76:I76)</f>
        <v>0</v>
      </c>
    </row>
    <row r="77" spans="1:10" ht="25.5" customHeight="1">
      <c r="A77" s="262" t="s">
        <v>61</v>
      </c>
      <c r="B77" s="234"/>
      <c r="C77" s="96"/>
      <c r="D77" s="93"/>
      <c r="E77" s="94"/>
      <c r="F77" s="95"/>
      <c r="G77" s="96"/>
      <c r="H77" s="96"/>
      <c r="I77" s="96"/>
      <c r="J77" s="99"/>
    </row>
    <row r="78" spans="1:10" ht="12.3" customHeight="1">
      <c r="A78" s="235" t="s">
        <v>25</v>
      </c>
      <c r="B78" s="237" t="s">
        <v>61</v>
      </c>
      <c r="C78" s="98" t="s">
        <v>62</v>
      </c>
      <c r="D78" s="73">
        <v>0</v>
      </c>
      <c r="E78" s="73">
        <v>0</v>
      </c>
      <c r="F78" s="73">
        <v>0</v>
      </c>
      <c r="G78" s="73">
        <v>0</v>
      </c>
      <c r="H78" s="73">
        <v>0</v>
      </c>
      <c r="I78" s="73">
        <v>0</v>
      </c>
      <c r="J78" s="210">
        <f>SUM(D78:I78)</f>
        <v>0</v>
      </c>
    </row>
    <row r="79" spans="1:10" ht="24" customHeight="1">
      <c r="A79" s="238"/>
      <c r="B79" s="237" t="s">
        <v>63</v>
      </c>
      <c r="C79" s="98" t="s">
        <v>64</v>
      </c>
      <c r="D79" s="73">
        <v>0</v>
      </c>
      <c r="E79" s="73">
        <v>0</v>
      </c>
      <c r="F79" s="73">
        <v>0</v>
      </c>
      <c r="G79" s="73">
        <v>0</v>
      </c>
      <c r="H79" s="73">
        <v>0</v>
      </c>
      <c r="I79" s="73">
        <v>0</v>
      </c>
      <c r="J79" s="210">
        <f>SUM(D79:I79)</f>
        <v>0</v>
      </c>
    </row>
    <row r="80" spans="1:10" ht="25.5" customHeight="1">
      <c r="A80" s="262" t="s">
        <v>407</v>
      </c>
      <c r="B80" s="234"/>
      <c r="C80" s="96"/>
      <c r="D80" s="93"/>
      <c r="E80" s="94"/>
      <c r="F80" s="95"/>
      <c r="G80" s="96"/>
      <c r="H80" s="96"/>
      <c r="I80" s="96"/>
      <c r="J80" s="99"/>
    </row>
    <row r="81" spans="1:10" ht="12.3" customHeight="1">
      <c r="A81" s="235" t="s">
        <v>20</v>
      </c>
      <c r="B81" s="264" t="s">
        <v>408</v>
      </c>
      <c r="C81" s="100" t="s">
        <v>51</v>
      </c>
      <c r="D81" s="73">
        <v>0</v>
      </c>
      <c r="E81" s="73">
        <v>0</v>
      </c>
      <c r="F81" s="73">
        <v>0</v>
      </c>
      <c r="G81" s="73">
        <v>0</v>
      </c>
      <c r="H81" s="73">
        <v>0</v>
      </c>
      <c r="I81" s="73">
        <v>0</v>
      </c>
      <c r="J81" s="210">
        <f t="shared" ref="J81:J89" si="8">SUM(D81:I81)</f>
        <v>0</v>
      </c>
    </row>
    <row r="82" spans="1:10" ht="35.549999999999997" customHeight="1">
      <c r="A82" s="236"/>
      <c r="B82" s="237" t="s">
        <v>52</v>
      </c>
      <c r="C82" s="98" t="s">
        <v>53</v>
      </c>
      <c r="D82" s="73">
        <v>0</v>
      </c>
      <c r="E82" s="73">
        <v>0</v>
      </c>
      <c r="F82" s="73">
        <v>0</v>
      </c>
      <c r="G82" s="73">
        <v>0</v>
      </c>
      <c r="H82" s="73">
        <v>0</v>
      </c>
      <c r="I82" s="73">
        <v>0</v>
      </c>
      <c r="J82" s="210">
        <f t="shared" si="8"/>
        <v>0</v>
      </c>
    </row>
    <row r="83" spans="1:10" ht="12.3" customHeight="1">
      <c r="A83" s="235" t="s">
        <v>25</v>
      </c>
      <c r="B83" s="237" t="s">
        <v>374</v>
      </c>
      <c r="C83" s="98" t="s">
        <v>54</v>
      </c>
      <c r="D83" s="73">
        <v>0</v>
      </c>
      <c r="E83" s="73">
        <v>0</v>
      </c>
      <c r="F83" s="73">
        <v>0</v>
      </c>
      <c r="G83" s="73">
        <v>0</v>
      </c>
      <c r="H83" s="73">
        <v>0</v>
      </c>
      <c r="I83" s="73">
        <v>0</v>
      </c>
      <c r="J83" s="210">
        <f t="shared" si="8"/>
        <v>0</v>
      </c>
    </row>
    <row r="84" spans="1:10" ht="12.3" customHeight="1">
      <c r="A84" s="235" t="s">
        <v>25</v>
      </c>
      <c r="B84" s="237" t="s">
        <v>378</v>
      </c>
      <c r="C84" s="98" t="s">
        <v>55</v>
      </c>
      <c r="D84" s="73">
        <v>0</v>
      </c>
      <c r="E84" s="73">
        <v>0</v>
      </c>
      <c r="F84" s="73">
        <v>0</v>
      </c>
      <c r="G84" s="73">
        <v>0</v>
      </c>
      <c r="H84" s="73">
        <v>0</v>
      </c>
      <c r="I84" s="73">
        <v>0</v>
      </c>
      <c r="J84" s="210">
        <f t="shared" si="8"/>
        <v>0</v>
      </c>
    </row>
    <row r="85" spans="1:10" ht="12.3" customHeight="1">
      <c r="A85" s="235" t="s">
        <v>25</v>
      </c>
      <c r="B85" s="237" t="s">
        <v>56</v>
      </c>
      <c r="C85" s="98" t="s">
        <v>57</v>
      </c>
      <c r="D85" s="73">
        <v>0</v>
      </c>
      <c r="E85" s="73">
        <v>0</v>
      </c>
      <c r="F85" s="73">
        <v>0</v>
      </c>
      <c r="G85" s="73">
        <v>0</v>
      </c>
      <c r="H85" s="73">
        <v>0</v>
      </c>
      <c r="I85" s="73">
        <v>0</v>
      </c>
      <c r="J85" s="210">
        <f t="shared" si="8"/>
        <v>0</v>
      </c>
    </row>
    <row r="86" spans="1:10">
      <c r="A86" s="238"/>
      <c r="B86" s="237" t="s">
        <v>49</v>
      </c>
      <c r="C86" s="232" t="s">
        <v>342</v>
      </c>
      <c r="D86" s="73">
        <v>0</v>
      </c>
      <c r="E86" s="73">
        <v>0</v>
      </c>
      <c r="F86" s="73">
        <v>0</v>
      </c>
      <c r="G86" s="73">
        <v>0</v>
      </c>
      <c r="H86" s="73">
        <v>0</v>
      </c>
      <c r="I86" s="73">
        <v>0</v>
      </c>
      <c r="J86" s="210">
        <f t="shared" si="8"/>
        <v>0</v>
      </c>
    </row>
    <row r="87" spans="1:10">
      <c r="A87" s="238"/>
      <c r="B87" s="237" t="s">
        <v>50</v>
      </c>
      <c r="C87" s="232" t="s">
        <v>343</v>
      </c>
      <c r="D87" s="73">
        <v>0</v>
      </c>
      <c r="E87" s="73">
        <v>0</v>
      </c>
      <c r="F87" s="73">
        <v>0</v>
      </c>
      <c r="G87" s="73">
        <v>0</v>
      </c>
      <c r="H87" s="73">
        <v>0</v>
      </c>
      <c r="I87" s="73">
        <v>0</v>
      </c>
      <c r="J87" s="210">
        <f t="shared" si="8"/>
        <v>0</v>
      </c>
    </row>
    <row r="88" spans="1:10">
      <c r="A88" s="238"/>
      <c r="B88" s="237" t="s">
        <v>376</v>
      </c>
      <c r="C88" s="250" t="s">
        <v>366</v>
      </c>
      <c r="D88" s="73">
        <v>0</v>
      </c>
      <c r="E88" s="73">
        <v>0</v>
      </c>
      <c r="F88" s="73">
        <v>0</v>
      </c>
      <c r="G88" s="73">
        <v>0</v>
      </c>
      <c r="H88" s="73">
        <v>0</v>
      </c>
      <c r="I88" s="73">
        <v>0</v>
      </c>
      <c r="J88" s="210">
        <f t="shared" si="8"/>
        <v>0</v>
      </c>
    </row>
    <row r="89" spans="1:10">
      <c r="A89" s="238"/>
      <c r="B89" s="265" t="s">
        <v>410</v>
      </c>
      <c r="C89" s="266" t="s">
        <v>409</v>
      </c>
      <c r="D89" s="73">
        <v>0</v>
      </c>
      <c r="E89" s="73">
        <v>0</v>
      </c>
      <c r="F89" s="73">
        <v>0</v>
      </c>
      <c r="G89" s="73">
        <v>0</v>
      </c>
      <c r="H89" s="73">
        <v>0</v>
      </c>
      <c r="I89" s="73">
        <v>0</v>
      </c>
      <c r="J89" s="210">
        <f t="shared" si="8"/>
        <v>0</v>
      </c>
    </row>
    <row r="90" spans="1:10" ht="25.5" customHeight="1">
      <c r="A90" s="233" t="s">
        <v>144</v>
      </c>
      <c r="B90" s="234"/>
      <c r="C90" s="112" t="s">
        <v>145</v>
      </c>
      <c r="D90" s="73">
        <v>0</v>
      </c>
      <c r="E90" s="73">
        <v>0</v>
      </c>
      <c r="F90" s="73">
        <v>0</v>
      </c>
      <c r="G90" s="73">
        <v>0</v>
      </c>
      <c r="H90" s="73">
        <v>0</v>
      </c>
      <c r="I90" s="73">
        <v>0</v>
      </c>
      <c r="J90" s="114">
        <f t="shared" si="6"/>
        <v>0</v>
      </c>
    </row>
    <row r="91" spans="1:10" ht="25.5" customHeight="1">
      <c r="A91" s="233" t="s">
        <v>146</v>
      </c>
      <c r="B91" s="234"/>
      <c r="C91" s="96"/>
      <c r="D91" s="93"/>
      <c r="E91" s="94"/>
      <c r="F91" s="95"/>
      <c r="G91" s="96"/>
      <c r="H91" s="96"/>
      <c r="I91" s="96"/>
      <c r="J91" s="99"/>
    </row>
    <row r="92" spans="1:10" ht="12.3" customHeight="1">
      <c r="A92" s="235" t="s">
        <v>32</v>
      </c>
      <c r="B92" s="234" t="s">
        <v>147</v>
      </c>
      <c r="C92" s="100" t="s">
        <v>148</v>
      </c>
      <c r="D92" s="73">
        <v>0</v>
      </c>
      <c r="E92" s="73">
        <v>0</v>
      </c>
      <c r="F92" s="73">
        <v>0</v>
      </c>
      <c r="G92" s="73">
        <v>0</v>
      </c>
      <c r="H92" s="73">
        <v>0</v>
      </c>
      <c r="I92" s="73">
        <v>0</v>
      </c>
      <c r="J92" s="210">
        <f t="shared" ref="J92:J100" si="9">SUM(D92:I92)</f>
        <v>0</v>
      </c>
    </row>
    <row r="93" spans="1:10" ht="12.3" customHeight="1">
      <c r="A93" s="235" t="s">
        <v>20</v>
      </c>
      <c r="B93" s="234" t="s">
        <v>149</v>
      </c>
      <c r="C93" s="98" t="s">
        <v>150</v>
      </c>
      <c r="D93" s="73">
        <v>0</v>
      </c>
      <c r="E93" s="73">
        <v>0</v>
      </c>
      <c r="F93" s="73">
        <v>0</v>
      </c>
      <c r="G93" s="73">
        <v>0</v>
      </c>
      <c r="H93" s="73">
        <v>0</v>
      </c>
      <c r="I93" s="73">
        <v>0</v>
      </c>
      <c r="J93" s="210">
        <f t="shared" si="9"/>
        <v>0</v>
      </c>
    </row>
    <row r="94" spans="1:10" ht="12.3" customHeight="1">
      <c r="A94" s="235" t="s">
        <v>25</v>
      </c>
      <c r="B94" s="234" t="s">
        <v>151</v>
      </c>
      <c r="C94" s="98" t="s">
        <v>152</v>
      </c>
      <c r="D94" s="73">
        <v>0</v>
      </c>
      <c r="E94" s="73">
        <v>0</v>
      </c>
      <c r="F94" s="73">
        <v>0</v>
      </c>
      <c r="G94" s="73">
        <v>0</v>
      </c>
      <c r="H94" s="73">
        <v>0</v>
      </c>
      <c r="I94" s="73">
        <v>0</v>
      </c>
      <c r="J94" s="210">
        <f t="shared" si="9"/>
        <v>0</v>
      </c>
    </row>
    <row r="95" spans="1:10" ht="12.3" customHeight="1">
      <c r="A95" s="235" t="s">
        <v>25</v>
      </c>
      <c r="B95" s="234" t="s">
        <v>153</v>
      </c>
      <c r="C95" s="98" t="s">
        <v>154</v>
      </c>
      <c r="D95" s="73">
        <v>0</v>
      </c>
      <c r="E95" s="73">
        <v>0</v>
      </c>
      <c r="F95" s="73">
        <v>0</v>
      </c>
      <c r="G95" s="73">
        <v>0</v>
      </c>
      <c r="H95" s="73">
        <v>0</v>
      </c>
      <c r="I95" s="73">
        <v>0</v>
      </c>
      <c r="J95" s="210">
        <f t="shared" si="9"/>
        <v>0</v>
      </c>
    </row>
    <row r="96" spans="1:10" ht="12.3" customHeight="1">
      <c r="A96" s="235" t="s">
        <v>32</v>
      </c>
      <c r="B96" s="234" t="s">
        <v>155</v>
      </c>
      <c r="C96" s="98" t="s">
        <v>156</v>
      </c>
      <c r="D96" s="73">
        <v>0</v>
      </c>
      <c r="E96" s="73">
        <v>0</v>
      </c>
      <c r="F96" s="73">
        <v>0</v>
      </c>
      <c r="G96" s="73">
        <v>0</v>
      </c>
      <c r="H96" s="73">
        <v>0</v>
      </c>
      <c r="I96" s="73">
        <v>0</v>
      </c>
      <c r="J96" s="210">
        <f t="shared" si="9"/>
        <v>0</v>
      </c>
    </row>
    <row r="97" spans="1:10" ht="12.3" customHeight="1">
      <c r="A97" s="235" t="s">
        <v>32</v>
      </c>
      <c r="B97" s="240" t="s">
        <v>157</v>
      </c>
      <c r="C97" s="98" t="s">
        <v>158</v>
      </c>
      <c r="D97" s="73">
        <v>0</v>
      </c>
      <c r="E97" s="73">
        <v>0</v>
      </c>
      <c r="F97" s="73">
        <v>0</v>
      </c>
      <c r="G97" s="73">
        <v>0</v>
      </c>
      <c r="H97" s="73">
        <v>0</v>
      </c>
      <c r="I97" s="73">
        <v>0</v>
      </c>
      <c r="J97" s="210">
        <f t="shared" si="9"/>
        <v>0</v>
      </c>
    </row>
    <row r="98" spans="1:10" ht="12.3" customHeight="1">
      <c r="A98" s="235" t="s">
        <v>22</v>
      </c>
      <c r="B98" s="234" t="s">
        <v>159</v>
      </c>
      <c r="C98" s="98" t="s">
        <v>160</v>
      </c>
      <c r="D98" s="73">
        <v>0</v>
      </c>
      <c r="E98" s="73">
        <v>0</v>
      </c>
      <c r="F98" s="73">
        <v>0</v>
      </c>
      <c r="G98" s="73">
        <v>0</v>
      </c>
      <c r="H98" s="73">
        <v>0</v>
      </c>
      <c r="I98" s="73">
        <v>0</v>
      </c>
      <c r="J98" s="210">
        <f t="shared" si="9"/>
        <v>0</v>
      </c>
    </row>
    <row r="99" spans="1:10" ht="12.3" customHeight="1">
      <c r="A99" s="235" t="s">
        <v>20</v>
      </c>
      <c r="B99" s="234" t="s">
        <v>161</v>
      </c>
      <c r="C99" s="98" t="s">
        <v>162</v>
      </c>
      <c r="D99" s="73">
        <v>0</v>
      </c>
      <c r="E99" s="73">
        <v>0</v>
      </c>
      <c r="F99" s="73">
        <v>0</v>
      </c>
      <c r="G99" s="73">
        <v>0</v>
      </c>
      <c r="H99" s="73">
        <v>0</v>
      </c>
      <c r="I99" s="73">
        <v>0</v>
      </c>
      <c r="J99" s="210">
        <f t="shared" si="9"/>
        <v>0</v>
      </c>
    </row>
    <row r="100" spans="1:10" ht="24.75" customHeight="1">
      <c r="A100" s="235" t="s">
        <v>20</v>
      </c>
      <c r="B100" s="234" t="s">
        <v>163</v>
      </c>
      <c r="C100" s="98" t="s">
        <v>164</v>
      </c>
      <c r="D100" s="73">
        <v>0</v>
      </c>
      <c r="E100" s="73">
        <v>0</v>
      </c>
      <c r="F100" s="73">
        <v>0</v>
      </c>
      <c r="G100" s="73">
        <v>0</v>
      </c>
      <c r="H100" s="73">
        <v>0</v>
      </c>
      <c r="I100" s="73">
        <v>0</v>
      </c>
      <c r="J100" s="210">
        <f t="shared" si="9"/>
        <v>0</v>
      </c>
    </row>
    <row r="101" spans="1:10" ht="39.299999999999997" customHeight="1">
      <c r="A101" s="291" t="s">
        <v>332</v>
      </c>
      <c r="B101" s="292"/>
      <c r="C101" s="96"/>
      <c r="D101" s="93"/>
      <c r="E101" s="94"/>
      <c r="F101" s="95"/>
      <c r="G101" s="96"/>
      <c r="H101" s="96"/>
      <c r="I101" s="96"/>
      <c r="J101" s="99"/>
    </row>
    <row r="102" spans="1:10" ht="12.3" customHeight="1">
      <c r="A102" s="235" t="s">
        <v>25</v>
      </c>
      <c r="B102" s="234" t="s">
        <v>165</v>
      </c>
      <c r="C102" s="102" t="s">
        <v>166</v>
      </c>
      <c r="D102" s="73">
        <v>0</v>
      </c>
      <c r="E102" s="73">
        <v>0</v>
      </c>
      <c r="F102" s="73">
        <v>0</v>
      </c>
      <c r="G102" s="73">
        <v>0</v>
      </c>
      <c r="H102" s="73">
        <v>0</v>
      </c>
      <c r="I102" s="73">
        <v>0</v>
      </c>
      <c r="J102" s="210">
        <f>SUM(D102:I102)</f>
        <v>0</v>
      </c>
    </row>
    <row r="103" spans="1:10" ht="12.3" customHeight="1">
      <c r="A103" s="235" t="s">
        <v>107</v>
      </c>
      <c r="B103" s="234" t="s">
        <v>167</v>
      </c>
      <c r="C103" s="102" t="s">
        <v>168</v>
      </c>
      <c r="D103" s="73">
        <v>0</v>
      </c>
      <c r="E103" s="73">
        <v>0</v>
      </c>
      <c r="F103" s="73">
        <v>0</v>
      </c>
      <c r="G103" s="73">
        <v>0</v>
      </c>
      <c r="H103" s="73">
        <v>0</v>
      </c>
      <c r="I103" s="73">
        <v>0</v>
      </c>
      <c r="J103" s="210">
        <f>SUM(D103:I103)</f>
        <v>0</v>
      </c>
    </row>
    <row r="104" spans="1:10" ht="12.3" customHeight="1">
      <c r="A104" s="235" t="s">
        <v>22</v>
      </c>
      <c r="B104" s="234" t="s">
        <v>169</v>
      </c>
      <c r="C104" s="102" t="s">
        <v>170</v>
      </c>
      <c r="D104" s="73">
        <v>0</v>
      </c>
      <c r="E104" s="73">
        <v>0</v>
      </c>
      <c r="F104" s="73">
        <v>0</v>
      </c>
      <c r="G104" s="73">
        <v>0</v>
      </c>
      <c r="H104" s="73">
        <v>0</v>
      </c>
      <c r="I104" s="73">
        <v>0</v>
      </c>
      <c r="J104" s="210">
        <f>SUM(D104:I104)</f>
        <v>0</v>
      </c>
    </row>
    <row r="105" spans="1:10" ht="12.3" customHeight="1">
      <c r="A105" s="235"/>
      <c r="B105" s="234" t="s">
        <v>171</v>
      </c>
      <c r="C105" s="102" t="s">
        <v>172</v>
      </c>
      <c r="D105" s="73">
        <v>0</v>
      </c>
      <c r="E105" s="73">
        <v>0</v>
      </c>
      <c r="F105" s="73">
        <v>0</v>
      </c>
      <c r="G105" s="73">
        <v>0</v>
      </c>
      <c r="H105" s="73">
        <v>0</v>
      </c>
      <c r="I105" s="73">
        <v>0</v>
      </c>
      <c r="J105" s="210">
        <f>SUM(D105:I105)</f>
        <v>0</v>
      </c>
    </row>
    <row r="106" spans="1:10" ht="21.3" customHeight="1">
      <c r="A106" s="242" t="s">
        <v>173</v>
      </c>
      <c r="B106" s="243"/>
      <c r="C106" s="113"/>
      <c r="D106" s="114">
        <f t="shared" ref="D106:J106" si="10">SUM(D11:D105)</f>
        <v>0</v>
      </c>
      <c r="E106" s="114">
        <f t="shared" si="10"/>
        <v>0</v>
      </c>
      <c r="F106" s="114">
        <f t="shared" si="10"/>
        <v>0</v>
      </c>
      <c r="G106" s="114">
        <f t="shared" si="10"/>
        <v>0</v>
      </c>
      <c r="H106" s="114">
        <f t="shared" si="10"/>
        <v>0</v>
      </c>
      <c r="I106" s="114">
        <f>SUM(I11:I105)</f>
        <v>0</v>
      </c>
      <c r="J106" s="114">
        <f t="shared" si="10"/>
        <v>0</v>
      </c>
    </row>
    <row r="107" spans="1:10" ht="15" customHeight="1">
      <c r="A107" s="204" t="s">
        <v>174</v>
      </c>
      <c r="B107" s="103"/>
      <c r="C107" s="104"/>
      <c r="D107" s="104"/>
      <c r="E107" s="104"/>
      <c r="F107" s="104"/>
      <c r="G107" s="104"/>
      <c r="H107" s="104"/>
      <c r="I107" s="104"/>
      <c r="J107" s="105"/>
    </row>
    <row r="108" spans="1:10" ht="15" customHeight="1">
      <c r="A108" s="205"/>
      <c r="B108" s="106"/>
      <c r="C108" s="107"/>
      <c r="D108" s="107"/>
      <c r="E108" s="107"/>
      <c r="F108" s="107"/>
      <c r="G108" s="107"/>
      <c r="H108" s="107"/>
      <c r="I108" s="107"/>
      <c r="J108" s="115"/>
    </row>
    <row r="109" spans="1:10" hidden="1">
      <c r="A109" s="195"/>
      <c r="B109" s="187"/>
      <c r="C109" s="187"/>
      <c r="D109" s="187"/>
      <c r="E109" s="187"/>
      <c r="F109" s="187"/>
      <c r="G109" s="187"/>
      <c r="H109" s="187"/>
      <c r="I109" s="187"/>
      <c r="J109" s="187"/>
    </row>
    <row r="110" spans="1:10"/>
    <row r="111" spans="1:10"/>
    <row r="112" spans="1:10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</sheetData>
  <mergeCells count="10">
    <mergeCell ref="A1:J1"/>
    <mergeCell ref="A101:B101"/>
    <mergeCell ref="D6:D8"/>
    <mergeCell ref="E6:E8"/>
    <mergeCell ref="C5:C9"/>
    <mergeCell ref="D5:J5"/>
    <mergeCell ref="F6:G7"/>
    <mergeCell ref="H6:H8"/>
    <mergeCell ref="J6:J8"/>
    <mergeCell ref="I6:I8"/>
  </mergeCells>
  <phoneticPr fontId="2" type="noConversion"/>
  <dataValidations count="3">
    <dataValidation type="whole" allowBlank="1" showInputMessage="1" showErrorMessage="1" errorTitle="Ganze Zahl" error="Bitte nur ganze Zahlen eingeben!!" sqref="D74:I74 D106:I106 D101:I101 D91:I91 D66:I66 D53:I53 D43:I43 D36:I36 D27:I27 D77:I77 D80:I85 J11:J106" xr:uid="{00000000-0002-0000-0300-000000000000}">
      <formula1>-10000000000000</formula1>
      <formula2>10000000000000</formula2>
    </dataValidation>
    <dataValidation type="whole" allowBlank="1" showInputMessage="1" showErrorMessage="1" errorTitle="Ganze Zahl" error="Bitte nur ganze Zahlen eingeben!!" sqref="K26:Q26" xr:uid="{00000000-0002-0000-0300-000001000000}">
      <formula1>-100000000000000</formula1>
      <formula2>10000000000000000</formula2>
    </dataValidation>
    <dataValidation type="decimal" allowBlank="1" showInputMessage="1" showErrorMessage="1" errorTitle="Zahl" error="Bitte nur Werte eingeben!!" sqref="D102:I105 D92:I100 D54:I65 D44:I52 D37:I42 D28:I35 D11:I26 D67:I90" xr:uid="{00000000-0002-0000-0300-000002000000}">
      <formula1>-100000000000000</formula1>
      <formula2>10000000000000000</formula2>
    </dataValidation>
  </dataValidations>
  <pageMargins left="0.98425196850393704" right="0.39370078740157483" top="0.78740157480314965" bottom="0.59055118110236227" header="0.51181102362204722" footer="0.51181102362204722"/>
  <pageSetup paperSize="9" scale="60" orientation="portrait" r:id="rId1"/>
  <headerFooter alignWithMargins="0"/>
  <rowBreaks count="1" manualBreakCount="1">
    <brk id="65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5"/>
  <dimension ref="A1:E79"/>
  <sheetViews>
    <sheetView showGridLines="0" workbookViewId="0">
      <selection activeCell="D10" sqref="D10"/>
    </sheetView>
  </sheetViews>
  <sheetFormatPr baseColWidth="10" defaultColWidth="0" defaultRowHeight="15" zeroHeight="1"/>
  <cols>
    <col min="1" max="1" width="6.77734375" style="157" customWidth="1"/>
    <col min="2" max="2" width="64.77734375" style="158" customWidth="1"/>
    <col min="3" max="3" width="13.44140625" style="159" customWidth="1"/>
    <col min="4" max="4" width="29.77734375" style="160" customWidth="1"/>
    <col min="5" max="5" width="15.5546875" style="218" customWidth="1"/>
    <col min="6" max="16384" width="29.77734375" style="38" hidden="1"/>
  </cols>
  <sheetData>
    <row r="1" spans="1:5" customFormat="1" ht="66.3" customHeight="1">
      <c r="A1" s="307" t="s">
        <v>390</v>
      </c>
      <c r="B1" s="308"/>
      <c r="C1" s="308"/>
      <c r="D1" s="309"/>
      <c r="E1" s="220"/>
    </row>
    <row r="2" spans="1:5" customFormat="1" ht="30">
      <c r="A2" s="153" t="s">
        <v>7</v>
      </c>
      <c r="B2" s="154"/>
      <c r="C2" s="167" t="s">
        <v>184</v>
      </c>
      <c r="D2" s="162">
        <v>4</v>
      </c>
      <c r="E2" s="220"/>
    </row>
    <row r="3" spans="1:5" customFormat="1">
      <c r="A3" s="155"/>
      <c r="B3" s="131"/>
      <c r="C3" s="168" t="s">
        <v>183</v>
      </c>
      <c r="D3" s="163">
        <f>'Aufw.-A_kaufm.'!E3</f>
        <v>2025</v>
      </c>
      <c r="E3" s="218"/>
    </row>
    <row r="4" spans="1:5" customFormat="1">
      <c r="A4" s="156"/>
      <c r="B4" s="132"/>
      <c r="C4" s="169" t="s">
        <v>237</v>
      </c>
      <c r="D4" s="164">
        <f>'Aufw.-A_kaufm.'!F3</f>
        <v>0</v>
      </c>
      <c r="E4" s="218"/>
    </row>
    <row r="5" spans="1:5" customFormat="1" ht="21">
      <c r="A5" s="156"/>
      <c r="B5" s="132"/>
      <c r="C5" s="169" t="s">
        <v>186</v>
      </c>
      <c r="D5" s="165">
        <f>'Aufw.-A_kaufm.'!G3</f>
        <v>0</v>
      </c>
      <c r="E5" s="221"/>
    </row>
    <row r="6" spans="1:5" customFormat="1">
      <c r="A6" s="170"/>
      <c r="B6" s="171"/>
      <c r="C6" s="172" t="s">
        <v>238</v>
      </c>
      <c r="D6" s="166">
        <f>'Aufw.-A_kaufm.'!H3</f>
        <v>0</v>
      </c>
      <c r="E6" s="218"/>
    </row>
    <row r="7" spans="1:5" customFormat="1" ht="37.5" customHeight="1">
      <c r="A7" s="151" t="s">
        <v>239</v>
      </c>
      <c r="B7" s="128"/>
      <c r="C7" s="129"/>
      <c r="D7" s="130"/>
      <c r="E7" s="218"/>
    </row>
    <row r="8" spans="1:5" customFormat="1" ht="27" customHeight="1">
      <c r="A8" s="173" t="s">
        <v>240</v>
      </c>
      <c r="B8" s="133" t="s">
        <v>197</v>
      </c>
      <c r="C8" s="134" t="s">
        <v>270</v>
      </c>
      <c r="D8" s="135" t="s">
        <v>198</v>
      </c>
      <c r="E8" s="214" t="s">
        <v>336</v>
      </c>
    </row>
    <row r="9" spans="1:5" customFormat="1" ht="27" hidden="1" customHeight="1">
      <c r="A9" s="143"/>
      <c r="B9" s="138"/>
      <c r="C9" s="176">
        <v>601</v>
      </c>
      <c r="D9" s="152"/>
      <c r="E9" s="218"/>
    </row>
    <row r="10" spans="1:5" customFormat="1" ht="38.549999999999997" customHeight="1">
      <c r="A10" s="143" t="s">
        <v>199</v>
      </c>
      <c r="B10" s="138" t="s">
        <v>189</v>
      </c>
      <c r="C10" s="139"/>
      <c r="D10" s="152">
        <f>'Erträge-A_kaufm.'!D106</f>
        <v>0</v>
      </c>
      <c r="E10" s="252" t="str">
        <f>IF(D10&lt;0,"Ist der negative Betrag im SyF-Code 61 korrekt?","")</f>
        <v/>
      </c>
    </row>
    <row r="11" spans="1:5" customFormat="1" ht="50.55" customHeight="1">
      <c r="A11" s="143"/>
      <c r="B11" s="138" t="s">
        <v>190</v>
      </c>
      <c r="C11" s="139"/>
      <c r="D11" s="174">
        <f>'Erträge-A_kaufm.'!E106</f>
        <v>0</v>
      </c>
      <c r="E11" s="215" t="str">
        <f>IF(SUM(D12:D15)-D11=0,"ok","Summe der SyF 621 bis 624 ist nicht gleich SyF 62!")</f>
        <v>ok</v>
      </c>
    </row>
    <row r="12" spans="1:5" customFormat="1" ht="40.799999999999997" customHeight="1">
      <c r="A12" s="143" t="s">
        <v>201</v>
      </c>
      <c r="B12" s="138" t="s">
        <v>241</v>
      </c>
      <c r="C12" s="139" t="s">
        <v>242</v>
      </c>
      <c r="D12" s="148">
        <v>0</v>
      </c>
      <c r="E12" s="252" t="str">
        <f>IF(D11&lt;0,"Ist der negative Betrag im SyF-Code 62 korrekt?","")</f>
        <v/>
      </c>
    </row>
    <row r="13" spans="1:5" customFormat="1" ht="27" customHeight="1">
      <c r="A13" s="143" t="s">
        <v>203</v>
      </c>
      <c r="B13" s="138" t="s">
        <v>243</v>
      </c>
      <c r="C13" s="140" t="s">
        <v>244</v>
      </c>
      <c r="D13" s="148">
        <v>0</v>
      </c>
      <c r="E13" s="223"/>
    </row>
    <row r="14" spans="1:5" customFormat="1" ht="27" customHeight="1">
      <c r="A14" s="143" t="s">
        <v>204</v>
      </c>
      <c r="B14" s="138" t="s">
        <v>245</v>
      </c>
      <c r="C14" s="139" t="s">
        <v>246</v>
      </c>
      <c r="D14" s="148">
        <v>0</v>
      </c>
      <c r="E14" s="223"/>
    </row>
    <row r="15" spans="1:5" customFormat="1" ht="27" customHeight="1">
      <c r="A15" s="143" t="s">
        <v>206</v>
      </c>
      <c r="B15" s="138" t="s">
        <v>247</v>
      </c>
      <c r="C15" s="139" t="s">
        <v>248</v>
      </c>
      <c r="D15" s="148">
        <v>0</v>
      </c>
      <c r="E15" s="223"/>
    </row>
    <row r="16" spans="1:5" customFormat="1" ht="27" customHeight="1">
      <c r="A16" s="143"/>
      <c r="B16" s="138" t="s">
        <v>191</v>
      </c>
      <c r="C16" s="139"/>
      <c r="D16" s="152"/>
      <c r="E16" s="223"/>
    </row>
    <row r="17" spans="1:5" customFormat="1" ht="27" customHeight="1">
      <c r="A17" s="143" t="s">
        <v>208</v>
      </c>
      <c r="B17" s="161" t="s">
        <v>249</v>
      </c>
      <c r="C17" s="139"/>
      <c r="D17" s="152">
        <f>'Erträge-A_kaufm.'!F106</f>
        <v>0</v>
      </c>
      <c r="E17" s="223"/>
    </row>
    <row r="18" spans="1:5" customFormat="1" ht="27" customHeight="1">
      <c r="A18" s="143" t="s">
        <v>209</v>
      </c>
      <c r="B18" s="161" t="s">
        <v>250</v>
      </c>
      <c r="C18" s="139"/>
      <c r="D18" s="152">
        <f>'Erträge-A_kaufm.'!G106</f>
        <v>0</v>
      </c>
      <c r="E18" s="223"/>
    </row>
    <row r="19" spans="1:5" customFormat="1" ht="51" customHeight="1">
      <c r="A19" s="143"/>
      <c r="B19" s="141" t="s">
        <v>192</v>
      </c>
      <c r="C19" s="139"/>
      <c r="D19" s="147">
        <f>'Erträge-A_kaufm.'!H106</f>
        <v>0</v>
      </c>
      <c r="E19" s="215" t="str">
        <f>IF(SUM(D20:D21)-D19=0,"ok","Summe der SyF 651 bis 652 ist nicht gleich SyF 65!")</f>
        <v>ok</v>
      </c>
    </row>
    <row r="20" spans="1:5" customFormat="1" ht="38.549999999999997" customHeight="1">
      <c r="A20" s="143" t="s">
        <v>212</v>
      </c>
      <c r="B20" s="161" t="s">
        <v>272</v>
      </c>
      <c r="C20" s="139" t="s">
        <v>251</v>
      </c>
      <c r="D20" s="148">
        <v>0</v>
      </c>
      <c r="E20" s="252" t="str">
        <f>IF(D19&lt;0,"Ist der negative Betrag im SyF-Code 65 korrekt?","")</f>
        <v/>
      </c>
    </row>
    <row r="21" spans="1:5" customFormat="1" ht="27" customHeight="1">
      <c r="A21" s="143" t="s">
        <v>215</v>
      </c>
      <c r="B21" s="161" t="s">
        <v>252</v>
      </c>
      <c r="C21" s="139" t="s">
        <v>253</v>
      </c>
      <c r="D21" s="148">
        <v>0</v>
      </c>
      <c r="E21" s="218"/>
    </row>
    <row r="22" spans="1:5" customFormat="1" ht="37.200000000000003" customHeight="1">
      <c r="A22" s="143">
        <v>10</v>
      </c>
      <c r="B22" s="245" t="s">
        <v>355</v>
      </c>
      <c r="C22" s="246" t="s">
        <v>356</v>
      </c>
      <c r="D22" s="152">
        <f>'Erträge-A_kaufm.'!I106</f>
        <v>0</v>
      </c>
      <c r="E22" s="252" t="str">
        <f>IF(D22&lt;0,"Ist der negative Betrag im SyF-Code 67 korrekt?","")</f>
        <v/>
      </c>
    </row>
    <row r="23" spans="1:5" customFormat="1" ht="27" customHeight="1">
      <c r="A23" s="143">
        <v>11</v>
      </c>
      <c r="B23" s="141" t="s">
        <v>310</v>
      </c>
      <c r="C23" s="139"/>
      <c r="D23" s="150">
        <f>SUM(D10:D19)-D11+D22</f>
        <v>0</v>
      </c>
      <c r="E23" s="218"/>
    </row>
    <row r="24" spans="1:5" customFormat="1" ht="64.5" customHeight="1">
      <c r="A24" s="325" t="s">
        <v>271</v>
      </c>
      <c r="B24" s="326"/>
      <c r="C24" s="129"/>
      <c r="D24" s="130"/>
      <c r="E24" s="218"/>
    </row>
    <row r="25" spans="1:5" customFormat="1" ht="27" customHeight="1">
      <c r="A25" s="173" t="s">
        <v>240</v>
      </c>
      <c r="B25" s="133" t="s">
        <v>197</v>
      </c>
      <c r="C25" s="134"/>
      <c r="D25" s="135" t="s">
        <v>198</v>
      </c>
      <c r="E25" s="218"/>
    </row>
    <row r="26" spans="1:5" customFormat="1" ht="27" customHeight="1">
      <c r="A26" s="143"/>
      <c r="B26" s="138" t="s">
        <v>328</v>
      </c>
      <c r="C26" s="139"/>
      <c r="D26" s="152"/>
      <c r="E26" s="218"/>
    </row>
    <row r="27" spans="1:5" customFormat="1" ht="27" customHeight="1">
      <c r="A27" s="143"/>
      <c r="B27" s="138" t="s">
        <v>255</v>
      </c>
      <c r="C27" s="139"/>
      <c r="D27" s="152"/>
      <c r="E27" s="218"/>
    </row>
    <row r="28" spans="1:5" customFormat="1" ht="27" customHeight="1">
      <c r="A28" s="143">
        <v>12</v>
      </c>
      <c r="B28" s="161" t="s">
        <v>257</v>
      </c>
      <c r="C28" s="139" t="s">
        <v>258</v>
      </c>
      <c r="D28" s="148">
        <v>0</v>
      </c>
      <c r="E28" s="222"/>
    </row>
    <row r="29" spans="1:5" customFormat="1" ht="27" customHeight="1">
      <c r="A29" s="143">
        <v>13</v>
      </c>
      <c r="B29" s="161" t="s">
        <v>260</v>
      </c>
      <c r="C29" s="139" t="s">
        <v>261</v>
      </c>
      <c r="D29" s="148">
        <v>0</v>
      </c>
      <c r="E29" s="223"/>
    </row>
    <row r="30" spans="1:5" customFormat="1" ht="27" customHeight="1">
      <c r="A30" s="143"/>
      <c r="B30" s="138" t="s">
        <v>330</v>
      </c>
      <c r="C30" s="139"/>
      <c r="D30" s="152"/>
      <c r="E30" s="224"/>
    </row>
    <row r="31" spans="1:5" customFormat="1" ht="27" customHeight="1">
      <c r="A31" s="143">
        <v>14</v>
      </c>
      <c r="B31" s="161" t="s">
        <v>257</v>
      </c>
      <c r="C31" s="139" t="s">
        <v>262</v>
      </c>
      <c r="D31" s="148">
        <v>0</v>
      </c>
      <c r="E31" s="218"/>
    </row>
    <row r="32" spans="1:5" customFormat="1" ht="27" customHeight="1">
      <c r="A32" s="143">
        <v>15</v>
      </c>
      <c r="B32" s="161" t="s">
        <v>260</v>
      </c>
      <c r="C32" s="139" t="s">
        <v>263</v>
      </c>
      <c r="D32" s="148">
        <v>0</v>
      </c>
      <c r="E32" s="218"/>
    </row>
    <row r="33" spans="1:5" customFormat="1" ht="27" customHeight="1">
      <c r="A33" s="143">
        <v>16</v>
      </c>
      <c r="B33" s="138" t="s">
        <v>329</v>
      </c>
      <c r="C33" s="139" t="s">
        <v>264</v>
      </c>
      <c r="D33" s="148">
        <v>0</v>
      </c>
      <c r="E33" s="218"/>
    </row>
    <row r="34" spans="1:5" customFormat="1" ht="27" customHeight="1">
      <c r="A34" s="143"/>
      <c r="B34" s="138" t="s">
        <v>265</v>
      </c>
      <c r="C34" s="139"/>
      <c r="D34" s="152"/>
      <c r="E34" s="218"/>
    </row>
    <row r="35" spans="1:5" customFormat="1" ht="27" customHeight="1">
      <c r="A35" s="143">
        <v>17</v>
      </c>
      <c r="B35" s="161" t="s">
        <v>319</v>
      </c>
      <c r="C35" s="139" t="s">
        <v>266</v>
      </c>
      <c r="D35" s="148">
        <v>0</v>
      </c>
      <c r="E35" s="225"/>
    </row>
    <row r="36" spans="1:5" customFormat="1" ht="27" customHeight="1">
      <c r="A36" s="143">
        <v>18</v>
      </c>
      <c r="B36" s="161" t="s">
        <v>267</v>
      </c>
      <c r="C36" s="139" t="s">
        <v>268</v>
      </c>
      <c r="D36" s="148">
        <v>0</v>
      </c>
      <c r="E36" s="218"/>
    </row>
    <row r="37" spans="1:5" customFormat="1" ht="15.6" customHeight="1">
      <c r="A37" s="143">
        <v>19</v>
      </c>
      <c r="B37" s="161" t="s">
        <v>252</v>
      </c>
      <c r="C37" s="139" t="s">
        <v>269</v>
      </c>
      <c r="D37" s="148">
        <v>0</v>
      </c>
      <c r="E37" s="218"/>
    </row>
    <row r="38" spans="1:5" customFormat="1" ht="35.549999999999997" customHeight="1">
      <c r="A38" s="143">
        <v>20</v>
      </c>
      <c r="B38" s="247" t="s">
        <v>357</v>
      </c>
      <c r="C38" s="139"/>
      <c r="D38" s="150">
        <f>SUM(D28:D37)</f>
        <v>0</v>
      </c>
      <c r="E38" s="252" t="str">
        <f>IF(D38&lt;0,"Ist der negative Betrag im SyF-Code 66 korrekt?","")</f>
        <v/>
      </c>
    </row>
    <row r="39" spans="1:5" hidden="1"/>
    <row r="40" spans="1:5" hidden="1"/>
    <row r="41" spans="1:5" hidden="1"/>
    <row r="42" spans="1:5" hidden="1"/>
    <row r="43" spans="1:5" hidden="1"/>
    <row r="44" spans="1:5" hidden="1"/>
    <row r="45" spans="1:5" hidden="1"/>
    <row r="46" spans="1:5" hidden="1"/>
    <row r="47" spans="1:5" hidden="1"/>
    <row r="48" spans="1:5" hidden="1"/>
    <row r="49" spans="5:5" hidden="1">
      <c r="E49" s="212"/>
    </row>
    <row r="50" spans="5:5" hidden="1">
      <c r="E50" s="212"/>
    </row>
    <row r="51" spans="5:5" hidden="1">
      <c r="E51" s="212"/>
    </row>
    <row r="52" spans="5:5" hidden="1">
      <c r="E52" s="212"/>
    </row>
    <row r="53" spans="5:5" hidden="1">
      <c r="E53" s="212"/>
    </row>
    <row r="54" spans="5:5" hidden="1">
      <c r="E54" s="212"/>
    </row>
    <row r="55" spans="5:5" hidden="1">
      <c r="E55" s="212"/>
    </row>
    <row r="56" spans="5:5" hidden="1">
      <c r="E56" s="212"/>
    </row>
    <row r="57" spans="5:5" hidden="1">
      <c r="E57" s="212"/>
    </row>
    <row r="58" spans="5:5" hidden="1">
      <c r="E58" s="212"/>
    </row>
    <row r="59" spans="5:5" hidden="1">
      <c r="E59" s="212"/>
    </row>
    <row r="60" spans="5:5" hidden="1"/>
    <row r="61" spans="5:5" hidden="1"/>
    <row r="62" spans="5:5" hidden="1"/>
    <row r="63" spans="5:5" hidden="1"/>
    <row r="64" spans="5:5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</sheetData>
  <mergeCells count="2">
    <mergeCell ref="A24:B24"/>
    <mergeCell ref="A1:D1"/>
  </mergeCells>
  <phoneticPr fontId="2" type="noConversion"/>
  <conditionalFormatting sqref="E12">
    <cfRule type="containsText" dxfId="6" priority="5" operator="containsText" text="Ist der negative Betrag im SyF-Code 62 korrekt?">
      <formula>NOT(ISERROR(SEARCH("Ist der negative Betrag im SyF-Code 62 korrekt?",E12)))</formula>
    </cfRule>
  </conditionalFormatting>
  <conditionalFormatting sqref="E20">
    <cfRule type="containsText" dxfId="5" priority="4" operator="containsText" text="Ist der negative Betrag im SyF-Code 65 korrekt?">
      <formula>NOT(ISERROR(SEARCH("Ist der negative Betrag im SyF-Code 65 korrekt?",E20)))</formula>
    </cfRule>
  </conditionalFormatting>
  <conditionalFormatting sqref="E22">
    <cfRule type="containsText" dxfId="4" priority="3" operator="containsText" text="Ist der negative Betrag im SyF-Code 67 korrekt?">
      <formula>NOT(ISERROR(SEARCH("Ist der negative Betrag im SyF-Code 67 korrekt?",E22)))</formula>
    </cfRule>
  </conditionalFormatting>
  <conditionalFormatting sqref="E10">
    <cfRule type="containsText" dxfId="3" priority="2" operator="containsText" text="Ist der negative Betrag im SyF-Code 61 korrekt?">
      <formula>NOT(ISERROR(SEARCH("Ist der negative Betrag im SyF-Code 61 korrekt?",E10)))</formula>
    </cfRule>
  </conditionalFormatting>
  <conditionalFormatting sqref="E38">
    <cfRule type="containsText" dxfId="2" priority="1" operator="containsText" text="Ist der negative Betrag im SyF-Code 66 korrekt?">
      <formula>NOT(ISERROR(SEARCH("Ist der negative Betrag im SyF-Code 66 korrekt?",E38)))</formula>
    </cfRule>
  </conditionalFormatting>
  <dataValidations count="4">
    <dataValidation type="whole" allowBlank="1" showInputMessage="1" showErrorMessage="1" errorTitle="Ganze Zahl" error="Bitte nur ganze Zahlen eingeben!!" sqref="D38" xr:uid="{00000000-0002-0000-0400-000000000000}">
      <formula1>-10000000000</formula1>
      <formula2>10000000000</formula2>
    </dataValidation>
    <dataValidation operator="greaterThan" allowBlank="1" showInputMessage="1" showErrorMessage="1" errorTitle="Ganze Zahl" error="Bitte nur ganze Zahlen eingeben!!" sqref="D34 D16:D19 D10:D11 D30 D22" xr:uid="{00000000-0002-0000-0400-000001000000}"/>
    <dataValidation type="whole" allowBlank="1" showInputMessage="1" showErrorMessage="1" errorTitle="Ganze Zahl" error="Bitte nur ganze Zahlen eingeben!!" sqref="D23" xr:uid="{00000000-0002-0000-0400-000002000000}">
      <formula1>-1000000000000</formula1>
      <formula2>10000000000000</formula2>
    </dataValidation>
    <dataValidation type="decimal" allowBlank="1" showInputMessage="1" showErrorMessage="1" errorTitle="Zahl" error="Bitte nur Werte eingeben!!" sqref="D12:D15 D20:D21 D28:D29 D31:D33 D35:D37" xr:uid="{00000000-0002-0000-0400-000003000000}">
      <formula1>-100000000000</formula1>
      <formula2>100000000000</formula2>
    </dataValidation>
  </dataValidations>
  <pageMargins left="0.98425196850393704" right="0.59055118110236227" top="0.78740157480314965" bottom="0.59055118110236227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6"/>
  <dimension ref="A1:G52"/>
  <sheetViews>
    <sheetView showGridLines="0" workbookViewId="0">
      <selection activeCell="D22" sqref="D22"/>
    </sheetView>
  </sheetViews>
  <sheetFormatPr baseColWidth="10" defaultColWidth="0" defaultRowHeight="15" zeroHeight="1"/>
  <cols>
    <col min="1" max="1" width="6.77734375" style="157" customWidth="1"/>
    <col min="2" max="2" width="64.77734375" style="158" customWidth="1"/>
    <col min="3" max="3" width="13.44140625" style="159" customWidth="1"/>
    <col min="4" max="4" width="29.77734375" style="160" customWidth="1"/>
    <col min="5" max="5" width="15.5546875" customWidth="1"/>
    <col min="6" max="16384" width="29.77734375" hidden="1"/>
  </cols>
  <sheetData>
    <row r="1" spans="1:5" ht="66.3" customHeight="1">
      <c r="A1" s="307" t="s">
        <v>391</v>
      </c>
      <c r="B1" s="308"/>
      <c r="C1" s="308"/>
      <c r="D1" s="309"/>
    </row>
    <row r="2" spans="1:5" ht="13.2">
      <c r="A2" s="153" t="s">
        <v>7</v>
      </c>
      <c r="B2" s="154"/>
      <c r="C2" s="167" t="s">
        <v>184</v>
      </c>
      <c r="D2" s="162">
        <v>5</v>
      </c>
      <c r="E2" s="213"/>
    </row>
    <row r="3" spans="1:5" ht="13.2">
      <c r="A3" s="155"/>
      <c r="B3" s="131"/>
      <c r="C3" s="168" t="s">
        <v>183</v>
      </c>
      <c r="D3" s="163">
        <f>'Aufw.-A_kaufm.'!E3</f>
        <v>2025</v>
      </c>
      <c r="E3" s="213"/>
    </row>
    <row r="4" spans="1:5" ht="12.75" customHeight="1">
      <c r="A4" s="156"/>
      <c r="B4" s="132"/>
      <c r="C4" s="169" t="s">
        <v>237</v>
      </c>
      <c r="D4" s="164">
        <f>'Erträge-B_kaufm.'!D4</f>
        <v>0</v>
      </c>
      <c r="E4" s="213"/>
    </row>
    <row r="5" spans="1:5" ht="13.2">
      <c r="A5" s="156"/>
      <c r="B5" s="132"/>
      <c r="C5" s="169" t="s">
        <v>186</v>
      </c>
      <c r="D5" s="165">
        <f>'Erträge-B_kaufm.'!D5</f>
        <v>0</v>
      </c>
      <c r="E5" s="213"/>
    </row>
    <row r="6" spans="1:5" ht="13.2">
      <c r="A6" s="170"/>
      <c r="B6" s="171"/>
      <c r="C6" s="172" t="s">
        <v>238</v>
      </c>
      <c r="D6" s="166">
        <f>'Erträge-B_kaufm.'!D6</f>
        <v>0</v>
      </c>
      <c r="E6" s="213"/>
    </row>
    <row r="7" spans="1:5" ht="37.5" customHeight="1">
      <c r="A7" s="327" t="s">
        <v>333</v>
      </c>
      <c r="B7" s="328"/>
      <c r="C7" s="328"/>
      <c r="D7" s="329"/>
      <c r="E7" s="213"/>
    </row>
    <row r="8" spans="1:5" ht="27" customHeight="1">
      <c r="A8" s="173" t="s">
        <v>196</v>
      </c>
      <c r="B8" s="133" t="s">
        <v>197</v>
      </c>
      <c r="C8" s="134" t="s">
        <v>270</v>
      </c>
      <c r="D8" s="181" t="s">
        <v>298</v>
      </c>
      <c r="E8" s="214" t="s">
        <v>336</v>
      </c>
    </row>
    <row r="9" spans="1:5" ht="27" hidden="1" customHeight="1">
      <c r="A9" s="143"/>
      <c r="B9" s="138"/>
      <c r="C9" s="176">
        <v>820</v>
      </c>
      <c r="D9" s="152"/>
    </row>
    <row r="10" spans="1:5" ht="27" customHeight="1">
      <c r="A10" s="143"/>
      <c r="B10" s="138" t="s">
        <v>273</v>
      </c>
      <c r="C10" s="139"/>
      <c r="D10" s="174">
        <f>'Erträge-B_kaufm.'!D17</f>
        <v>0</v>
      </c>
      <c r="E10" s="215" t="str">
        <f>IF(SUM(D11:D15)-D10=0,"ok","Summe der SyF 631 bis 635 ist nicht gleich SyF 63!")</f>
        <v>ok</v>
      </c>
    </row>
    <row r="11" spans="1:5" ht="40.799999999999997" customHeight="1">
      <c r="A11" s="143" t="s">
        <v>199</v>
      </c>
      <c r="B11" s="161" t="s">
        <v>325</v>
      </c>
      <c r="C11" s="139" t="s">
        <v>274</v>
      </c>
      <c r="D11" s="148">
        <v>0</v>
      </c>
      <c r="E11" s="252" t="str">
        <f>IF(D10&lt;0,"Ist der negative Betrag im SyF-Code 63 korrekt?","")</f>
        <v/>
      </c>
    </row>
    <row r="12" spans="1:5" ht="27" customHeight="1">
      <c r="A12" s="143" t="s">
        <v>201</v>
      </c>
      <c r="B12" s="161" t="s">
        <v>327</v>
      </c>
      <c r="C12" s="139" t="s">
        <v>275</v>
      </c>
      <c r="D12" s="148">
        <v>0</v>
      </c>
      <c r="E12" s="216"/>
    </row>
    <row r="13" spans="1:5" ht="69.599999999999994" customHeight="1">
      <c r="A13" s="143" t="s">
        <v>203</v>
      </c>
      <c r="B13" s="245" t="s">
        <v>369</v>
      </c>
      <c r="C13" s="140" t="s">
        <v>276</v>
      </c>
      <c r="D13" s="148">
        <v>0</v>
      </c>
      <c r="E13" s="216"/>
    </row>
    <row r="14" spans="1:5" ht="27" customHeight="1">
      <c r="A14" s="143" t="s">
        <v>204</v>
      </c>
      <c r="B14" s="161" t="s">
        <v>292</v>
      </c>
      <c r="C14" s="139" t="s">
        <v>277</v>
      </c>
      <c r="D14" s="148">
        <v>0</v>
      </c>
      <c r="E14" s="216"/>
    </row>
    <row r="15" spans="1:5" ht="40.799999999999997" customHeight="1">
      <c r="A15" s="143" t="s">
        <v>206</v>
      </c>
      <c r="B15" s="161" t="s">
        <v>320</v>
      </c>
      <c r="C15" s="140" t="s">
        <v>278</v>
      </c>
      <c r="D15" s="148">
        <v>0</v>
      </c>
    </row>
    <row r="16" spans="1:5" ht="27" customHeight="1">
      <c r="A16" s="143"/>
      <c r="B16" s="138" t="s">
        <v>279</v>
      </c>
      <c r="C16" s="139"/>
      <c r="D16" s="174">
        <f>'Erträge-B_kaufm.'!D18</f>
        <v>0</v>
      </c>
      <c r="E16" s="215" t="str">
        <f>IF(SUM(D18:D26)-D16=0,"ok","Summe der SyF 641 bis 648 ist nicht gleich SyF 64!")</f>
        <v>ok</v>
      </c>
    </row>
    <row r="17" spans="1:5" ht="39" customHeight="1">
      <c r="A17" s="143"/>
      <c r="B17" s="161" t="s">
        <v>280</v>
      </c>
      <c r="C17" s="139"/>
      <c r="D17" s="152"/>
      <c r="E17" s="252" t="str">
        <f>IF(D16&lt;0,"Ist der negative Betrag im SyF-Code 64 korrekt?","")</f>
        <v/>
      </c>
    </row>
    <row r="18" spans="1:5" ht="27" customHeight="1">
      <c r="A18" s="143" t="s">
        <v>208</v>
      </c>
      <c r="B18" s="248" t="s">
        <v>358</v>
      </c>
      <c r="C18" s="249" t="s">
        <v>362</v>
      </c>
      <c r="D18" s="148">
        <v>0</v>
      </c>
    </row>
    <row r="19" spans="1:5" ht="27" customHeight="1">
      <c r="A19" s="143" t="s">
        <v>209</v>
      </c>
      <c r="B19" s="248" t="s">
        <v>359</v>
      </c>
      <c r="C19" s="246" t="s">
        <v>363</v>
      </c>
      <c r="D19" s="148">
        <v>0</v>
      </c>
    </row>
    <row r="20" spans="1:5" ht="27" customHeight="1">
      <c r="A20" s="143" t="s">
        <v>212</v>
      </c>
      <c r="B20" s="248" t="s">
        <v>360</v>
      </c>
      <c r="C20" s="249" t="s">
        <v>364</v>
      </c>
      <c r="D20" s="148">
        <v>0</v>
      </c>
    </row>
    <row r="21" spans="1:5" ht="27" customHeight="1">
      <c r="A21" s="143" t="s">
        <v>215</v>
      </c>
      <c r="B21" s="248" t="s">
        <v>361</v>
      </c>
      <c r="C21" s="246" t="s">
        <v>365</v>
      </c>
      <c r="D21" s="148">
        <v>0</v>
      </c>
    </row>
    <row r="22" spans="1:5" ht="27" customHeight="1">
      <c r="A22" s="143" t="s">
        <v>254</v>
      </c>
      <c r="B22" s="161" t="s">
        <v>321</v>
      </c>
      <c r="C22" s="140" t="s">
        <v>281</v>
      </c>
      <c r="D22" s="148">
        <v>0</v>
      </c>
    </row>
    <row r="23" spans="1:5" ht="27" customHeight="1">
      <c r="A23" s="143" t="s">
        <v>256</v>
      </c>
      <c r="B23" s="161" t="s">
        <v>293</v>
      </c>
      <c r="C23" s="139" t="s">
        <v>282</v>
      </c>
      <c r="D23" s="148">
        <v>0</v>
      </c>
    </row>
    <row r="24" spans="1:5" ht="27" customHeight="1">
      <c r="A24" s="143" t="s">
        <v>259</v>
      </c>
      <c r="B24" s="161" t="s">
        <v>322</v>
      </c>
      <c r="C24" s="140" t="s">
        <v>283</v>
      </c>
      <c r="D24" s="148">
        <v>0</v>
      </c>
    </row>
    <row r="25" spans="1:5" ht="27" customHeight="1">
      <c r="A25" s="143" t="s">
        <v>285</v>
      </c>
      <c r="B25" s="161" t="s">
        <v>323</v>
      </c>
      <c r="C25" s="139" t="s">
        <v>284</v>
      </c>
      <c r="D25" s="148">
        <v>0</v>
      </c>
    </row>
    <row r="26" spans="1:5" ht="144.75" customHeight="1">
      <c r="A26" s="143" t="s">
        <v>287</v>
      </c>
      <c r="B26" s="161" t="s">
        <v>334</v>
      </c>
      <c r="C26" s="140" t="s">
        <v>286</v>
      </c>
      <c r="D26" s="148">
        <v>0</v>
      </c>
    </row>
    <row r="27" spans="1:5" ht="30.3" customHeight="1">
      <c r="A27" s="178" t="s">
        <v>311</v>
      </c>
      <c r="B27" s="179" t="s">
        <v>335</v>
      </c>
      <c r="C27" s="180"/>
      <c r="D27" s="174">
        <f>SUM(D11:D26)-D16</f>
        <v>0</v>
      </c>
    </row>
    <row r="28" spans="1:5" ht="27" customHeight="1">
      <c r="A28" s="143"/>
      <c r="B28" s="177" t="s">
        <v>294</v>
      </c>
      <c r="C28" s="139"/>
      <c r="D28" s="152"/>
    </row>
    <row r="29" spans="1:5" ht="27" customHeight="1">
      <c r="A29" s="143" t="s">
        <v>312</v>
      </c>
      <c r="B29" s="253" t="s">
        <v>379</v>
      </c>
      <c r="C29" s="139" t="s">
        <v>288</v>
      </c>
      <c r="D29" s="148">
        <v>0</v>
      </c>
    </row>
    <row r="30" spans="1:5" ht="27" customHeight="1">
      <c r="A30" s="143" t="s">
        <v>313</v>
      </c>
      <c r="B30" s="177" t="s">
        <v>295</v>
      </c>
      <c r="C30" s="139" t="s">
        <v>289</v>
      </c>
      <c r="D30" s="148">
        <v>0</v>
      </c>
    </row>
    <row r="31" spans="1:5" ht="27" customHeight="1">
      <c r="A31" s="143" t="s">
        <v>314</v>
      </c>
      <c r="B31" s="177" t="s">
        <v>296</v>
      </c>
      <c r="C31" s="139" t="s">
        <v>290</v>
      </c>
      <c r="D31" s="148">
        <v>0</v>
      </c>
    </row>
    <row r="32" spans="1:5" ht="27" customHeight="1">
      <c r="A32" s="143" t="s">
        <v>315</v>
      </c>
      <c r="B32" s="177" t="s">
        <v>297</v>
      </c>
      <c r="C32" s="139" t="s">
        <v>291</v>
      </c>
      <c r="D32" s="148">
        <v>0</v>
      </c>
    </row>
    <row r="33" spans="1:7" s="218" customFormat="1" ht="30.3" customHeight="1">
      <c r="A33" s="217"/>
      <c r="B33" s="330" t="s">
        <v>337</v>
      </c>
      <c r="C33" s="330"/>
      <c r="D33" s="331"/>
      <c r="E33" s="215" t="str">
        <f>IF(D27-D29-D30-D31-D32&gt;0,"Bitte überprüfen Sie Ihre Angaben!",IF(D27-D29-D30-D31-D32&lt;0,"Bitte überprüfen Sie Ihre Angaben!","ok"))</f>
        <v>ok</v>
      </c>
      <c r="G33" s="219"/>
    </row>
    <row r="34" spans="1:7" hidden="1">
      <c r="E34" s="215" t="str">
        <f>IF(D27-D29-D30-D31-D32&gt;0,"Bitte überprüfen Sie Ihre Angaben!",IF(D27-D29-D30-D31-D32&lt;0,"Bitte überprüfen Sie Ihre Angaben!","ok"))</f>
        <v>ok</v>
      </c>
    </row>
    <row r="35" spans="1:7" hidden="1"/>
    <row r="36" spans="1:7" hidden="1"/>
    <row r="37" spans="1:7" hidden="1"/>
    <row r="38" spans="1:7" hidden="1"/>
    <row r="39" spans="1:7" hidden="1"/>
    <row r="40" spans="1:7" hidden="1"/>
    <row r="41" spans="1:7" hidden="1"/>
    <row r="42" spans="1:7" hidden="1"/>
    <row r="43" spans="1:7" hidden="1"/>
    <row r="44" spans="1:7" hidden="1"/>
    <row r="45" spans="1:7" hidden="1"/>
    <row r="46" spans="1:7" hidden="1"/>
    <row r="47" spans="1:7" hidden="1"/>
    <row r="48" spans="1:7" hidden="1"/>
    <row r="49" hidden="1"/>
    <row r="50" hidden="1"/>
    <row r="51" hidden="1"/>
    <row r="52" hidden="1"/>
  </sheetData>
  <mergeCells count="3">
    <mergeCell ref="A1:D1"/>
    <mergeCell ref="A7:D7"/>
    <mergeCell ref="B33:D33"/>
  </mergeCells>
  <phoneticPr fontId="2" type="noConversion"/>
  <conditionalFormatting sqref="E11">
    <cfRule type="containsText" dxfId="1" priority="2" operator="containsText" text="Ist der negative Betrag im SyF-Code 63 korrekt?">
      <formula>NOT(ISERROR(SEARCH("Ist der negative Betrag im SyF-Code 63 korrekt?",E11)))</formula>
    </cfRule>
  </conditionalFormatting>
  <conditionalFormatting sqref="E17">
    <cfRule type="containsText" dxfId="0" priority="1" operator="containsText" text="Ist der negative Betrag im SyF-Code 64 korrekt?">
      <formula>NOT(ISERROR(SEARCH("Ist der negative Betrag im SyF-Code 64 korrekt?",E17)))</formula>
    </cfRule>
  </conditionalFormatting>
  <dataValidations count="2">
    <dataValidation type="whole" allowBlank="1" showInputMessage="1" showErrorMessage="1" errorTitle="Ganze Zahl" error="Bitte nur ganze Zahlen eingeben!!" sqref="D27:D28 D17" xr:uid="{00000000-0002-0000-0500-000000000000}">
      <formula1>-10000000000000</formula1>
      <formula2>100000000000000</formula2>
    </dataValidation>
    <dataValidation type="decimal" allowBlank="1" showInputMessage="1" showErrorMessage="1" errorTitle="Zahl" error="Bitte nur Werte eingeben!!" sqref="D29:D32 D18:D26 D11:D15" xr:uid="{00000000-0002-0000-0500-000001000000}">
      <formula1>-100000000000</formula1>
      <formula2>100000000000</formula2>
    </dataValidation>
  </dataValidations>
  <pageMargins left="0.78740157480314965" right="0.39370078740157483" top="0.59055118110236227" bottom="0.39370078740157483" header="0.51181102362204722" footer="0.51181102362204722"/>
  <pageSetup paperSize="9" scale="8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</sheetPr>
  <dimension ref="A1:AU86"/>
  <sheetViews>
    <sheetView topLeftCell="U1" workbookViewId="0">
      <selection activeCell="AD1" sqref="AD1"/>
    </sheetView>
  </sheetViews>
  <sheetFormatPr baseColWidth="10" defaultRowHeight="13.2"/>
  <sheetData>
    <row r="1" spans="1:47">
      <c r="A1">
        <f>ROUND('Aufw.-B_kaufm.'!D12,0)</f>
        <v>0</v>
      </c>
      <c r="B1">
        <f>ROUND('Aufw.-B_kaufm.'!D15,0)</f>
        <v>0</v>
      </c>
      <c r="C1">
        <f>ROUND('Aufw.-B_kaufm.'!D17,0)</f>
        <v>0</v>
      </c>
      <c r="D1">
        <f>ROUND('Aufw.-B_kaufm.'!D19,0)</f>
        <v>0</v>
      </c>
      <c r="E1">
        <f>ROUND('Aufw.-B_kaufm.'!D22,0)</f>
        <v>0</v>
      </c>
      <c r="F1">
        <f>ROUND('Aufw.-B_kaufm.'!D23,0)</f>
        <v>0</v>
      </c>
      <c r="G1">
        <f>ROUND('Aufw.-B_kaufm.'!D24,0)</f>
        <v>0</v>
      </c>
      <c r="H1">
        <f>ROUND('Aufw.-B_kaufm.'!D25,0)</f>
        <v>0</v>
      </c>
      <c r="I1">
        <f>ROUND('Aufw.-B_kaufm.'!D28,0)</f>
        <v>0</v>
      </c>
      <c r="J1">
        <f>ROUND('Aufw.-B_kaufm.'!D35,0)</f>
        <v>0</v>
      </c>
      <c r="K1">
        <f>ROUND('Aufw.-B_kaufm.'!D36,0)</f>
        <v>0</v>
      </c>
      <c r="L1">
        <f>ROUND('Aufw.-B_kaufm.'!D37,0)</f>
        <v>0</v>
      </c>
      <c r="M1">
        <f>ROUND('Aufw.-B_kaufm.'!D38,0)</f>
        <v>0</v>
      </c>
      <c r="N1">
        <f>ROUND('Aufw.-B_kaufm.'!D39,0)</f>
        <v>0</v>
      </c>
      <c r="O1">
        <f>ROUND('Aufw.-B_kaufm.'!D40,0)</f>
        <v>0</v>
      </c>
      <c r="P1">
        <f>ROUND('Erträge-B_kaufm.'!D12,0)</f>
        <v>0</v>
      </c>
      <c r="Q1">
        <f>ROUND('Erträge-B_kaufm.'!D13,0)</f>
        <v>0</v>
      </c>
      <c r="R1">
        <f>ROUND('Erträge-B_kaufm.'!D14,0)</f>
        <v>0</v>
      </c>
      <c r="S1">
        <f>ROUND('Erträge-B_kaufm.'!D15,0)</f>
        <v>0</v>
      </c>
      <c r="T1">
        <f>ROUND('Erträge-B_kaufm.'!D20,0)</f>
        <v>0</v>
      </c>
      <c r="U1">
        <f>ROUND('Erträge-B_kaufm.'!D21,0)</f>
        <v>0</v>
      </c>
      <c r="V1">
        <f>ROUND('Erträge-B_kaufm.'!D28,0)</f>
        <v>0</v>
      </c>
      <c r="W1">
        <f>ROUND('Erträge-B_kaufm.'!D29,0)</f>
        <v>0</v>
      </c>
      <c r="X1">
        <f>ROUND('Erträge-B_kaufm.'!D31,0)</f>
        <v>0</v>
      </c>
      <c r="Y1">
        <f>ROUND('Erträge-B_kaufm.'!D32,0)</f>
        <v>0</v>
      </c>
      <c r="Z1">
        <f>ROUND('Erträge-B_kaufm.'!D33,0)</f>
        <v>0</v>
      </c>
      <c r="AA1">
        <f>ROUND('Erträge-B_kaufm.'!D35,0)</f>
        <v>0</v>
      </c>
      <c r="AB1">
        <f>ROUND('Erträge-B_kaufm.'!D36,0)</f>
        <v>0</v>
      </c>
      <c r="AC1">
        <f>ROUND('Erträge-B_kaufm.'!D37,0)</f>
        <v>0</v>
      </c>
      <c r="AD1">
        <f>ROUND(Drittmittel_kaufm.!D11,0)</f>
        <v>0</v>
      </c>
      <c r="AE1">
        <f>ROUND(Drittmittel_kaufm.!D12,0)</f>
        <v>0</v>
      </c>
      <c r="AF1">
        <f>ROUND(Drittmittel_kaufm.!D13,0)</f>
        <v>0</v>
      </c>
      <c r="AG1">
        <f>ROUND(Drittmittel_kaufm.!D14,0)</f>
        <v>0</v>
      </c>
      <c r="AH1">
        <f>ROUND(Drittmittel_kaufm.!D15,0)</f>
        <v>0</v>
      </c>
      <c r="AI1">
        <f>ROUND(Drittmittel_kaufm.!D18,0)</f>
        <v>0</v>
      </c>
      <c r="AJ1">
        <f>ROUND(Drittmittel_kaufm.!D19,0)</f>
        <v>0</v>
      </c>
      <c r="AK1">
        <f>ROUND(Drittmittel_kaufm.!D20,0)</f>
        <v>0</v>
      </c>
      <c r="AL1">
        <f>ROUND(Drittmittel_kaufm.!D21,0)</f>
        <v>0</v>
      </c>
      <c r="AM1">
        <f>ROUND(Drittmittel_kaufm.!D22,0)</f>
        <v>0</v>
      </c>
      <c r="AN1">
        <f>ROUND(Drittmittel_kaufm.!D23,0)</f>
        <v>0</v>
      </c>
      <c r="AO1">
        <f>ROUND(Drittmittel_kaufm.!D24,0)</f>
        <v>0</v>
      </c>
      <c r="AP1">
        <f>ROUND(Drittmittel_kaufm.!D25,0)</f>
        <v>0</v>
      </c>
      <c r="AQ1">
        <f>ROUND(Drittmittel_kaufm.!D26,0)</f>
        <v>0</v>
      </c>
      <c r="AR1">
        <f>ROUND(Drittmittel_kaufm.!D29,0)</f>
        <v>0</v>
      </c>
      <c r="AS1">
        <f>ROUND(Drittmittel_kaufm.!D30,0)</f>
        <v>0</v>
      </c>
      <c r="AT1">
        <f>ROUND(Drittmittel_kaufm.!D31,0)</f>
        <v>0</v>
      </c>
      <c r="AU1">
        <f>ROUND(Drittmittel_kaufm.!D32,0)</f>
        <v>0</v>
      </c>
    </row>
    <row r="2" spans="1:47">
      <c r="A2" t="s">
        <v>368</v>
      </c>
      <c r="B2" t="s">
        <v>21</v>
      </c>
      <c r="C2">
        <f>ROUND('Aufw.-A_kaufm.'!D11,0)</f>
        <v>0</v>
      </c>
      <c r="D2">
        <f>ROUND('Aufw.-A_kaufm.'!E11,0)</f>
        <v>0</v>
      </c>
      <c r="E2">
        <f>ROUND('Aufw.-A_kaufm.'!F11,0)</f>
        <v>0</v>
      </c>
      <c r="F2">
        <f>ROUND('Aufw.-A_kaufm.'!G11,0)</f>
        <v>0</v>
      </c>
      <c r="G2">
        <f>ROUND('Aufw.-A_kaufm.'!H11,0)</f>
        <v>0</v>
      </c>
      <c r="H2">
        <f>ROUND('Aufw.-A_kaufm.'!I11,0)</f>
        <v>0</v>
      </c>
      <c r="I2">
        <f>ROUND('Aufw.-A_kaufm.'!J11,0)</f>
        <v>0</v>
      </c>
      <c r="J2">
        <f>ROUND('Aufw.-A_kaufm.'!K11,0)</f>
        <v>0</v>
      </c>
      <c r="K2">
        <f>ROUND('Aufw.-A_kaufm.'!L11,0)</f>
        <v>0</v>
      </c>
      <c r="L2">
        <f>ROUND('Aufw.-A_kaufm.'!M11,0)</f>
        <v>0</v>
      </c>
      <c r="M2">
        <f>ROUND('Aufw.-A_kaufm.'!N11,0)</f>
        <v>0</v>
      </c>
      <c r="N2" s="213">
        <f>ROUND('Aufw.-A_kaufm.'!O11,0)</f>
        <v>0</v>
      </c>
      <c r="O2">
        <f>ROUND('Aufw.-A_kaufm.'!Q11,0)</f>
        <v>0</v>
      </c>
      <c r="P2">
        <f>ROUND('Erträge-A_kaufm.'!D11,0)</f>
        <v>0</v>
      </c>
      <c r="Q2">
        <f>ROUND('Erträge-A_kaufm.'!E11,0)</f>
        <v>0</v>
      </c>
      <c r="R2">
        <f>ROUND('Erträge-A_kaufm.'!F11,0)</f>
        <v>0</v>
      </c>
      <c r="S2">
        <f>ROUND('Erträge-A_kaufm.'!G11,0)</f>
        <v>0</v>
      </c>
      <c r="T2">
        <f>ROUND('Erträge-A_kaufm.'!H11,0)</f>
        <v>0</v>
      </c>
      <c r="U2">
        <f>ROUND('Erträge-A_kaufm.'!I11,0)</f>
        <v>0</v>
      </c>
      <c r="X2" s="251" t="str">
        <f>IF(AND(SUM(C2:N2)+SUM(P2:U2)=0,O2=0),"weg","ok")</f>
        <v>weg</v>
      </c>
    </row>
    <row r="3" spans="1:47">
      <c r="A3" t="s">
        <v>368</v>
      </c>
      <c r="B3" t="s">
        <v>24</v>
      </c>
      <c r="C3">
        <f>ROUND('Aufw.-A_kaufm.'!D12,0)</f>
        <v>0</v>
      </c>
      <c r="D3">
        <f>ROUND('Aufw.-A_kaufm.'!E12,0)</f>
        <v>0</v>
      </c>
      <c r="E3">
        <f>ROUND('Aufw.-A_kaufm.'!F12,0)</f>
        <v>0</v>
      </c>
      <c r="F3">
        <f>ROUND('Aufw.-A_kaufm.'!G12,0)</f>
        <v>0</v>
      </c>
      <c r="G3">
        <f>ROUND('Aufw.-A_kaufm.'!H12,0)</f>
        <v>0</v>
      </c>
      <c r="H3">
        <f>ROUND('Aufw.-A_kaufm.'!I12,0)</f>
        <v>0</v>
      </c>
      <c r="I3">
        <f>ROUND('Aufw.-A_kaufm.'!J12,0)</f>
        <v>0</v>
      </c>
      <c r="J3">
        <f>ROUND('Aufw.-A_kaufm.'!K12,0)</f>
        <v>0</v>
      </c>
      <c r="K3">
        <f>ROUND('Aufw.-A_kaufm.'!L12,0)</f>
        <v>0</v>
      </c>
      <c r="L3">
        <f>ROUND('Aufw.-A_kaufm.'!M12,0)</f>
        <v>0</v>
      </c>
      <c r="M3">
        <f>ROUND('Aufw.-A_kaufm.'!N12,0)</f>
        <v>0</v>
      </c>
      <c r="N3">
        <f>ROUND('Aufw.-A_kaufm.'!O12,0)</f>
        <v>0</v>
      </c>
      <c r="O3">
        <f>ROUND('Aufw.-A_kaufm.'!Q12,0)</f>
        <v>0</v>
      </c>
      <c r="P3">
        <f>ROUND('Erträge-A_kaufm.'!D12,0)</f>
        <v>0</v>
      </c>
      <c r="Q3">
        <f>ROUND('Erträge-A_kaufm.'!E12,0)</f>
        <v>0</v>
      </c>
      <c r="R3">
        <f>ROUND('Erträge-A_kaufm.'!F12,0)</f>
        <v>0</v>
      </c>
      <c r="S3">
        <f>ROUND('Erträge-A_kaufm.'!G12,0)</f>
        <v>0</v>
      </c>
      <c r="T3">
        <f>ROUND('Erträge-A_kaufm.'!H12,0)</f>
        <v>0</v>
      </c>
      <c r="U3">
        <f>ROUND('Erträge-A_kaufm.'!I12,0)</f>
        <v>0</v>
      </c>
      <c r="X3" s="251" t="str">
        <f t="shared" ref="X3:X53" si="0">IF(AND(SUM(C3:N3)+SUM(P3:U3)=0,O3=0),"weg","ok")</f>
        <v>weg</v>
      </c>
    </row>
    <row r="4" spans="1:47">
      <c r="A4" t="s">
        <v>368</v>
      </c>
      <c r="B4" t="s">
        <v>27</v>
      </c>
      <c r="C4">
        <f>ROUND('Aufw.-A_kaufm.'!D13,0)</f>
        <v>0</v>
      </c>
      <c r="D4">
        <f>ROUND('Aufw.-A_kaufm.'!E13,0)</f>
        <v>0</v>
      </c>
      <c r="E4">
        <f>ROUND('Aufw.-A_kaufm.'!F13,0)</f>
        <v>0</v>
      </c>
      <c r="F4">
        <f>ROUND('Aufw.-A_kaufm.'!G13,0)</f>
        <v>0</v>
      </c>
      <c r="G4">
        <f>ROUND('Aufw.-A_kaufm.'!H13,0)</f>
        <v>0</v>
      </c>
      <c r="H4">
        <f>ROUND('Aufw.-A_kaufm.'!I13,0)</f>
        <v>0</v>
      </c>
      <c r="I4">
        <f>ROUND('Aufw.-A_kaufm.'!J13,0)</f>
        <v>0</v>
      </c>
      <c r="J4">
        <f>ROUND('Aufw.-A_kaufm.'!K13,0)</f>
        <v>0</v>
      </c>
      <c r="K4">
        <f>ROUND('Aufw.-A_kaufm.'!L13,0)</f>
        <v>0</v>
      </c>
      <c r="L4">
        <f>ROUND('Aufw.-A_kaufm.'!M13,0)</f>
        <v>0</v>
      </c>
      <c r="M4">
        <f>ROUND('Aufw.-A_kaufm.'!N13,0)</f>
        <v>0</v>
      </c>
      <c r="N4">
        <f>ROUND('Aufw.-A_kaufm.'!O13,0)</f>
        <v>0</v>
      </c>
      <c r="O4">
        <f>ROUND('Aufw.-A_kaufm.'!Q13,0)</f>
        <v>0</v>
      </c>
      <c r="P4">
        <f>ROUND('Erträge-A_kaufm.'!D13,0)</f>
        <v>0</v>
      </c>
      <c r="Q4">
        <f>ROUND('Erträge-A_kaufm.'!E13,0)</f>
        <v>0</v>
      </c>
      <c r="R4">
        <f>ROUND('Erträge-A_kaufm.'!F13,0)</f>
        <v>0</v>
      </c>
      <c r="S4">
        <f>ROUND('Erträge-A_kaufm.'!G13,0)</f>
        <v>0</v>
      </c>
      <c r="T4">
        <f>ROUND('Erträge-A_kaufm.'!H13,0)</f>
        <v>0</v>
      </c>
      <c r="U4">
        <f>ROUND('Erträge-A_kaufm.'!I13,0)</f>
        <v>0</v>
      </c>
      <c r="X4" s="251" t="str">
        <f t="shared" si="0"/>
        <v>weg</v>
      </c>
    </row>
    <row r="5" spans="1:47">
      <c r="A5" t="s">
        <v>368</v>
      </c>
      <c r="B5" t="s">
        <v>29</v>
      </c>
      <c r="C5">
        <f>ROUND('Aufw.-A_kaufm.'!D14,0)</f>
        <v>0</v>
      </c>
      <c r="D5">
        <f>ROUND('Aufw.-A_kaufm.'!E14,0)</f>
        <v>0</v>
      </c>
      <c r="E5">
        <f>ROUND('Aufw.-A_kaufm.'!F14,0)</f>
        <v>0</v>
      </c>
      <c r="F5">
        <f>ROUND('Aufw.-A_kaufm.'!G14,0)</f>
        <v>0</v>
      </c>
      <c r="G5">
        <f>ROUND('Aufw.-A_kaufm.'!H14,0)</f>
        <v>0</v>
      </c>
      <c r="H5">
        <f>ROUND('Aufw.-A_kaufm.'!I14,0)</f>
        <v>0</v>
      </c>
      <c r="I5">
        <f>ROUND('Aufw.-A_kaufm.'!J14,0)</f>
        <v>0</v>
      </c>
      <c r="J5">
        <f>ROUND('Aufw.-A_kaufm.'!K14,0)</f>
        <v>0</v>
      </c>
      <c r="K5">
        <f>ROUND('Aufw.-A_kaufm.'!L14,0)</f>
        <v>0</v>
      </c>
      <c r="L5">
        <f>ROUND('Aufw.-A_kaufm.'!M14,0)</f>
        <v>0</v>
      </c>
      <c r="M5">
        <f>ROUND('Aufw.-A_kaufm.'!N14,0)</f>
        <v>0</v>
      </c>
      <c r="N5">
        <f>ROUND('Aufw.-A_kaufm.'!O14,0)</f>
        <v>0</v>
      </c>
      <c r="O5">
        <f>ROUND('Aufw.-A_kaufm.'!Q14,0)</f>
        <v>0</v>
      </c>
      <c r="P5">
        <f>ROUND('Erträge-A_kaufm.'!D14,0)</f>
        <v>0</v>
      </c>
      <c r="Q5">
        <f>ROUND('Erträge-A_kaufm.'!E14,0)</f>
        <v>0</v>
      </c>
      <c r="R5">
        <f>ROUND('Erträge-A_kaufm.'!F14,0)</f>
        <v>0</v>
      </c>
      <c r="S5">
        <f>ROUND('Erträge-A_kaufm.'!G14,0)</f>
        <v>0</v>
      </c>
      <c r="T5">
        <f>ROUND('Erträge-A_kaufm.'!H14,0)</f>
        <v>0</v>
      </c>
      <c r="U5">
        <f>ROUND('Erträge-A_kaufm.'!I14,0)</f>
        <v>0</v>
      </c>
      <c r="X5" s="251" t="str">
        <f t="shared" si="0"/>
        <v>weg</v>
      </c>
    </row>
    <row r="6" spans="1:47">
      <c r="A6" t="s">
        <v>368</v>
      </c>
      <c r="B6" t="s">
        <v>31</v>
      </c>
      <c r="C6">
        <f>ROUND('Aufw.-A_kaufm.'!D15,0)</f>
        <v>0</v>
      </c>
      <c r="D6">
        <f>ROUND('Aufw.-A_kaufm.'!E15,0)</f>
        <v>0</v>
      </c>
      <c r="E6">
        <f>ROUND('Aufw.-A_kaufm.'!F15,0)</f>
        <v>0</v>
      </c>
      <c r="F6">
        <f>ROUND('Aufw.-A_kaufm.'!G15,0)</f>
        <v>0</v>
      </c>
      <c r="G6">
        <f>ROUND('Aufw.-A_kaufm.'!H15,0)</f>
        <v>0</v>
      </c>
      <c r="H6">
        <f>ROUND('Aufw.-A_kaufm.'!I15,0)</f>
        <v>0</v>
      </c>
      <c r="I6">
        <f>ROUND('Aufw.-A_kaufm.'!J15,0)</f>
        <v>0</v>
      </c>
      <c r="J6">
        <f>ROUND('Aufw.-A_kaufm.'!K15,0)</f>
        <v>0</v>
      </c>
      <c r="K6">
        <f>ROUND('Aufw.-A_kaufm.'!L15,0)</f>
        <v>0</v>
      </c>
      <c r="L6">
        <f>ROUND('Aufw.-A_kaufm.'!M15,0)</f>
        <v>0</v>
      </c>
      <c r="M6">
        <f>ROUND('Aufw.-A_kaufm.'!N15,0)</f>
        <v>0</v>
      </c>
      <c r="N6">
        <f>ROUND('Aufw.-A_kaufm.'!O15,0)</f>
        <v>0</v>
      </c>
      <c r="O6">
        <f>ROUND('Aufw.-A_kaufm.'!Q15,0)</f>
        <v>0</v>
      </c>
      <c r="P6">
        <f>ROUND('Erträge-A_kaufm.'!D15,0)</f>
        <v>0</v>
      </c>
      <c r="Q6">
        <f>ROUND('Erträge-A_kaufm.'!E15,0)</f>
        <v>0</v>
      </c>
      <c r="R6">
        <f>ROUND('Erträge-A_kaufm.'!F15,0)</f>
        <v>0</v>
      </c>
      <c r="S6">
        <f>ROUND('Erträge-A_kaufm.'!G15,0)</f>
        <v>0</v>
      </c>
      <c r="T6">
        <f>ROUND('Erträge-A_kaufm.'!H15,0)</f>
        <v>0</v>
      </c>
      <c r="U6">
        <f>ROUND('Erträge-A_kaufm.'!I15,0)</f>
        <v>0</v>
      </c>
      <c r="X6" s="251" t="str">
        <f t="shared" si="0"/>
        <v>weg</v>
      </c>
    </row>
    <row r="7" spans="1:47">
      <c r="A7" t="s">
        <v>368</v>
      </c>
      <c r="B7" t="s">
        <v>33</v>
      </c>
      <c r="C7">
        <f>ROUND('Aufw.-A_kaufm.'!D16,0)</f>
        <v>0</v>
      </c>
      <c r="D7">
        <f>ROUND('Aufw.-A_kaufm.'!E16,0)</f>
        <v>0</v>
      </c>
      <c r="E7">
        <f>ROUND('Aufw.-A_kaufm.'!F16,0)</f>
        <v>0</v>
      </c>
      <c r="F7">
        <f>ROUND('Aufw.-A_kaufm.'!G16,0)</f>
        <v>0</v>
      </c>
      <c r="G7">
        <f>ROUND('Aufw.-A_kaufm.'!H16,0)</f>
        <v>0</v>
      </c>
      <c r="H7">
        <f>ROUND('Aufw.-A_kaufm.'!I16,0)</f>
        <v>0</v>
      </c>
      <c r="I7">
        <f>ROUND('Aufw.-A_kaufm.'!J16,0)</f>
        <v>0</v>
      </c>
      <c r="J7">
        <f>ROUND('Aufw.-A_kaufm.'!K16,0)</f>
        <v>0</v>
      </c>
      <c r="K7">
        <f>ROUND('Aufw.-A_kaufm.'!L16,0)</f>
        <v>0</v>
      </c>
      <c r="L7">
        <f>ROUND('Aufw.-A_kaufm.'!M16,0)</f>
        <v>0</v>
      </c>
      <c r="M7">
        <f>ROUND('Aufw.-A_kaufm.'!N16,0)</f>
        <v>0</v>
      </c>
      <c r="N7">
        <f>ROUND('Aufw.-A_kaufm.'!O16,0)</f>
        <v>0</v>
      </c>
      <c r="O7">
        <f>ROUND('Aufw.-A_kaufm.'!Q16,0)</f>
        <v>0</v>
      </c>
      <c r="P7">
        <f>ROUND('Erträge-A_kaufm.'!D16,0)</f>
        <v>0</v>
      </c>
      <c r="Q7">
        <f>ROUND('Erträge-A_kaufm.'!E16,0)</f>
        <v>0</v>
      </c>
      <c r="R7">
        <f>ROUND('Erträge-A_kaufm.'!F16,0)</f>
        <v>0</v>
      </c>
      <c r="S7">
        <f>ROUND('Erträge-A_kaufm.'!G16,0)</f>
        <v>0</v>
      </c>
      <c r="T7">
        <f>ROUND('Erträge-A_kaufm.'!H16,0)</f>
        <v>0</v>
      </c>
      <c r="U7">
        <f>ROUND('Erträge-A_kaufm.'!I16,0)</f>
        <v>0</v>
      </c>
      <c r="X7" s="251" t="str">
        <f t="shared" si="0"/>
        <v>weg</v>
      </c>
    </row>
    <row r="8" spans="1:47">
      <c r="A8" t="s">
        <v>368</v>
      </c>
      <c r="B8" t="s">
        <v>35</v>
      </c>
      <c r="C8">
        <f>ROUND('Aufw.-A_kaufm.'!D17,0)</f>
        <v>0</v>
      </c>
      <c r="D8">
        <f>ROUND('Aufw.-A_kaufm.'!E17,0)</f>
        <v>0</v>
      </c>
      <c r="E8">
        <f>ROUND('Aufw.-A_kaufm.'!F17,0)</f>
        <v>0</v>
      </c>
      <c r="F8">
        <f>ROUND('Aufw.-A_kaufm.'!G17,0)</f>
        <v>0</v>
      </c>
      <c r="G8">
        <f>ROUND('Aufw.-A_kaufm.'!H17,0)</f>
        <v>0</v>
      </c>
      <c r="H8">
        <f>ROUND('Aufw.-A_kaufm.'!I17,0)</f>
        <v>0</v>
      </c>
      <c r="I8">
        <f>ROUND('Aufw.-A_kaufm.'!J17,0)</f>
        <v>0</v>
      </c>
      <c r="J8">
        <f>ROUND('Aufw.-A_kaufm.'!K17,0)</f>
        <v>0</v>
      </c>
      <c r="K8">
        <f>ROUND('Aufw.-A_kaufm.'!L17,0)</f>
        <v>0</v>
      </c>
      <c r="L8">
        <f>ROUND('Aufw.-A_kaufm.'!M17,0)</f>
        <v>0</v>
      </c>
      <c r="M8">
        <f>ROUND('Aufw.-A_kaufm.'!N17,0)</f>
        <v>0</v>
      </c>
      <c r="N8">
        <f>ROUND('Aufw.-A_kaufm.'!O17,0)</f>
        <v>0</v>
      </c>
      <c r="O8">
        <f>ROUND('Aufw.-A_kaufm.'!Q17,0)</f>
        <v>0</v>
      </c>
      <c r="P8">
        <f>ROUND('Erträge-A_kaufm.'!D17,0)</f>
        <v>0</v>
      </c>
      <c r="Q8">
        <f>ROUND('Erträge-A_kaufm.'!E17,0)</f>
        <v>0</v>
      </c>
      <c r="R8">
        <f>ROUND('Erträge-A_kaufm.'!F17,0)</f>
        <v>0</v>
      </c>
      <c r="S8">
        <f>ROUND('Erträge-A_kaufm.'!G17,0)</f>
        <v>0</v>
      </c>
      <c r="T8">
        <f>ROUND('Erträge-A_kaufm.'!H17,0)</f>
        <v>0</v>
      </c>
      <c r="U8">
        <f>ROUND('Erträge-A_kaufm.'!I17,0)</f>
        <v>0</v>
      </c>
      <c r="X8" s="251" t="str">
        <f t="shared" si="0"/>
        <v>weg</v>
      </c>
    </row>
    <row r="9" spans="1:47">
      <c r="A9" t="s">
        <v>368</v>
      </c>
      <c r="B9" t="s">
        <v>37</v>
      </c>
      <c r="C9">
        <f>ROUND('Aufw.-A_kaufm.'!D18,0)</f>
        <v>0</v>
      </c>
      <c r="D9">
        <f>ROUND('Aufw.-A_kaufm.'!E18,0)</f>
        <v>0</v>
      </c>
      <c r="E9">
        <f>ROUND('Aufw.-A_kaufm.'!F18,0)</f>
        <v>0</v>
      </c>
      <c r="F9">
        <f>ROUND('Aufw.-A_kaufm.'!G18,0)</f>
        <v>0</v>
      </c>
      <c r="G9">
        <f>ROUND('Aufw.-A_kaufm.'!H18,0)</f>
        <v>0</v>
      </c>
      <c r="H9">
        <f>ROUND('Aufw.-A_kaufm.'!I18,0)</f>
        <v>0</v>
      </c>
      <c r="I9">
        <f>ROUND('Aufw.-A_kaufm.'!J18,0)</f>
        <v>0</v>
      </c>
      <c r="J9">
        <f>ROUND('Aufw.-A_kaufm.'!K18,0)</f>
        <v>0</v>
      </c>
      <c r="K9">
        <f>ROUND('Aufw.-A_kaufm.'!L18,0)</f>
        <v>0</v>
      </c>
      <c r="L9">
        <f>ROUND('Aufw.-A_kaufm.'!M18,0)</f>
        <v>0</v>
      </c>
      <c r="M9">
        <f>ROUND('Aufw.-A_kaufm.'!N18,0)</f>
        <v>0</v>
      </c>
      <c r="N9">
        <f>ROUND('Aufw.-A_kaufm.'!O18,0)</f>
        <v>0</v>
      </c>
      <c r="O9">
        <f>ROUND('Aufw.-A_kaufm.'!Q18,0)</f>
        <v>0</v>
      </c>
      <c r="P9">
        <f>ROUND('Erträge-A_kaufm.'!D18,0)</f>
        <v>0</v>
      </c>
      <c r="Q9">
        <f>ROUND('Erträge-A_kaufm.'!E18,0)</f>
        <v>0</v>
      </c>
      <c r="R9">
        <f>ROUND('Erträge-A_kaufm.'!F18,0)</f>
        <v>0</v>
      </c>
      <c r="S9">
        <f>ROUND('Erträge-A_kaufm.'!G18,0)</f>
        <v>0</v>
      </c>
      <c r="T9">
        <f>ROUND('Erträge-A_kaufm.'!H18,0)</f>
        <v>0</v>
      </c>
      <c r="U9">
        <f>ROUND('Erträge-A_kaufm.'!I18,0)</f>
        <v>0</v>
      </c>
      <c r="X9" s="251" t="str">
        <f t="shared" si="0"/>
        <v>weg</v>
      </c>
    </row>
    <row r="10" spans="1:47">
      <c r="A10" t="s">
        <v>368</v>
      </c>
      <c r="B10" t="s">
        <v>39</v>
      </c>
      <c r="C10">
        <f>ROUND('Aufw.-A_kaufm.'!D19,0)</f>
        <v>0</v>
      </c>
      <c r="D10">
        <f>ROUND('Aufw.-A_kaufm.'!E19,0)</f>
        <v>0</v>
      </c>
      <c r="E10">
        <f>ROUND('Aufw.-A_kaufm.'!F19,0)</f>
        <v>0</v>
      </c>
      <c r="F10">
        <f>ROUND('Aufw.-A_kaufm.'!G19,0)</f>
        <v>0</v>
      </c>
      <c r="G10">
        <f>ROUND('Aufw.-A_kaufm.'!H19,0)</f>
        <v>0</v>
      </c>
      <c r="H10">
        <f>ROUND('Aufw.-A_kaufm.'!I19,0)</f>
        <v>0</v>
      </c>
      <c r="I10">
        <f>ROUND('Aufw.-A_kaufm.'!J19,0)</f>
        <v>0</v>
      </c>
      <c r="J10">
        <f>ROUND('Aufw.-A_kaufm.'!K19,0)</f>
        <v>0</v>
      </c>
      <c r="K10">
        <f>ROUND('Aufw.-A_kaufm.'!L19,0)</f>
        <v>0</v>
      </c>
      <c r="L10">
        <f>ROUND('Aufw.-A_kaufm.'!M19,0)</f>
        <v>0</v>
      </c>
      <c r="M10">
        <f>ROUND('Aufw.-A_kaufm.'!N19,0)</f>
        <v>0</v>
      </c>
      <c r="N10">
        <f>ROUND('Aufw.-A_kaufm.'!O19,0)</f>
        <v>0</v>
      </c>
      <c r="O10">
        <f>ROUND('Aufw.-A_kaufm.'!Q19,0)</f>
        <v>0</v>
      </c>
      <c r="P10">
        <f>ROUND('Erträge-A_kaufm.'!D19,0)</f>
        <v>0</v>
      </c>
      <c r="Q10">
        <f>ROUND('Erträge-A_kaufm.'!E19,0)</f>
        <v>0</v>
      </c>
      <c r="R10">
        <f>ROUND('Erträge-A_kaufm.'!F19,0)</f>
        <v>0</v>
      </c>
      <c r="S10">
        <f>ROUND('Erträge-A_kaufm.'!G19,0)</f>
        <v>0</v>
      </c>
      <c r="T10">
        <f>ROUND('Erträge-A_kaufm.'!H19,0)</f>
        <v>0</v>
      </c>
      <c r="U10">
        <f>ROUND('Erträge-A_kaufm.'!I19,0)</f>
        <v>0</v>
      </c>
      <c r="X10" s="251" t="str">
        <f t="shared" si="0"/>
        <v>weg</v>
      </c>
    </row>
    <row r="11" spans="1:47">
      <c r="A11" t="s">
        <v>368</v>
      </c>
      <c r="B11" t="s">
        <v>41</v>
      </c>
      <c r="C11">
        <f>ROUND('Aufw.-A_kaufm.'!D20,0)</f>
        <v>0</v>
      </c>
      <c r="D11">
        <f>ROUND('Aufw.-A_kaufm.'!E20,0)</f>
        <v>0</v>
      </c>
      <c r="E11">
        <f>ROUND('Aufw.-A_kaufm.'!F20,0)</f>
        <v>0</v>
      </c>
      <c r="F11">
        <f>ROUND('Aufw.-A_kaufm.'!G20,0)</f>
        <v>0</v>
      </c>
      <c r="G11">
        <f>ROUND('Aufw.-A_kaufm.'!H20,0)</f>
        <v>0</v>
      </c>
      <c r="H11">
        <f>ROUND('Aufw.-A_kaufm.'!I20,0)</f>
        <v>0</v>
      </c>
      <c r="I11">
        <f>ROUND('Aufw.-A_kaufm.'!J20,0)</f>
        <v>0</v>
      </c>
      <c r="J11">
        <f>ROUND('Aufw.-A_kaufm.'!K20,0)</f>
        <v>0</v>
      </c>
      <c r="K11">
        <f>ROUND('Aufw.-A_kaufm.'!L20,0)</f>
        <v>0</v>
      </c>
      <c r="L11">
        <f>ROUND('Aufw.-A_kaufm.'!M20,0)</f>
        <v>0</v>
      </c>
      <c r="M11">
        <f>ROUND('Aufw.-A_kaufm.'!N20,0)</f>
        <v>0</v>
      </c>
      <c r="N11">
        <f>ROUND('Aufw.-A_kaufm.'!O20,0)</f>
        <v>0</v>
      </c>
      <c r="O11">
        <f>ROUND('Aufw.-A_kaufm.'!Q20,0)</f>
        <v>0</v>
      </c>
      <c r="P11">
        <f>ROUND('Erträge-A_kaufm.'!D20,0)</f>
        <v>0</v>
      </c>
      <c r="Q11">
        <f>ROUND('Erträge-A_kaufm.'!E20,0)</f>
        <v>0</v>
      </c>
      <c r="R11">
        <f>ROUND('Erträge-A_kaufm.'!F20,0)</f>
        <v>0</v>
      </c>
      <c r="S11">
        <f>ROUND('Erträge-A_kaufm.'!G20,0)</f>
        <v>0</v>
      </c>
      <c r="T11">
        <f>ROUND('Erträge-A_kaufm.'!H20,0)</f>
        <v>0</v>
      </c>
      <c r="U11">
        <f>ROUND('Erträge-A_kaufm.'!I20,0)</f>
        <v>0</v>
      </c>
      <c r="X11" s="251" t="str">
        <f t="shared" si="0"/>
        <v>weg</v>
      </c>
    </row>
    <row r="12" spans="1:47">
      <c r="A12" t="s">
        <v>368</v>
      </c>
      <c r="B12" t="s">
        <v>43</v>
      </c>
      <c r="C12">
        <f>ROUND('Aufw.-A_kaufm.'!D21,0)</f>
        <v>0</v>
      </c>
      <c r="D12">
        <f>ROUND('Aufw.-A_kaufm.'!E21,0)</f>
        <v>0</v>
      </c>
      <c r="E12">
        <f>ROUND('Aufw.-A_kaufm.'!F21,0)</f>
        <v>0</v>
      </c>
      <c r="F12">
        <f>ROUND('Aufw.-A_kaufm.'!G21,0)</f>
        <v>0</v>
      </c>
      <c r="G12">
        <f>ROUND('Aufw.-A_kaufm.'!H21,0)</f>
        <v>0</v>
      </c>
      <c r="H12">
        <f>ROUND('Aufw.-A_kaufm.'!I21,0)</f>
        <v>0</v>
      </c>
      <c r="I12">
        <f>ROUND('Aufw.-A_kaufm.'!J21,0)</f>
        <v>0</v>
      </c>
      <c r="J12">
        <f>ROUND('Aufw.-A_kaufm.'!K21,0)</f>
        <v>0</v>
      </c>
      <c r="K12">
        <f>ROUND('Aufw.-A_kaufm.'!L21,0)</f>
        <v>0</v>
      </c>
      <c r="L12">
        <f>ROUND('Aufw.-A_kaufm.'!M21,0)</f>
        <v>0</v>
      </c>
      <c r="M12">
        <f>ROUND('Aufw.-A_kaufm.'!N21,0)</f>
        <v>0</v>
      </c>
      <c r="N12">
        <f>ROUND('Aufw.-A_kaufm.'!O21,0)</f>
        <v>0</v>
      </c>
      <c r="O12">
        <f>ROUND('Aufw.-A_kaufm.'!Q21,0)</f>
        <v>0</v>
      </c>
      <c r="P12">
        <f>ROUND('Erträge-A_kaufm.'!D21,0)</f>
        <v>0</v>
      </c>
      <c r="Q12">
        <f>ROUND('Erträge-A_kaufm.'!E21,0)</f>
        <v>0</v>
      </c>
      <c r="R12">
        <f>ROUND('Erträge-A_kaufm.'!F21,0)</f>
        <v>0</v>
      </c>
      <c r="S12">
        <f>ROUND('Erträge-A_kaufm.'!G21,0)</f>
        <v>0</v>
      </c>
      <c r="T12">
        <f>ROUND('Erträge-A_kaufm.'!H21,0)</f>
        <v>0</v>
      </c>
      <c r="U12">
        <f>ROUND('Erträge-A_kaufm.'!I21,0)</f>
        <v>0</v>
      </c>
      <c r="X12" s="251" t="str">
        <f t="shared" si="0"/>
        <v>weg</v>
      </c>
    </row>
    <row r="13" spans="1:47">
      <c r="A13" t="s">
        <v>368</v>
      </c>
      <c r="B13" t="s">
        <v>45</v>
      </c>
      <c r="C13">
        <f>ROUND('Aufw.-A_kaufm.'!D22,0)</f>
        <v>0</v>
      </c>
      <c r="D13">
        <f>ROUND('Aufw.-A_kaufm.'!E22,0)</f>
        <v>0</v>
      </c>
      <c r="E13">
        <f>ROUND('Aufw.-A_kaufm.'!F22,0)</f>
        <v>0</v>
      </c>
      <c r="F13">
        <f>ROUND('Aufw.-A_kaufm.'!G22,0)</f>
        <v>0</v>
      </c>
      <c r="G13">
        <f>ROUND('Aufw.-A_kaufm.'!H22,0)</f>
        <v>0</v>
      </c>
      <c r="H13">
        <f>ROUND('Aufw.-A_kaufm.'!I22,0)</f>
        <v>0</v>
      </c>
      <c r="I13">
        <f>ROUND('Aufw.-A_kaufm.'!J22,0)</f>
        <v>0</v>
      </c>
      <c r="J13">
        <f>ROUND('Aufw.-A_kaufm.'!K22,0)</f>
        <v>0</v>
      </c>
      <c r="K13">
        <f>ROUND('Aufw.-A_kaufm.'!L22,0)</f>
        <v>0</v>
      </c>
      <c r="L13">
        <f>ROUND('Aufw.-A_kaufm.'!M22,0)</f>
        <v>0</v>
      </c>
      <c r="M13">
        <f>ROUND('Aufw.-A_kaufm.'!N22,0)</f>
        <v>0</v>
      </c>
      <c r="N13">
        <f>ROUND('Aufw.-A_kaufm.'!O22,0)</f>
        <v>0</v>
      </c>
      <c r="O13">
        <f>ROUND('Aufw.-A_kaufm.'!Q22,0)</f>
        <v>0</v>
      </c>
      <c r="P13">
        <f>ROUND('Erträge-A_kaufm.'!D22,0)</f>
        <v>0</v>
      </c>
      <c r="Q13">
        <f>ROUND('Erträge-A_kaufm.'!E22,0)</f>
        <v>0</v>
      </c>
      <c r="R13">
        <f>ROUND('Erträge-A_kaufm.'!F22,0)</f>
        <v>0</v>
      </c>
      <c r="S13">
        <f>ROUND('Erträge-A_kaufm.'!G22,0)</f>
        <v>0</v>
      </c>
      <c r="T13">
        <f>ROUND('Erträge-A_kaufm.'!H22,0)</f>
        <v>0</v>
      </c>
      <c r="U13">
        <f>ROUND('Erträge-A_kaufm.'!I22,0)</f>
        <v>0</v>
      </c>
      <c r="X13" s="251" t="str">
        <f t="shared" si="0"/>
        <v>weg</v>
      </c>
    </row>
    <row r="14" spans="1:47">
      <c r="A14" t="s">
        <v>368</v>
      </c>
      <c r="B14" t="s">
        <v>46</v>
      </c>
      <c r="C14">
        <f>ROUND('Aufw.-A_kaufm.'!D23,0)</f>
        <v>0</v>
      </c>
      <c r="D14">
        <f>ROUND('Aufw.-A_kaufm.'!E23,0)</f>
        <v>0</v>
      </c>
      <c r="E14">
        <f>ROUND('Aufw.-A_kaufm.'!F23,0)</f>
        <v>0</v>
      </c>
      <c r="F14">
        <f>ROUND('Aufw.-A_kaufm.'!G23,0)</f>
        <v>0</v>
      </c>
      <c r="G14">
        <f>ROUND('Aufw.-A_kaufm.'!H23,0)</f>
        <v>0</v>
      </c>
      <c r="H14">
        <f>ROUND('Aufw.-A_kaufm.'!I23,0)</f>
        <v>0</v>
      </c>
      <c r="I14">
        <f>ROUND('Aufw.-A_kaufm.'!J23,0)</f>
        <v>0</v>
      </c>
      <c r="J14">
        <f>ROUND('Aufw.-A_kaufm.'!K23,0)</f>
        <v>0</v>
      </c>
      <c r="K14">
        <f>ROUND('Aufw.-A_kaufm.'!L23,0)</f>
        <v>0</v>
      </c>
      <c r="L14">
        <f>ROUND('Aufw.-A_kaufm.'!M23,0)</f>
        <v>0</v>
      </c>
      <c r="M14">
        <f>ROUND('Aufw.-A_kaufm.'!N23,0)</f>
        <v>0</v>
      </c>
      <c r="N14">
        <f>ROUND('Aufw.-A_kaufm.'!O23,0)</f>
        <v>0</v>
      </c>
      <c r="O14">
        <f>ROUND('Aufw.-A_kaufm.'!Q23,0)</f>
        <v>0</v>
      </c>
      <c r="P14">
        <f>ROUND('Erträge-A_kaufm.'!D23,0)</f>
        <v>0</v>
      </c>
      <c r="Q14">
        <f>ROUND('Erträge-A_kaufm.'!E23,0)</f>
        <v>0</v>
      </c>
      <c r="R14">
        <f>ROUND('Erträge-A_kaufm.'!F23,0)</f>
        <v>0</v>
      </c>
      <c r="S14">
        <f>ROUND('Erträge-A_kaufm.'!G23,0)</f>
        <v>0</v>
      </c>
      <c r="T14">
        <f>ROUND('Erträge-A_kaufm.'!H23,0)</f>
        <v>0</v>
      </c>
      <c r="U14">
        <f>ROUND('Erträge-A_kaufm.'!I23,0)</f>
        <v>0</v>
      </c>
      <c r="X14" s="251" t="str">
        <f t="shared" si="0"/>
        <v>weg</v>
      </c>
    </row>
    <row r="15" spans="1:47">
      <c r="A15" t="s">
        <v>368</v>
      </c>
      <c r="B15" t="s">
        <v>48</v>
      </c>
      <c r="C15">
        <f>ROUND('Aufw.-A_kaufm.'!D24,0)</f>
        <v>0</v>
      </c>
      <c r="D15">
        <f>ROUND('Aufw.-A_kaufm.'!E24,0)</f>
        <v>0</v>
      </c>
      <c r="E15">
        <f>ROUND('Aufw.-A_kaufm.'!F24,0)</f>
        <v>0</v>
      </c>
      <c r="F15">
        <f>ROUND('Aufw.-A_kaufm.'!G24,0)</f>
        <v>0</v>
      </c>
      <c r="G15">
        <f>ROUND('Aufw.-A_kaufm.'!H24,0)</f>
        <v>0</v>
      </c>
      <c r="H15">
        <f>ROUND('Aufw.-A_kaufm.'!I24,0)</f>
        <v>0</v>
      </c>
      <c r="I15">
        <f>ROUND('Aufw.-A_kaufm.'!J24,0)</f>
        <v>0</v>
      </c>
      <c r="J15">
        <f>ROUND('Aufw.-A_kaufm.'!K24,0)</f>
        <v>0</v>
      </c>
      <c r="K15">
        <f>ROUND('Aufw.-A_kaufm.'!L24,0)</f>
        <v>0</v>
      </c>
      <c r="L15">
        <f>ROUND('Aufw.-A_kaufm.'!M24,0)</f>
        <v>0</v>
      </c>
      <c r="M15">
        <f>ROUND('Aufw.-A_kaufm.'!N24,0)</f>
        <v>0</v>
      </c>
      <c r="N15">
        <f>ROUND('Aufw.-A_kaufm.'!O24,0)</f>
        <v>0</v>
      </c>
      <c r="O15">
        <f>ROUND('Aufw.-A_kaufm.'!Q24,0)</f>
        <v>0</v>
      </c>
      <c r="P15">
        <f>ROUND('Erträge-A_kaufm.'!D24,0)</f>
        <v>0</v>
      </c>
      <c r="Q15">
        <f>ROUND('Erträge-A_kaufm.'!E24,0)</f>
        <v>0</v>
      </c>
      <c r="R15">
        <f>ROUND('Erträge-A_kaufm.'!F24,0)</f>
        <v>0</v>
      </c>
      <c r="S15">
        <f>ROUND('Erträge-A_kaufm.'!G24,0)</f>
        <v>0</v>
      </c>
      <c r="T15">
        <f>ROUND('Erträge-A_kaufm.'!H24,0)</f>
        <v>0</v>
      </c>
      <c r="U15">
        <f>ROUND('Erträge-A_kaufm.'!I24,0)</f>
        <v>0</v>
      </c>
      <c r="X15" s="251" t="str">
        <f t="shared" si="0"/>
        <v>weg</v>
      </c>
    </row>
    <row r="16" spans="1:47">
      <c r="A16" t="s">
        <v>368</v>
      </c>
      <c r="B16" t="s">
        <v>341</v>
      </c>
      <c r="C16">
        <f>ROUND('Aufw.-A_kaufm.'!D25,0)</f>
        <v>0</v>
      </c>
      <c r="D16">
        <f>ROUND('Aufw.-A_kaufm.'!E25,0)</f>
        <v>0</v>
      </c>
      <c r="E16">
        <f>ROUND('Aufw.-A_kaufm.'!F25,0)</f>
        <v>0</v>
      </c>
      <c r="F16">
        <f>ROUND('Aufw.-A_kaufm.'!G25,0)</f>
        <v>0</v>
      </c>
      <c r="G16">
        <f>ROUND('Aufw.-A_kaufm.'!H25,0)</f>
        <v>0</v>
      </c>
      <c r="H16">
        <f>ROUND('Aufw.-A_kaufm.'!I25,0)</f>
        <v>0</v>
      </c>
      <c r="I16">
        <f>ROUND('Aufw.-A_kaufm.'!J25,0)</f>
        <v>0</v>
      </c>
      <c r="J16">
        <f>ROUND('Aufw.-A_kaufm.'!K25,0)</f>
        <v>0</v>
      </c>
      <c r="K16">
        <f>ROUND('Aufw.-A_kaufm.'!L25,0)</f>
        <v>0</v>
      </c>
      <c r="L16">
        <f>ROUND('Aufw.-A_kaufm.'!M25,0)</f>
        <v>0</v>
      </c>
      <c r="M16">
        <f>ROUND('Aufw.-A_kaufm.'!N25,0)</f>
        <v>0</v>
      </c>
      <c r="N16">
        <f>ROUND('Aufw.-A_kaufm.'!O25,0)</f>
        <v>0</v>
      </c>
      <c r="O16">
        <f>ROUND('Aufw.-A_kaufm.'!Q25,0)</f>
        <v>0</v>
      </c>
      <c r="P16">
        <f>ROUND('Erträge-A_kaufm.'!D25,0)</f>
        <v>0</v>
      </c>
      <c r="Q16">
        <f>ROUND('Erträge-A_kaufm.'!E25,0)</f>
        <v>0</v>
      </c>
      <c r="R16">
        <f>ROUND('Erträge-A_kaufm.'!F25,0)</f>
        <v>0</v>
      </c>
      <c r="S16">
        <f>ROUND('Erträge-A_kaufm.'!G25,0)</f>
        <v>0</v>
      </c>
      <c r="T16">
        <f>ROUND('Erträge-A_kaufm.'!H25,0)</f>
        <v>0</v>
      </c>
      <c r="U16">
        <f>ROUND('Erträge-A_kaufm.'!I25,0)</f>
        <v>0</v>
      </c>
      <c r="X16" s="251" t="str">
        <f t="shared" si="0"/>
        <v>weg</v>
      </c>
    </row>
    <row r="17" spans="1:24">
      <c r="A17" t="s">
        <v>368</v>
      </c>
      <c r="B17" t="s">
        <v>367</v>
      </c>
      <c r="C17">
        <f>ROUND('Aufw.-A_kaufm.'!D26,0)</f>
        <v>0</v>
      </c>
      <c r="D17">
        <f>ROUND('Aufw.-A_kaufm.'!E26,0)</f>
        <v>0</v>
      </c>
      <c r="E17">
        <f>ROUND('Aufw.-A_kaufm.'!F26,0)</f>
        <v>0</v>
      </c>
      <c r="F17">
        <f>ROUND('Aufw.-A_kaufm.'!G26,0)</f>
        <v>0</v>
      </c>
      <c r="G17">
        <f>ROUND('Aufw.-A_kaufm.'!H26,0)</f>
        <v>0</v>
      </c>
      <c r="H17">
        <f>ROUND('Aufw.-A_kaufm.'!I26,0)</f>
        <v>0</v>
      </c>
      <c r="I17">
        <f>ROUND('Aufw.-A_kaufm.'!J26,0)</f>
        <v>0</v>
      </c>
      <c r="J17">
        <f>ROUND('Aufw.-A_kaufm.'!K26,0)</f>
        <v>0</v>
      </c>
      <c r="K17">
        <f>ROUND('Aufw.-A_kaufm.'!L26,0)</f>
        <v>0</v>
      </c>
      <c r="L17">
        <f>ROUND('Aufw.-A_kaufm.'!M26,0)</f>
        <v>0</v>
      </c>
      <c r="M17">
        <f>ROUND('Aufw.-A_kaufm.'!N26,0)</f>
        <v>0</v>
      </c>
      <c r="N17">
        <f>ROUND('Aufw.-A_kaufm.'!O26,0)</f>
        <v>0</v>
      </c>
      <c r="O17">
        <f>ROUND('Aufw.-A_kaufm.'!Q26,0)</f>
        <v>0</v>
      </c>
      <c r="P17">
        <f>ROUND('Erträge-A_kaufm.'!D26,0)</f>
        <v>0</v>
      </c>
      <c r="Q17">
        <f>ROUND('Erträge-A_kaufm.'!E26,0)</f>
        <v>0</v>
      </c>
      <c r="R17">
        <f>ROUND('Erträge-A_kaufm.'!F26,0)</f>
        <v>0</v>
      </c>
      <c r="S17">
        <f>ROUND('Erträge-A_kaufm.'!G26,0)</f>
        <v>0</v>
      </c>
      <c r="T17">
        <f>ROUND('Erträge-A_kaufm.'!H26,0)</f>
        <v>0</v>
      </c>
      <c r="U17">
        <f>ROUND('Erträge-A_kaufm.'!I26,0)</f>
        <v>0</v>
      </c>
      <c r="X17" s="251" t="str">
        <f t="shared" si="0"/>
        <v>weg</v>
      </c>
    </row>
    <row r="18" spans="1:24">
      <c r="A18" t="s">
        <v>368</v>
      </c>
      <c r="B18" t="s">
        <v>67</v>
      </c>
      <c r="C18">
        <f>ROUND('Aufw.-A_kaufm.'!D28,0)</f>
        <v>0</v>
      </c>
      <c r="D18">
        <f>ROUND('Aufw.-A_kaufm.'!E28,0)</f>
        <v>0</v>
      </c>
      <c r="E18">
        <f>ROUND('Aufw.-A_kaufm.'!F28,0)</f>
        <v>0</v>
      </c>
      <c r="F18">
        <f>ROUND('Aufw.-A_kaufm.'!G28,0)</f>
        <v>0</v>
      </c>
      <c r="G18">
        <f>ROUND('Aufw.-A_kaufm.'!H28,0)</f>
        <v>0</v>
      </c>
      <c r="H18">
        <f>ROUND('Aufw.-A_kaufm.'!I28,0)</f>
        <v>0</v>
      </c>
      <c r="I18">
        <f>ROUND('Aufw.-A_kaufm.'!J28,0)</f>
        <v>0</v>
      </c>
      <c r="J18">
        <f>ROUND('Aufw.-A_kaufm.'!K28,0)</f>
        <v>0</v>
      </c>
      <c r="K18">
        <f>ROUND('Aufw.-A_kaufm.'!L28,0)</f>
        <v>0</v>
      </c>
      <c r="L18">
        <f>ROUND('Aufw.-A_kaufm.'!M28,0)</f>
        <v>0</v>
      </c>
      <c r="M18">
        <f>ROUND('Aufw.-A_kaufm.'!N28,0)</f>
        <v>0</v>
      </c>
      <c r="N18">
        <f>ROUND('Aufw.-A_kaufm.'!O28,0)</f>
        <v>0</v>
      </c>
      <c r="O18">
        <f>ROUND('Aufw.-A_kaufm.'!Q28,0)</f>
        <v>0</v>
      </c>
      <c r="P18">
        <f>ROUND('Erträge-A_kaufm.'!D28,0)</f>
        <v>0</v>
      </c>
      <c r="Q18">
        <f>ROUND('Erträge-A_kaufm.'!E28,0)</f>
        <v>0</v>
      </c>
      <c r="R18">
        <f>ROUND('Erträge-A_kaufm.'!F28,0)</f>
        <v>0</v>
      </c>
      <c r="S18">
        <f>ROUND('Erträge-A_kaufm.'!G28,0)</f>
        <v>0</v>
      </c>
      <c r="T18">
        <f>ROUND('Erträge-A_kaufm.'!H28,0)</f>
        <v>0</v>
      </c>
      <c r="U18">
        <f>ROUND('Erträge-A_kaufm.'!I28,0)</f>
        <v>0</v>
      </c>
      <c r="X18" s="251" t="str">
        <f t="shared" si="0"/>
        <v>weg</v>
      </c>
    </row>
    <row r="19" spans="1:24">
      <c r="A19" t="s">
        <v>368</v>
      </c>
      <c r="B19" t="s">
        <v>69</v>
      </c>
      <c r="C19">
        <f>ROUND('Aufw.-A_kaufm.'!D29,0)</f>
        <v>0</v>
      </c>
      <c r="D19">
        <f>ROUND('Aufw.-A_kaufm.'!E29,0)</f>
        <v>0</v>
      </c>
      <c r="E19">
        <f>ROUND('Aufw.-A_kaufm.'!F29,0)</f>
        <v>0</v>
      </c>
      <c r="F19">
        <f>ROUND('Aufw.-A_kaufm.'!G29,0)</f>
        <v>0</v>
      </c>
      <c r="G19">
        <f>ROUND('Aufw.-A_kaufm.'!H29,0)</f>
        <v>0</v>
      </c>
      <c r="H19">
        <f>ROUND('Aufw.-A_kaufm.'!I29,0)</f>
        <v>0</v>
      </c>
      <c r="I19">
        <f>ROUND('Aufw.-A_kaufm.'!J29,0)</f>
        <v>0</v>
      </c>
      <c r="J19">
        <f>ROUND('Aufw.-A_kaufm.'!K29,0)</f>
        <v>0</v>
      </c>
      <c r="K19">
        <f>ROUND('Aufw.-A_kaufm.'!L29,0)</f>
        <v>0</v>
      </c>
      <c r="L19">
        <f>ROUND('Aufw.-A_kaufm.'!M29,0)</f>
        <v>0</v>
      </c>
      <c r="M19">
        <f>ROUND('Aufw.-A_kaufm.'!N29,0)</f>
        <v>0</v>
      </c>
      <c r="N19">
        <f>ROUND('Aufw.-A_kaufm.'!O29,0)</f>
        <v>0</v>
      </c>
      <c r="O19">
        <f>ROUND('Aufw.-A_kaufm.'!Q29,0)</f>
        <v>0</v>
      </c>
      <c r="P19">
        <f>ROUND('Erträge-A_kaufm.'!D29,0)</f>
        <v>0</v>
      </c>
      <c r="Q19">
        <f>ROUND('Erträge-A_kaufm.'!E29,0)</f>
        <v>0</v>
      </c>
      <c r="R19">
        <f>ROUND('Erträge-A_kaufm.'!F29,0)</f>
        <v>0</v>
      </c>
      <c r="S19">
        <f>ROUND('Erträge-A_kaufm.'!G29,0)</f>
        <v>0</v>
      </c>
      <c r="T19">
        <f>ROUND('Erträge-A_kaufm.'!H29,0)</f>
        <v>0</v>
      </c>
      <c r="U19">
        <f>ROUND('Erträge-A_kaufm.'!I29,0)</f>
        <v>0</v>
      </c>
      <c r="X19" s="251" t="str">
        <f t="shared" si="0"/>
        <v>weg</v>
      </c>
    </row>
    <row r="20" spans="1:24">
      <c r="A20" t="s">
        <v>368</v>
      </c>
      <c r="B20" t="s">
        <v>72</v>
      </c>
      <c r="C20">
        <f>ROUND('Aufw.-A_kaufm.'!D30,0)</f>
        <v>0</v>
      </c>
      <c r="D20">
        <f>ROUND('Aufw.-A_kaufm.'!E30,0)</f>
        <v>0</v>
      </c>
      <c r="E20">
        <f>ROUND('Aufw.-A_kaufm.'!F30,0)</f>
        <v>0</v>
      </c>
      <c r="F20">
        <f>ROUND('Aufw.-A_kaufm.'!G30,0)</f>
        <v>0</v>
      </c>
      <c r="G20">
        <f>ROUND('Aufw.-A_kaufm.'!H30,0)</f>
        <v>0</v>
      </c>
      <c r="H20">
        <f>ROUND('Aufw.-A_kaufm.'!I30,0)</f>
        <v>0</v>
      </c>
      <c r="I20">
        <f>ROUND('Aufw.-A_kaufm.'!J30,0)</f>
        <v>0</v>
      </c>
      <c r="J20">
        <f>ROUND('Aufw.-A_kaufm.'!K30,0)</f>
        <v>0</v>
      </c>
      <c r="K20">
        <f>ROUND('Aufw.-A_kaufm.'!L30,0)</f>
        <v>0</v>
      </c>
      <c r="L20">
        <f>ROUND('Aufw.-A_kaufm.'!M30,0)</f>
        <v>0</v>
      </c>
      <c r="M20">
        <f>ROUND('Aufw.-A_kaufm.'!N30,0)</f>
        <v>0</v>
      </c>
      <c r="N20">
        <f>ROUND('Aufw.-A_kaufm.'!O30,0)</f>
        <v>0</v>
      </c>
      <c r="O20">
        <f>ROUND('Aufw.-A_kaufm.'!Q30,0)</f>
        <v>0</v>
      </c>
      <c r="P20">
        <f>ROUND('Erträge-A_kaufm.'!D30,0)</f>
        <v>0</v>
      </c>
      <c r="Q20">
        <f>ROUND('Erträge-A_kaufm.'!E30,0)</f>
        <v>0</v>
      </c>
      <c r="R20">
        <f>ROUND('Erträge-A_kaufm.'!F30,0)</f>
        <v>0</v>
      </c>
      <c r="S20">
        <f>ROUND('Erträge-A_kaufm.'!G30,0)</f>
        <v>0</v>
      </c>
      <c r="T20">
        <f>ROUND('Erträge-A_kaufm.'!H30,0)</f>
        <v>0</v>
      </c>
      <c r="U20">
        <f>ROUND('Erträge-A_kaufm.'!I30,0)</f>
        <v>0</v>
      </c>
      <c r="X20" s="251" t="str">
        <f t="shared" si="0"/>
        <v>weg</v>
      </c>
    </row>
    <row r="21" spans="1:24">
      <c r="A21" t="s">
        <v>368</v>
      </c>
      <c r="B21" t="s">
        <v>74</v>
      </c>
      <c r="C21">
        <f>ROUND('Aufw.-A_kaufm.'!D31,0)</f>
        <v>0</v>
      </c>
      <c r="D21">
        <f>ROUND('Aufw.-A_kaufm.'!E31,0)</f>
        <v>0</v>
      </c>
      <c r="E21">
        <f>ROUND('Aufw.-A_kaufm.'!F31,0)</f>
        <v>0</v>
      </c>
      <c r="F21">
        <f>ROUND('Aufw.-A_kaufm.'!G31,0)</f>
        <v>0</v>
      </c>
      <c r="G21">
        <f>ROUND('Aufw.-A_kaufm.'!H31,0)</f>
        <v>0</v>
      </c>
      <c r="H21">
        <f>ROUND('Aufw.-A_kaufm.'!I31,0)</f>
        <v>0</v>
      </c>
      <c r="I21">
        <f>ROUND('Aufw.-A_kaufm.'!J31,0)</f>
        <v>0</v>
      </c>
      <c r="J21">
        <f>ROUND('Aufw.-A_kaufm.'!K31,0)</f>
        <v>0</v>
      </c>
      <c r="K21">
        <f>ROUND('Aufw.-A_kaufm.'!L31,0)</f>
        <v>0</v>
      </c>
      <c r="L21">
        <f>ROUND('Aufw.-A_kaufm.'!M31,0)</f>
        <v>0</v>
      </c>
      <c r="M21">
        <f>ROUND('Aufw.-A_kaufm.'!N31,0)</f>
        <v>0</v>
      </c>
      <c r="N21">
        <f>ROUND('Aufw.-A_kaufm.'!O31,0)</f>
        <v>0</v>
      </c>
      <c r="O21">
        <f>ROUND('Aufw.-A_kaufm.'!Q31,0)</f>
        <v>0</v>
      </c>
      <c r="P21">
        <f>ROUND('Erträge-A_kaufm.'!D31,0)</f>
        <v>0</v>
      </c>
      <c r="Q21">
        <f>ROUND('Erträge-A_kaufm.'!E31,0)</f>
        <v>0</v>
      </c>
      <c r="R21">
        <f>ROUND('Erträge-A_kaufm.'!F31,0)</f>
        <v>0</v>
      </c>
      <c r="S21">
        <f>ROUND('Erträge-A_kaufm.'!G31,0)</f>
        <v>0</v>
      </c>
      <c r="T21">
        <f>ROUND('Erträge-A_kaufm.'!H31,0)</f>
        <v>0</v>
      </c>
      <c r="U21">
        <f>ROUND('Erträge-A_kaufm.'!I31,0)</f>
        <v>0</v>
      </c>
      <c r="X21" s="251" t="str">
        <f t="shared" si="0"/>
        <v>weg</v>
      </c>
    </row>
    <row r="22" spans="1:24">
      <c r="A22" t="s">
        <v>368</v>
      </c>
      <c r="B22" t="s">
        <v>76</v>
      </c>
      <c r="C22">
        <f>ROUND('Aufw.-A_kaufm.'!D32,0)</f>
        <v>0</v>
      </c>
      <c r="D22">
        <f>ROUND('Aufw.-A_kaufm.'!E32,0)</f>
        <v>0</v>
      </c>
      <c r="E22">
        <f>ROUND('Aufw.-A_kaufm.'!F32,0)</f>
        <v>0</v>
      </c>
      <c r="F22">
        <f>ROUND('Aufw.-A_kaufm.'!G32,0)</f>
        <v>0</v>
      </c>
      <c r="G22">
        <f>ROUND('Aufw.-A_kaufm.'!H32,0)</f>
        <v>0</v>
      </c>
      <c r="H22">
        <f>ROUND('Aufw.-A_kaufm.'!I32,0)</f>
        <v>0</v>
      </c>
      <c r="I22">
        <f>ROUND('Aufw.-A_kaufm.'!J32,0)</f>
        <v>0</v>
      </c>
      <c r="J22">
        <f>ROUND('Aufw.-A_kaufm.'!K32,0)</f>
        <v>0</v>
      </c>
      <c r="K22">
        <f>ROUND('Aufw.-A_kaufm.'!L32,0)</f>
        <v>0</v>
      </c>
      <c r="L22">
        <f>ROUND('Aufw.-A_kaufm.'!M32,0)</f>
        <v>0</v>
      </c>
      <c r="M22">
        <f>ROUND('Aufw.-A_kaufm.'!N32,0)</f>
        <v>0</v>
      </c>
      <c r="N22">
        <f>ROUND('Aufw.-A_kaufm.'!O32,0)</f>
        <v>0</v>
      </c>
      <c r="O22">
        <f>ROUND('Aufw.-A_kaufm.'!Q32,0)</f>
        <v>0</v>
      </c>
      <c r="P22">
        <f>ROUND('Erträge-A_kaufm.'!D32,0)</f>
        <v>0</v>
      </c>
      <c r="Q22">
        <f>ROUND('Erträge-A_kaufm.'!E32,0)</f>
        <v>0</v>
      </c>
      <c r="R22">
        <f>ROUND('Erträge-A_kaufm.'!F32,0)</f>
        <v>0</v>
      </c>
      <c r="S22">
        <f>ROUND('Erträge-A_kaufm.'!G32,0)</f>
        <v>0</v>
      </c>
      <c r="T22">
        <f>ROUND('Erträge-A_kaufm.'!H32,0)</f>
        <v>0</v>
      </c>
      <c r="U22">
        <f>ROUND('Erträge-A_kaufm.'!I32,0)</f>
        <v>0</v>
      </c>
      <c r="X22" s="251" t="str">
        <f t="shared" si="0"/>
        <v>weg</v>
      </c>
    </row>
    <row r="23" spans="1:24">
      <c r="A23" t="s">
        <v>368</v>
      </c>
      <c r="B23" t="s">
        <v>78</v>
      </c>
      <c r="C23">
        <f>ROUND('Aufw.-A_kaufm.'!D33,0)</f>
        <v>0</v>
      </c>
      <c r="D23">
        <f>ROUND('Aufw.-A_kaufm.'!E33,0)</f>
        <v>0</v>
      </c>
      <c r="E23">
        <f>ROUND('Aufw.-A_kaufm.'!F33,0)</f>
        <v>0</v>
      </c>
      <c r="F23">
        <f>ROUND('Aufw.-A_kaufm.'!G33,0)</f>
        <v>0</v>
      </c>
      <c r="G23">
        <f>ROUND('Aufw.-A_kaufm.'!H33,0)</f>
        <v>0</v>
      </c>
      <c r="H23">
        <f>ROUND('Aufw.-A_kaufm.'!I33,0)</f>
        <v>0</v>
      </c>
      <c r="I23">
        <f>ROUND('Aufw.-A_kaufm.'!J33,0)</f>
        <v>0</v>
      </c>
      <c r="J23">
        <f>ROUND('Aufw.-A_kaufm.'!K33,0)</f>
        <v>0</v>
      </c>
      <c r="K23">
        <f>ROUND('Aufw.-A_kaufm.'!L33,0)</f>
        <v>0</v>
      </c>
      <c r="L23">
        <f>ROUND('Aufw.-A_kaufm.'!M33,0)</f>
        <v>0</v>
      </c>
      <c r="M23">
        <f>ROUND('Aufw.-A_kaufm.'!N33,0)</f>
        <v>0</v>
      </c>
      <c r="N23">
        <f>ROUND('Aufw.-A_kaufm.'!O33,0)</f>
        <v>0</v>
      </c>
      <c r="O23">
        <f>ROUND('Aufw.-A_kaufm.'!Q33,0)</f>
        <v>0</v>
      </c>
      <c r="P23">
        <f>ROUND('Erträge-A_kaufm.'!D33,0)</f>
        <v>0</v>
      </c>
      <c r="Q23">
        <f>ROUND('Erträge-A_kaufm.'!E33,0)</f>
        <v>0</v>
      </c>
      <c r="R23">
        <f>ROUND('Erträge-A_kaufm.'!F33,0)</f>
        <v>0</v>
      </c>
      <c r="S23">
        <f>ROUND('Erträge-A_kaufm.'!G33,0)</f>
        <v>0</v>
      </c>
      <c r="T23">
        <f>ROUND('Erträge-A_kaufm.'!H33,0)</f>
        <v>0</v>
      </c>
      <c r="U23">
        <f>ROUND('Erträge-A_kaufm.'!I33,0)</f>
        <v>0</v>
      </c>
      <c r="X23" s="251" t="str">
        <f t="shared" si="0"/>
        <v>weg</v>
      </c>
    </row>
    <row r="24" spans="1:24">
      <c r="A24" t="s">
        <v>368</v>
      </c>
      <c r="B24" t="s">
        <v>80</v>
      </c>
      <c r="C24">
        <f>ROUND('Aufw.-A_kaufm.'!D34,0)</f>
        <v>0</v>
      </c>
      <c r="D24">
        <f>ROUND('Aufw.-A_kaufm.'!E34,0)</f>
        <v>0</v>
      </c>
      <c r="E24">
        <f>ROUND('Aufw.-A_kaufm.'!F34,0)</f>
        <v>0</v>
      </c>
      <c r="F24">
        <f>ROUND('Aufw.-A_kaufm.'!G34,0)</f>
        <v>0</v>
      </c>
      <c r="G24">
        <f>ROUND('Aufw.-A_kaufm.'!H34,0)</f>
        <v>0</v>
      </c>
      <c r="H24">
        <f>ROUND('Aufw.-A_kaufm.'!I34,0)</f>
        <v>0</v>
      </c>
      <c r="I24">
        <f>ROUND('Aufw.-A_kaufm.'!J34,0)</f>
        <v>0</v>
      </c>
      <c r="J24">
        <f>ROUND('Aufw.-A_kaufm.'!K34,0)</f>
        <v>0</v>
      </c>
      <c r="K24">
        <f>ROUND('Aufw.-A_kaufm.'!L34,0)</f>
        <v>0</v>
      </c>
      <c r="L24">
        <f>ROUND('Aufw.-A_kaufm.'!M34,0)</f>
        <v>0</v>
      </c>
      <c r="M24">
        <f>ROUND('Aufw.-A_kaufm.'!N34,0)</f>
        <v>0</v>
      </c>
      <c r="N24">
        <f>ROUND('Aufw.-A_kaufm.'!O34,0)</f>
        <v>0</v>
      </c>
      <c r="O24">
        <f>ROUND('Aufw.-A_kaufm.'!Q34,0)</f>
        <v>0</v>
      </c>
      <c r="P24">
        <f>ROUND('Erträge-A_kaufm.'!D34,0)</f>
        <v>0</v>
      </c>
      <c r="Q24">
        <f>ROUND('Erträge-A_kaufm.'!E34,0)</f>
        <v>0</v>
      </c>
      <c r="R24">
        <f>ROUND('Erträge-A_kaufm.'!F34,0)</f>
        <v>0</v>
      </c>
      <c r="S24">
        <f>ROUND('Erträge-A_kaufm.'!G34,0)</f>
        <v>0</v>
      </c>
      <c r="T24">
        <f>ROUND('Erträge-A_kaufm.'!H34,0)</f>
        <v>0</v>
      </c>
      <c r="U24">
        <f>ROUND('Erträge-A_kaufm.'!I34,0)</f>
        <v>0</v>
      </c>
      <c r="X24" s="251" t="str">
        <f t="shared" si="0"/>
        <v>weg</v>
      </c>
    </row>
    <row r="25" spans="1:24">
      <c r="A25" t="s">
        <v>368</v>
      </c>
      <c r="B25" t="s">
        <v>82</v>
      </c>
      <c r="C25">
        <f>ROUND('Aufw.-A_kaufm.'!D35,0)</f>
        <v>0</v>
      </c>
      <c r="D25">
        <f>ROUND('Aufw.-A_kaufm.'!E35,0)</f>
        <v>0</v>
      </c>
      <c r="E25">
        <f>ROUND('Aufw.-A_kaufm.'!F35,0)</f>
        <v>0</v>
      </c>
      <c r="F25">
        <f>ROUND('Aufw.-A_kaufm.'!G35,0)</f>
        <v>0</v>
      </c>
      <c r="G25">
        <f>ROUND('Aufw.-A_kaufm.'!H35,0)</f>
        <v>0</v>
      </c>
      <c r="H25">
        <f>ROUND('Aufw.-A_kaufm.'!I35,0)</f>
        <v>0</v>
      </c>
      <c r="I25">
        <f>ROUND('Aufw.-A_kaufm.'!J35,0)</f>
        <v>0</v>
      </c>
      <c r="J25">
        <f>ROUND('Aufw.-A_kaufm.'!K35,0)</f>
        <v>0</v>
      </c>
      <c r="K25">
        <f>ROUND('Aufw.-A_kaufm.'!L35,0)</f>
        <v>0</v>
      </c>
      <c r="L25">
        <f>ROUND('Aufw.-A_kaufm.'!M35,0)</f>
        <v>0</v>
      </c>
      <c r="M25">
        <f>ROUND('Aufw.-A_kaufm.'!N35,0)</f>
        <v>0</v>
      </c>
      <c r="N25">
        <f>ROUND('Aufw.-A_kaufm.'!O35,0)</f>
        <v>0</v>
      </c>
      <c r="O25">
        <f>ROUND('Aufw.-A_kaufm.'!Q35,0)</f>
        <v>0</v>
      </c>
      <c r="P25">
        <f>ROUND('Erträge-A_kaufm.'!D35,0)</f>
        <v>0</v>
      </c>
      <c r="Q25">
        <f>ROUND('Erträge-A_kaufm.'!E35,0)</f>
        <v>0</v>
      </c>
      <c r="R25">
        <f>ROUND('Erträge-A_kaufm.'!F35,0)</f>
        <v>0</v>
      </c>
      <c r="S25">
        <f>ROUND('Erträge-A_kaufm.'!G35,0)</f>
        <v>0</v>
      </c>
      <c r="T25">
        <f>ROUND('Erträge-A_kaufm.'!H35,0)</f>
        <v>0</v>
      </c>
      <c r="U25">
        <f>ROUND('Erträge-A_kaufm.'!I35,0)</f>
        <v>0</v>
      </c>
      <c r="X25" s="251" t="str">
        <f t="shared" si="0"/>
        <v>weg</v>
      </c>
    </row>
    <row r="26" spans="1:24">
      <c r="A26" t="s">
        <v>368</v>
      </c>
      <c r="B26" t="s">
        <v>85</v>
      </c>
      <c r="C26">
        <f>ROUND('Aufw.-A_kaufm.'!D37,0)</f>
        <v>0</v>
      </c>
      <c r="D26">
        <f>ROUND('Aufw.-A_kaufm.'!E37,0)</f>
        <v>0</v>
      </c>
      <c r="E26">
        <f>ROUND('Aufw.-A_kaufm.'!F37,0)</f>
        <v>0</v>
      </c>
      <c r="F26">
        <f>ROUND('Aufw.-A_kaufm.'!G37,0)</f>
        <v>0</v>
      </c>
      <c r="G26">
        <f>ROUND('Aufw.-A_kaufm.'!H37,0)</f>
        <v>0</v>
      </c>
      <c r="H26">
        <f>ROUND('Aufw.-A_kaufm.'!I37,0)</f>
        <v>0</v>
      </c>
      <c r="I26">
        <f>ROUND('Aufw.-A_kaufm.'!J37,0)</f>
        <v>0</v>
      </c>
      <c r="J26">
        <f>ROUND('Aufw.-A_kaufm.'!K37,0)</f>
        <v>0</v>
      </c>
      <c r="K26">
        <f>ROUND('Aufw.-A_kaufm.'!L37,0)</f>
        <v>0</v>
      </c>
      <c r="L26">
        <f>ROUND('Aufw.-A_kaufm.'!M37,0)</f>
        <v>0</v>
      </c>
      <c r="M26">
        <f>ROUND('Aufw.-A_kaufm.'!N37,0)</f>
        <v>0</v>
      </c>
      <c r="N26">
        <f>ROUND('Aufw.-A_kaufm.'!O37,0)</f>
        <v>0</v>
      </c>
      <c r="O26">
        <f>ROUND('Aufw.-A_kaufm.'!Q37,0)</f>
        <v>0</v>
      </c>
      <c r="P26">
        <f>ROUND('Erträge-A_kaufm.'!D37,0)</f>
        <v>0</v>
      </c>
      <c r="Q26">
        <f>ROUND('Erträge-A_kaufm.'!E37,0)</f>
        <v>0</v>
      </c>
      <c r="R26">
        <f>ROUND('Erträge-A_kaufm.'!F37,0)</f>
        <v>0</v>
      </c>
      <c r="S26">
        <f>ROUND('Erträge-A_kaufm.'!G37,0)</f>
        <v>0</v>
      </c>
      <c r="T26">
        <f>ROUND('Erträge-A_kaufm.'!H37,0)</f>
        <v>0</v>
      </c>
      <c r="U26">
        <f>ROUND('Erträge-A_kaufm.'!I37,0)</f>
        <v>0</v>
      </c>
      <c r="X26" s="251" t="str">
        <f t="shared" si="0"/>
        <v>weg</v>
      </c>
    </row>
    <row r="27" spans="1:24">
      <c r="A27" t="s">
        <v>368</v>
      </c>
      <c r="B27" t="s">
        <v>86</v>
      </c>
      <c r="C27">
        <f>ROUND('Aufw.-A_kaufm.'!D38,0)</f>
        <v>0</v>
      </c>
      <c r="D27">
        <f>ROUND('Aufw.-A_kaufm.'!E38,0)</f>
        <v>0</v>
      </c>
      <c r="E27">
        <f>ROUND('Aufw.-A_kaufm.'!F38,0)</f>
        <v>0</v>
      </c>
      <c r="F27">
        <f>ROUND('Aufw.-A_kaufm.'!G38,0)</f>
        <v>0</v>
      </c>
      <c r="G27">
        <f>ROUND('Aufw.-A_kaufm.'!H38,0)</f>
        <v>0</v>
      </c>
      <c r="H27">
        <f>ROUND('Aufw.-A_kaufm.'!I38,0)</f>
        <v>0</v>
      </c>
      <c r="I27">
        <f>ROUND('Aufw.-A_kaufm.'!J38,0)</f>
        <v>0</v>
      </c>
      <c r="J27">
        <f>ROUND('Aufw.-A_kaufm.'!K38,0)</f>
        <v>0</v>
      </c>
      <c r="K27">
        <f>ROUND('Aufw.-A_kaufm.'!L38,0)</f>
        <v>0</v>
      </c>
      <c r="L27">
        <f>ROUND('Aufw.-A_kaufm.'!M38,0)</f>
        <v>0</v>
      </c>
      <c r="M27">
        <f>ROUND('Aufw.-A_kaufm.'!N38,0)</f>
        <v>0</v>
      </c>
      <c r="N27">
        <f>ROUND('Aufw.-A_kaufm.'!O38,0)</f>
        <v>0</v>
      </c>
      <c r="O27">
        <f>ROUND('Aufw.-A_kaufm.'!Q38,0)</f>
        <v>0</v>
      </c>
      <c r="P27">
        <f>ROUND('Erträge-A_kaufm.'!D38,0)</f>
        <v>0</v>
      </c>
      <c r="Q27">
        <f>ROUND('Erträge-A_kaufm.'!E38,0)</f>
        <v>0</v>
      </c>
      <c r="R27">
        <f>ROUND('Erträge-A_kaufm.'!F38,0)</f>
        <v>0</v>
      </c>
      <c r="S27">
        <f>ROUND('Erträge-A_kaufm.'!G38,0)</f>
        <v>0</v>
      </c>
      <c r="T27">
        <f>ROUND('Erträge-A_kaufm.'!H38,0)</f>
        <v>0</v>
      </c>
      <c r="U27">
        <f>ROUND('Erträge-A_kaufm.'!I38,0)</f>
        <v>0</v>
      </c>
      <c r="X27" s="251" t="str">
        <f t="shared" si="0"/>
        <v>weg</v>
      </c>
    </row>
    <row r="28" spans="1:24">
      <c r="A28" t="s">
        <v>368</v>
      </c>
      <c r="B28" t="s">
        <v>88</v>
      </c>
      <c r="C28">
        <f>ROUND('Aufw.-A_kaufm.'!D39,0)</f>
        <v>0</v>
      </c>
      <c r="D28">
        <f>ROUND('Aufw.-A_kaufm.'!E39,0)</f>
        <v>0</v>
      </c>
      <c r="E28">
        <f>ROUND('Aufw.-A_kaufm.'!F39,0)</f>
        <v>0</v>
      </c>
      <c r="F28">
        <f>ROUND('Aufw.-A_kaufm.'!G39,0)</f>
        <v>0</v>
      </c>
      <c r="G28">
        <f>ROUND('Aufw.-A_kaufm.'!H39,0)</f>
        <v>0</v>
      </c>
      <c r="H28">
        <f>ROUND('Aufw.-A_kaufm.'!I39,0)</f>
        <v>0</v>
      </c>
      <c r="I28">
        <f>ROUND('Aufw.-A_kaufm.'!J39,0)</f>
        <v>0</v>
      </c>
      <c r="J28">
        <f>ROUND('Aufw.-A_kaufm.'!K39,0)</f>
        <v>0</v>
      </c>
      <c r="K28">
        <f>ROUND('Aufw.-A_kaufm.'!L39,0)</f>
        <v>0</v>
      </c>
      <c r="L28">
        <f>ROUND('Aufw.-A_kaufm.'!M39,0)</f>
        <v>0</v>
      </c>
      <c r="M28">
        <f>ROUND('Aufw.-A_kaufm.'!N39,0)</f>
        <v>0</v>
      </c>
      <c r="N28">
        <f>ROUND('Aufw.-A_kaufm.'!O39,0)</f>
        <v>0</v>
      </c>
      <c r="O28">
        <f>ROUND('Aufw.-A_kaufm.'!Q39,0)</f>
        <v>0</v>
      </c>
      <c r="P28">
        <f>ROUND('Erträge-A_kaufm.'!D39,0)</f>
        <v>0</v>
      </c>
      <c r="Q28">
        <f>ROUND('Erträge-A_kaufm.'!E39,0)</f>
        <v>0</v>
      </c>
      <c r="R28">
        <f>ROUND('Erträge-A_kaufm.'!F39,0)</f>
        <v>0</v>
      </c>
      <c r="S28">
        <f>ROUND('Erträge-A_kaufm.'!G39,0)</f>
        <v>0</v>
      </c>
      <c r="T28">
        <f>ROUND('Erträge-A_kaufm.'!H39,0)</f>
        <v>0</v>
      </c>
      <c r="U28">
        <f>ROUND('Erträge-A_kaufm.'!I39,0)</f>
        <v>0</v>
      </c>
      <c r="X28" s="251" t="str">
        <f t="shared" si="0"/>
        <v>weg</v>
      </c>
    </row>
    <row r="29" spans="1:24">
      <c r="A29" t="s">
        <v>368</v>
      </c>
      <c r="B29" t="s">
        <v>90</v>
      </c>
      <c r="C29">
        <f>ROUND('Aufw.-A_kaufm.'!D40,0)</f>
        <v>0</v>
      </c>
      <c r="D29">
        <f>ROUND('Aufw.-A_kaufm.'!E40,0)</f>
        <v>0</v>
      </c>
      <c r="E29">
        <f>ROUND('Aufw.-A_kaufm.'!F40,0)</f>
        <v>0</v>
      </c>
      <c r="F29">
        <f>ROUND('Aufw.-A_kaufm.'!G40,0)</f>
        <v>0</v>
      </c>
      <c r="G29">
        <f>ROUND('Aufw.-A_kaufm.'!H40,0)</f>
        <v>0</v>
      </c>
      <c r="H29">
        <f>ROUND('Aufw.-A_kaufm.'!I40,0)</f>
        <v>0</v>
      </c>
      <c r="I29">
        <f>ROUND('Aufw.-A_kaufm.'!J40,0)</f>
        <v>0</v>
      </c>
      <c r="J29">
        <f>ROUND('Aufw.-A_kaufm.'!K40,0)</f>
        <v>0</v>
      </c>
      <c r="K29">
        <f>ROUND('Aufw.-A_kaufm.'!L40,0)</f>
        <v>0</v>
      </c>
      <c r="L29">
        <f>ROUND('Aufw.-A_kaufm.'!M40,0)</f>
        <v>0</v>
      </c>
      <c r="M29">
        <f>ROUND('Aufw.-A_kaufm.'!N40,0)</f>
        <v>0</v>
      </c>
      <c r="N29">
        <f>ROUND('Aufw.-A_kaufm.'!O40,0)</f>
        <v>0</v>
      </c>
      <c r="O29">
        <f>ROUND('Aufw.-A_kaufm.'!Q40,0)</f>
        <v>0</v>
      </c>
      <c r="P29">
        <f>ROUND('Erträge-A_kaufm.'!D40,0)</f>
        <v>0</v>
      </c>
      <c r="Q29">
        <f>ROUND('Erträge-A_kaufm.'!E40,0)</f>
        <v>0</v>
      </c>
      <c r="R29">
        <f>ROUND('Erträge-A_kaufm.'!F40,0)</f>
        <v>0</v>
      </c>
      <c r="S29">
        <f>ROUND('Erträge-A_kaufm.'!G40,0)</f>
        <v>0</v>
      </c>
      <c r="T29">
        <f>ROUND('Erträge-A_kaufm.'!H40,0)</f>
        <v>0</v>
      </c>
      <c r="U29">
        <f>ROUND('Erträge-A_kaufm.'!I40,0)</f>
        <v>0</v>
      </c>
      <c r="X29" s="251" t="str">
        <f t="shared" si="0"/>
        <v>weg</v>
      </c>
    </row>
    <row r="30" spans="1:24">
      <c r="A30" t="s">
        <v>368</v>
      </c>
      <c r="B30" t="s">
        <v>92</v>
      </c>
      <c r="C30">
        <f>ROUND('Aufw.-A_kaufm.'!D41,0)</f>
        <v>0</v>
      </c>
      <c r="D30">
        <f>ROUND('Aufw.-A_kaufm.'!E41,0)</f>
        <v>0</v>
      </c>
      <c r="E30">
        <f>ROUND('Aufw.-A_kaufm.'!F41,0)</f>
        <v>0</v>
      </c>
      <c r="F30">
        <f>ROUND('Aufw.-A_kaufm.'!G41,0)</f>
        <v>0</v>
      </c>
      <c r="G30">
        <f>ROUND('Aufw.-A_kaufm.'!H41,0)</f>
        <v>0</v>
      </c>
      <c r="H30">
        <f>ROUND('Aufw.-A_kaufm.'!I41,0)</f>
        <v>0</v>
      </c>
      <c r="I30">
        <f>ROUND('Aufw.-A_kaufm.'!J41,0)</f>
        <v>0</v>
      </c>
      <c r="J30">
        <f>ROUND('Aufw.-A_kaufm.'!K41,0)</f>
        <v>0</v>
      </c>
      <c r="K30">
        <f>ROUND('Aufw.-A_kaufm.'!L41,0)</f>
        <v>0</v>
      </c>
      <c r="L30">
        <f>ROUND('Aufw.-A_kaufm.'!M41,0)</f>
        <v>0</v>
      </c>
      <c r="M30">
        <f>ROUND('Aufw.-A_kaufm.'!N41,0)</f>
        <v>0</v>
      </c>
      <c r="N30">
        <f>ROUND('Aufw.-A_kaufm.'!O41,0)</f>
        <v>0</v>
      </c>
      <c r="O30">
        <f>ROUND('Aufw.-A_kaufm.'!Q41,0)</f>
        <v>0</v>
      </c>
      <c r="P30">
        <f>ROUND('Erträge-A_kaufm.'!D41,0)</f>
        <v>0</v>
      </c>
      <c r="Q30">
        <f>ROUND('Erträge-A_kaufm.'!E41,0)</f>
        <v>0</v>
      </c>
      <c r="R30">
        <f>ROUND('Erträge-A_kaufm.'!F41,0)</f>
        <v>0</v>
      </c>
      <c r="S30">
        <f>ROUND('Erträge-A_kaufm.'!G41,0)</f>
        <v>0</v>
      </c>
      <c r="T30">
        <f>ROUND('Erträge-A_kaufm.'!H41,0)</f>
        <v>0</v>
      </c>
      <c r="U30">
        <f>ROUND('Erträge-A_kaufm.'!I41,0)</f>
        <v>0</v>
      </c>
      <c r="X30" s="251" t="str">
        <f t="shared" si="0"/>
        <v>weg</v>
      </c>
    </row>
    <row r="31" spans="1:24">
      <c r="A31" t="s">
        <v>368</v>
      </c>
      <c r="B31" t="s">
        <v>94</v>
      </c>
      <c r="C31">
        <f>ROUND('Aufw.-A_kaufm.'!D42,0)</f>
        <v>0</v>
      </c>
      <c r="D31">
        <f>ROUND('Aufw.-A_kaufm.'!E42,0)</f>
        <v>0</v>
      </c>
      <c r="E31">
        <f>ROUND('Aufw.-A_kaufm.'!F42,0)</f>
        <v>0</v>
      </c>
      <c r="F31">
        <f>ROUND('Aufw.-A_kaufm.'!G42,0)</f>
        <v>0</v>
      </c>
      <c r="G31">
        <f>ROUND('Aufw.-A_kaufm.'!H42,0)</f>
        <v>0</v>
      </c>
      <c r="H31">
        <f>ROUND('Aufw.-A_kaufm.'!I42,0)</f>
        <v>0</v>
      </c>
      <c r="I31">
        <f>ROUND('Aufw.-A_kaufm.'!J42,0)</f>
        <v>0</v>
      </c>
      <c r="J31">
        <f>ROUND('Aufw.-A_kaufm.'!K42,0)</f>
        <v>0</v>
      </c>
      <c r="K31">
        <f>ROUND('Aufw.-A_kaufm.'!L42,0)</f>
        <v>0</v>
      </c>
      <c r="L31">
        <f>ROUND('Aufw.-A_kaufm.'!M42,0)</f>
        <v>0</v>
      </c>
      <c r="M31">
        <f>ROUND('Aufw.-A_kaufm.'!N42,0)</f>
        <v>0</v>
      </c>
      <c r="N31">
        <f>ROUND('Aufw.-A_kaufm.'!O42,0)</f>
        <v>0</v>
      </c>
      <c r="O31">
        <f>ROUND('Aufw.-A_kaufm.'!Q42,0)</f>
        <v>0</v>
      </c>
      <c r="P31">
        <f>ROUND('Erträge-A_kaufm.'!D42,0)</f>
        <v>0</v>
      </c>
      <c r="Q31">
        <f>ROUND('Erträge-A_kaufm.'!E42,0)</f>
        <v>0</v>
      </c>
      <c r="R31">
        <f>ROUND('Erträge-A_kaufm.'!F42,0)</f>
        <v>0</v>
      </c>
      <c r="S31">
        <f>ROUND('Erträge-A_kaufm.'!G42,0)</f>
        <v>0</v>
      </c>
      <c r="T31">
        <f>ROUND('Erträge-A_kaufm.'!H42,0)</f>
        <v>0</v>
      </c>
      <c r="U31">
        <f>ROUND('Erträge-A_kaufm.'!I42,0)</f>
        <v>0</v>
      </c>
      <c r="X31" s="251" t="str">
        <f t="shared" si="0"/>
        <v>weg</v>
      </c>
    </row>
    <row r="32" spans="1:24">
      <c r="A32" t="s">
        <v>368</v>
      </c>
      <c r="B32" t="s">
        <v>96</v>
      </c>
      <c r="C32">
        <f>ROUND('Aufw.-A_kaufm.'!D44,0)</f>
        <v>0</v>
      </c>
      <c r="D32">
        <f>ROUND('Aufw.-A_kaufm.'!E44,0)</f>
        <v>0</v>
      </c>
      <c r="E32">
        <f>ROUND('Aufw.-A_kaufm.'!F44,0)</f>
        <v>0</v>
      </c>
      <c r="F32">
        <f>ROUND('Aufw.-A_kaufm.'!G44,0)</f>
        <v>0</v>
      </c>
      <c r="G32">
        <f>ROUND('Aufw.-A_kaufm.'!H44,0)</f>
        <v>0</v>
      </c>
      <c r="H32">
        <f>ROUND('Aufw.-A_kaufm.'!I44,0)</f>
        <v>0</v>
      </c>
      <c r="I32">
        <f>ROUND('Aufw.-A_kaufm.'!J44,0)</f>
        <v>0</v>
      </c>
      <c r="J32">
        <f>ROUND('Aufw.-A_kaufm.'!K44,0)</f>
        <v>0</v>
      </c>
      <c r="K32">
        <f>ROUND('Aufw.-A_kaufm.'!L44,0)</f>
        <v>0</v>
      </c>
      <c r="L32">
        <f>ROUND('Aufw.-A_kaufm.'!M44,0)</f>
        <v>0</v>
      </c>
      <c r="M32">
        <f>ROUND('Aufw.-A_kaufm.'!N44,0)</f>
        <v>0</v>
      </c>
      <c r="N32">
        <f>ROUND('Aufw.-A_kaufm.'!O44,0)</f>
        <v>0</v>
      </c>
      <c r="O32">
        <f>ROUND('Aufw.-A_kaufm.'!Q44,0)</f>
        <v>0</v>
      </c>
      <c r="P32">
        <f>ROUND('Erträge-A_kaufm.'!D44,0)</f>
        <v>0</v>
      </c>
      <c r="Q32">
        <f>ROUND('Erträge-A_kaufm.'!E44,0)</f>
        <v>0</v>
      </c>
      <c r="R32">
        <f>ROUND('Erträge-A_kaufm.'!F44,0)</f>
        <v>0</v>
      </c>
      <c r="S32">
        <f>ROUND('Erträge-A_kaufm.'!G44,0)</f>
        <v>0</v>
      </c>
      <c r="T32">
        <f>ROUND('Erträge-A_kaufm.'!H44,0)</f>
        <v>0</v>
      </c>
      <c r="U32">
        <f>ROUND('Erträge-A_kaufm.'!I44,0)</f>
        <v>0</v>
      </c>
      <c r="X32" s="251" t="str">
        <f t="shared" si="0"/>
        <v>weg</v>
      </c>
    </row>
    <row r="33" spans="1:24">
      <c r="A33" t="s">
        <v>368</v>
      </c>
      <c r="B33" t="s">
        <v>98</v>
      </c>
      <c r="C33">
        <f>ROUND('Aufw.-A_kaufm.'!D45,0)</f>
        <v>0</v>
      </c>
      <c r="D33">
        <f>ROUND('Aufw.-A_kaufm.'!E45,0)</f>
        <v>0</v>
      </c>
      <c r="E33">
        <f>ROUND('Aufw.-A_kaufm.'!F45,0)</f>
        <v>0</v>
      </c>
      <c r="F33">
        <f>ROUND('Aufw.-A_kaufm.'!G45,0)</f>
        <v>0</v>
      </c>
      <c r="G33">
        <f>ROUND('Aufw.-A_kaufm.'!H45,0)</f>
        <v>0</v>
      </c>
      <c r="H33">
        <f>ROUND('Aufw.-A_kaufm.'!I45,0)</f>
        <v>0</v>
      </c>
      <c r="I33">
        <f>ROUND('Aufw.-A_kaufm.'!J45,0)</f>
        <v>0</v>
      </c>
      <c r="J33">
        <f>ROUND('Aufw.-A_kaufm.'!K45,0)</f>
        <v>0</v>
      </c>
      <c r="K33">
        <f>ROUND('Aufw.-A_kaufm.'!L45,0)</f>
        <v>0</v>
      </c>
      <c r="L33">
        <f>ROUND('Aufw.-A_kaufm.'!M45,0)</f>
        <v>0</v>
      </c>
      <c r="M33">
        <f>ROUND('Aufw.-A_kaufm.'!N45,0)</f>
        <v>0</v>
      </c>
      <c r="N33">
        <f>ROUND('Aufw.-A_kaufm.'!O45,0)</f>
        <v>0</v>
      </c>
      <c r="O33">
        <f>ROUND('Aufw.-A_kaufm.'!Q45,0)</f>
        <v>0</v>
      </c>
      <c r="P33">
        <f>ROUND('Erträge-A_kaufm.'!D45,0)</f>
        <v>0</v>
      </c>
      <c r="Q33">
        <f>ROUND('Erträge-A_kaufm.'!E45,0)</f>
        <v>0</v>
      </c>
      <c r="R33">
        <f>ROUND('Erträge-A_kaufm.'!F45,0)</f>
        <v>0</v>
      </c>
      <c r="S33">
        <f>ROUND('Erträge-A_kaufm.'!G45,0)</f>
        <v>0</v>
      </c>
      <c r="T33">
        <f>ROUND('Erträge-A_kaufm.'!H45,0)</f>
        <v>0</v>
      </c>
      <c r="U33">
        <f>ROUND('Erträge-A_kaufm.'!I45,0)</f>
        <v>0</v>
      </c>
      <c r="X33" s="251" t="str">
        <f t="shared" si="0"/>
        <v>weg</v>
      </c>
    </row>
    <row r="34" spans="1:24">
      <c r="A34" t="s">
        <v>368</v>
      </c>
      <c r="B34" t="s">
        <v>100</v>
      </c>
      <c r="C34">
        <f>ROUND('Aufw.-A_kaufm.'!D46,0)</f>
        <v>0</v>
      </c>
      <c r="D34">
        <f>ROUND('Aufw.-A_kaufm.'!E46,0)</f>
        <v>0</v>
      </c>
      <c r="E34">
        <f>ROUND('Aufw.-A_kaufm.'!F46,0)</f>
        <v>0</v>
      </c>
      <c r="F34">
        <f>ROUND('Aufw.-A_kaufm.'!G46,0)</f>
        <v>0</v>
      </c>
      <c r="G34">
        <f>ROUND('Aufw.-A_kaufm.'!H46,0)</f>
        <v>0</v>
      </c>
      <c r="H34">
        <f>ROUND('Aufw.-A_kaufm.'!I46,0)</f>
        <v>0</v>
      </c>
      <c r="I34">
        <f>ROUND('Aufw.-A_kaufm.'!J46,0)</f>
        <v>0</v>
      </c>
      <c r="J34">
        <f>ROUND('Aufw.-A_kaufm.'!K46,0)</f>
        <v>0</v>
      </c>
      <c r="K34">
        <f>ROUND('Aufw.-A_kaufm.'!L46,0)</f>
        <v>0</v>
      </c>
      <c r="L34">
        <f>ROUND('Aufw.-A_kaufm.'!M46,0)</f>
        <v>0</v>
      </c>
      <c r="M34">
        <f>ROUND('Aufw.-A_kaufm.'!N46,0)</f>
        <v>0</v>
      </c>
      <c r="N34">
        <f>ROUND('Aufw.-A_kaufm.'!O46,0)</f>
        <v>0</v>
      </c>
      <c r="O34">
        <f>ROUND('Aufw.-A_kaufm.'!Q46,0)</f>
        <v>0</v>
      </c>
      <c r="P34">
        <f>ROUND('Erträge-A_kaufm.'!D46,0)</f>
        <v>0</v>
      </c>
      <c r="Q34">
        <f>ROUND('Erträge-A_kaufm.'!E46,0)</f>
        <v>0</v>
      </c>
      <c r="R34">
        <f>ROUND('Erträge-A_kaufm.'!F46,0)</f>
        <v>0</v>
      </c>
      <c r="S34">
        <f>ROUND('Erträge-A_kaufm.'!G46,0)</f>
        <v>0</v>
      </c>
      <c r="T34">
        <f>ROUND('Erträge-A_kaufm.'!H46,0)</f>
        <v>0</v>
      </c>
      <c r="U34">
        <f>ROUND('Erträge-A_kaufm.'!I46,0)</f>
        <v>0</v>
      </c>
      <c r="X34" s="251" t="str">
        <f t="shared" si="0"/>
        <v>weg</v>
      </c>
    </row>
    <row r="35" spans="1:24">
      <c r="A35" t="s">
        <v>368</v>
      </c>
      <c r="B35" t="s">
        <v>102</v>
      </c>
      <c r="C35">
        <f>ROUND('Aufw.-A_kaufm.'!D47,0)</f>
        <v>0</v>
      </c>
      <c r="D35">
        <f>ROUND('Aufw.-A_kaufm.'!E47,0)</f>
        <v>0</v>
      </c>
      <c r="E35">
        <f>ROUND('Aufw.-A_kaufm.'!F47,0)</f>
        <v>0</v>
      </c>
      <c r="F35">
        <f>ROUND('Aufw.-A_kaufm.'!G47,0)</f>
        <v>0</v>
      </c>
      <c r="G35">
        <f>ROUND('Aufw.-A_kaufm.'!H47,0)</f>
        <v>0</v>
      </c>
      <c r="H35">
        <f>ROUND('Aufw.-A_kaufm.'!I47,0)</f>
        <v>0</v>
      </c>
      <c r="I35">
        <f>ROUND('Aufw.-A_kaufm.'!J47,0)</f>
        <v>0</v>
      </c>
      <c r="J35">
        <f>ROUND('Aufw.-A_kaufm.'!K47,0)</f>
        <v>0</v>
      </c>
      <c r="K35">
        <f>ROUND('Aufw.-A_kaufm.'!L47,0)</f>
        <v>0</v>
      </c>
      <c r="L35">
        <f>ROUND('Aufw.-A_kaufm.'!M47,0)</f>
        <v>0</v>
      </c>
      <c r="M35">
        <f>ROUND('Aufw.-A_kaufm.'!N47,0)</f>
        <v>0</v>
      </c>
      <c r="N35">
        <f>ROUND('Aufw.-A_kaufm.'!O47,0)</f>
        <v>0</v>
      </c>
      <c r="O35">
        <f>ROUND('Aufw.-A_kaufm.'!Q47,0)</f>
        <v>0</v>
      </c>
      <c r="P35">
        <f>ROUND('Erträge-A_kaufm.'!D47,0)</f>
        <v>0</v>
      </c>
      <c r="Q35">
        <f>ROUND('Erträge-A_kaufm.'!E47,0)</f>
        <v>0</v>
      </c>
      <c r="R35">
        <f>ROUND('Erträge-A_kaufm.'!F47,0)</f>
        <v>0</v>
      </c>
      <c r="S35">
        <f>ROUND('Erträge-A_kaufm.'!G47,0)</f>
        <v>0</v>
      </c>
      <c r="T35">
        <f>ROUND('Erträge-A_kaufm.'!H47,0)</f>
        <v>0</v>
      </c>
      <c r="U35">
        <f>ROUND('Erträge-A_kaufm.'!I47,0)</f>
        <v>0</v>
      </c>
      <c r="X35" s="251" t="str">
        <f t="shared" si="0"/>
        <v>weg</v>
      </c>
    </row>
    <row r="36" spans="1:24">
      <c r="A36" t="s">
        <v>368</v>
      </c>
      <c r="B36" t="s">
        <v>104</v>
      </c>
      <c r="C36">
        <f>ROUND('Aufw.-A_kaufm.'!D48,0)</f>
        <v>0</v>
      </c>
      <c r="D36">
        <f>ROUND('Aufw.-A_kaufm.'!E48,0)</f>
        <v>0</v>
      </c>
      <c r="E36">
        <f>ROUND('Aufw.-A_kaufm.'!F48,0)</f>
        <v>0</v>
      </c>
      <c r="F36">
        <f>ROUND('Aufw.-A_kaufm.'!G48,0)</f>
        <v>0</v>
      </c>
      <c r="G36">
        <f>ROUND('Aufw.-A_kaufm.'!H48,0)</f>
        <v>0</v>
      </c>
      <c r="H36">
        <f>ROUND('Aufw.-A_kaufm.'!I48,0)</f>
        <v>0</v>
      </c>
      <c r="I36">
        <f>ROUND('Aufw.-A_kaufm.'!J48,0)</f>
        <v>0</v>
      </c>
      <c r="J36">
        <f>ROUND('Aufw.-A_kaufm.'!K48,0)</f>
        <v>0</v>
      </c>
      <c r="K36">
        <f>ROUND('Aufw.-A_kaufm.'!L48,0)</f>
        <v>0</v>
      </c>
      <c r="L36">
        <f>ROUND('Aufw.-A_kaufm.'!M48,0)</f>
        <v>0</v>
      </c>
      <c r="M36">
        <f>ROUND('Aufw.-A_kaufm.'!N48,0)</f>
        <v>0</v>
      </c>
      <c r="N36">
        <f>ROUND('Aufw.-A_kaufm.'!O48,0)</f>
        <v>0</v>
      </c>
      <c r="O36">
        <f>ROUND('Aufw.-A_kaufm.'!Q48,0)</f>
        <v>0</v>
      </c>
      <c r="P36">
        <f>ROUND('Erträge-A_kaufm.'!D48,0)</f>
        <v>0</v>
      </c>
      <c r="Q36">
        <f>ROUND('Erträge-A_kaufm.'!E48,0)</f>
        <v>0</v>
      </c>
      <c r="R36">
        <f>ROUND('Erträge-A_kaufm.'!F48,0)</f>
        <v>0</v>
      </c>
      <c r="S36">
        <f>ROUND('Erträge-A_kaufm.'!G48,0)</f>
        <v>0</v>
      </c>
      <c r="T36">
        <f>ROUND('Erträge-A_kaufm.'!H48,0)</f>
        <v>0</v>
      </c>
      <c r="U36">
        <f>ROUND('Erträge-A_kaufm.'!I48,0)</f>
        <v>0</v>
      </c>
      <c r="X36" s="251" t="str">
        <f t="shared" si="0"/>
        <v>weg</v>
      </c>
    </row>
    <row r="37" spans="1:24">
      <c r="A37" t="s">
        <v>368</v>
      </c>
      <c r="B37" t="s">
        <v>106</v>
      </c>
      <c r="C37">
        <f>ROUND('Aufw.-A_kaufm.'!D49,0)</f>
        <v>0</v>
      </c>
      <c r="D37">
        <f>ROUND('Aufw.-A_kaufm.'!E49,0)</f>
        <v>0</v>
      </c>
      <c r="E37">
        <f>ROUND('Aufw.-A_kaufm.'!F49,0)</f>
        <v>0</v>
      </c>
      <c r="F37">
        <f>ROUND('Aufw.-A_kaufm.'!G49,0)</f>
        <v>0</v>
      </c>
      <c r="G37">
        <f>ROUND('Aufw.-A_kaufm.'!H49,0)</f>
        <v>0</v>
      </c>
      <c r="H37">
        <f>ROUND('Aufw.-A_kaufm.'!I49,0)</f>
        <v>0</v>
      </c>
      <c r="I37">
        <f>ROUND('Aufw.-A_kaufm.'!J49,0)</f>
        <v>0</v>
      </c>
      <c r="J37">
        <f>ROUND('Aufw.-A_kaufm.'!K49,0)</f>
        <v>0</v>
      </c>
      <c r="K37">
        <f>ROUND('Aufw.-A_kaufm.'!L49,0)</f>
        <v>0</v>
      </c>
      <c r="L37">
        <f>ROUND('Aufw.-A_kaufm.'!M49,0)</f>
        <v>0</v>
      </c>
      <c r="M37">
        <f>ROUND('Aufw.-A_kaufm.'!N49,0)</f>
        <v>0</v>
      </c>
      <c r="N37">
        <f>ROUND('Aufw.-A_kaufm.'!O49,0)</f>
        <v>0</v>
      </c>
      <c r="O37">
        <f>ROUND('Aufw.-A_kaufm.'!Q49,0)</f>
        <v>0</v>
      </c>
      <c r="P37">
        <f>ROUND('Erträge-A_kaufm.'!D49,0)</f>
        <v>0</v>
      </c>
      <c r="Q37">
        <f>ROUND('Erträge-A_kaufm.'!E49,0)</f>
        <v>0</v>
      </c>
      <c r="R37">
        <f>ROUND('Erträge-A_kaufm.'!F49,0)</f>
        <v>0</v>
      </c>
      <c r="S37">
        <f>ROUND('Erträge-A_kaufm.'!G49,0)</f>
        <v>0</v>
      </c>
      <c r="T37">
        <f>ROUND('Erträge-A_kaufm.'!H49,0)</f>
        <v>0</v>
      </c>
      <c r="U37">
        <f>ROUND('Erträge-A_kaufm.'!I49,0)</f>
        <v>0</v>
      </c>
      <c r="X37" s="251" t="str">
        <f t="shared" si="0"/>
        <v>weg</v>
      </c>
    </row>
    <row r="38" spans="1:24">
      <c r="A38" t="s">
        <v>368</v>
      </c>
      <c r="B38" t="s">
        <v>109</v>
      </c>
      <c r="C38">
        <f>ROUND('Aufw.-A_kaufm.'!D50,0)</f>
        <v>0</v>
      </c>
      <c r="D38">
        <f>ROUND('Aufw.-A_kaufm.'!E50,0)</f>
        <v>0</v>
      </c>
      <c r="E38">
        <f>ROUND('Aufw.-A_kaufm.'!F50,0)</f>
        <v>0</v>
      </c>
      <c r="F38">
        <f>ROUND('Aufw.-A_kaufm.'!G50,0)</f>
        <v>0</v>
      </c>
      <c r="G38">
        <f>ROUND('Aufw.-A_kaufm.'!H50,0)</f>
        <v>0</v>
      </c>
      <c r="H38">
        <f>ROUND('Aufw.-A_kaufm.'!I50,0)</f>
        <v>0</v>
      </c>
      <c r="I38">
        <f>ROUND('Aufw.-A_kaufm.'!J50,0)</f>
        <v>0</v>
      </c>
      <c r="J38">
        <f>ROUND('Aufw.-A_kaufm.'!K50,0)</f>
        <v>0</v>
      </c>
      <c r="K38">
        <f>ROUND('Aufw.-A_kaufm.'!L50,0)</f>
        <v>0</v>
      </c>
      <c r="L38">
        <f>ROUND('Aufw.-A_kaufm.'!M50,0)</f>
        <v>0</v>
      </c>
      <c r="M38">
        <f>ROUND('Aufw.-A_kaufm.'!N50,0)</f>
        <v>0</v>
      </c>
      <c r="N38">
        <f>ROUND('Aufw.-A_kaufm.'!O50,0)</f>
        <v>0</v>
      </c>
      <c r="O38">
        <f>ROUND('Aufw.-A_kaufm.'!Q50,0)</f>
        <v>0</v>
      </c>
      <c r="P38">
        <f>ROUND('Erträge-A_kaufm.'!D50,0)</f>
        <v>0</v>
      </c>
      <c r="Q38">
        <f>ROUND('Erträge-A_kaufm.'!E50,0)</f>
        <v>0</v>
      </c>
      <c r="R38">
        <f>ROUND('Erträge-A_kaufm.'!F50,0)</f>
        <v>0</v>
      </c>
      <c r="S38">
        <f>ROUND('Erträge-A_kaufm.'!G50,0)</f>
        <v>0</v>
      </c>
      <c r="T38">
        <f>ROUND('Erträge-A_kaufm.'!H50,0)</f>
        <v>0</v>
      </c>
      <c r="U38">
        <f>ROUND('Erträge-A_kaufm.'!I50,0)</f>
        <v>0</v>
      </c>
      <c r="X38" s="251" t="str">
        <f t="shared" si="0"/>
        <v>weg</v>
      </c>
    </row>
    <row r="39" spans="1:24">
      <c r="A39" t="s">
        <v>368</v>
      </c>
      <c r="B39" t="s">
        <v>111</v>
      </c>
      <c r="C39">
        <f>ROUND('Aufw.-A_kaufm.'!D51,0)</f>
        <v>0</v>
      </c>
      <c r="D39">
        <f>ROUND('Aufw.-A_kaufm.'!E51,0)</f>
        <v>0</v>
      </c>
      <c r="E39">
        <f>ROUND('Aufw.-A_kaufm.'!F51,0)</f>
        <v>0</v>
      </c>
      <c r="F39">
        <f>ROUND('Aufw.-A_kaufm.'!G51,0)</f>
        <v>0</v>
      </c>
      <c r="G39">
        <f>ROUND('Aufw.-A_kaufm.'!H51,0)</f>
        <v>0</v>
      </c>
      <c r="H39">
        <f>ROUND('Aufw.-A_kaufm.'!I51,0)</f>
        <v>0</v>
      </c>
      <c r="I39">
        <f>ROUND('Aufw.-A_kaufm.'!J51,0)</f>
        <v>0</v>
      </c>
      <c r="J39">
        <f>ROUND('Aufw.-A_kaufm.'!K51,0)</f>
        <v>0</v>
      </c>
      <c r="K39">
        <f>ROUND('Aufw.-A_kaufm.'!L51,0)</f>
        <v>0</v>
      </c>
      <c r="L39">
        <f>ROUND('Aufw.-A_kaufm.'!M51,0)</f>
        <v>0</v>
      </c>
      <c r="M39">
        <f>ROUND('Aufw.-A_kaufm.'!N51,0)</f>
        <v>0</v>
      </c>
      <c r="N39">
        <f>ROUND('Aufw.-A_kaufm.'!O51,0)</f>
        <v>0</v>
      </c>
      <c r="O39">
        <f>ROUND('Aufw.-A_kaufm.'!Q51,0)</f>
        <v>0</v>
      </c>
      <c r="P39">
        <f>ROUND('Erträge-A_kaufm.'!D51,0)</f>
        <v>0</v>
      </c>
      <c r="Q39">
        <f>ROUND('Erträge-A_kaufm.'!E51,0)</f>
        <v>0</v>
      </c>
      <c r="R39">
        <f>ROUND('Erträge-A_kaufm.'!F51,0)</f>
        <v>0</v>
      </c>
      <c r="S39">
        <f>ROUND('Erträge-A_kaufm.'!G51,0)</f>
        <v>0</v>
      </c>
      <c r="T39">
        <f>ROUND('Erträge-A_kaufm.'!H51,0)</f>
        <v>0</v>
      </c>
      <c r="U39">
        <f>ROUND('Erträge-A_kaufm.'!I51,0)</f>
        <v>0</v>
      </c>
      <c r="X39" s="251" t="str">
        <f t="shared" si="0"/>
        <v>weg</v>
      </c>
    </row>
    <row r="40" spans="1:24">
      <c r="A40" t="s">
        <v>368</v>
      </c>
      <c r="B40" t="s">
        <v>113</v>
      </c>
      <c r="C40">
        <f>ROUND('Aufw.-A_kaufm.'!D52,0)</f>
        <v>0</v>
      </c>
      <c r="D40">
        <f>ROUND('Aufw.-A_kaufm.'!E52,0)</f>
        <v>0</v>
      </c>
      <c r="E40">
        <f>ROUND('Aufw.-A_kaufm.'!F52,0)</f>
        <v>0</v>
      </c>
      <c r="F40">
        <f>ROUND('Aufw.-A_kaufm.'!G52,0)</f>
        <v>0</v>
      </c>
      <c r="G40">
        <f>ROUND('Aufw.-A_kaufm.'!H52,0)</f>
        <v>0</v>
      </c>
      <c r="H40">
        <f>ROUND('Aufw.-A_kaufm.'!I52,0)</f>
        <v>0</v>
      </c>
      <c r="I40">
        <f>ROUND('Aufw.-A_kaufm.'!J52,0)</f>
        <v>0</v>
      </c>
      <c r="J40">
        <f>ROUND('Aufw.-A_kaufm.'!K52,0)</f>
        <v>0</v>
      </c>
      <c r="K40">
        <f>ROUND('Aufw.-A_kaufm.'!L52,0)</f>
        <v>0</v>
      </c>
      <c r="L40">
        <f>ROUND('Aufw.-A_kaufm.'!M52,0)</f>
        <v>0</v>
      </c>
      <c r="M40">
        <f>ROUND('Aufw.-A_kaufm.'!N52,0)</f>
        <v>0</v>
      </c>
      <c r="N40">
        <f>ROUND('Aufw.-A_kaufm.'!O52,0)</f>
        <v>0</v>
      </c>
      <c r="O40">
        <f>ROUND('Aufw.-A_kaufm.'!Q52,0)</f>
        <v>0</v>
      </c>
      <c r="P40">
        <f>ROUND('Erträge-A_kaufm.'!D52,0)</f>
        <v>0</v>
      </c>
      <c r="Q40">
        <f>ROUND('Erträge-A_kaufm.'!E52,0)</f>
        <v>0</v>
      </c>
      <c r="R40">
        <f>ROUND('Erträge-A_kaufm.'!F52,0)</f>
        <v>0</v>
      </c>
      <c r="S40">
        <f>ROUND('Erträge-A_kaufm.'!G52,0)</f>
        <v>0</v>
      </c>
      <c r="T40">
        <f>ROUND('Erträge-A_kaufm.'!H52,0)</f>
        <v>0</v>
      </c>
      <c r="U40">
        <f>ROUND('Erträge-A_kaufm.'!I52,0)</f>
        <v>0</v>
      </c>
      <c r="X40" s="251" t="str">
        <f t="shared" si="0"/>
        <v>weg</v>
      </c>
    </row>
    <row r="41" spans="1:24">
      <c r="A41" t="s">
        <v>368</v>
      </c>
      <c r="B41" t="s">
        <v>116</v>
      </c>
      <c r="C41">
        <f>ROUND('Aufw.-A_kaufm.'!D54,0)</f>
        <v>0</v>
      </c>
      <c r="D41">
        <f>ROUND('Aufw.-A_kaufm.'!E54,0)</f>
        <v>0</v>
      </c>
      <c r="E41">
        <f>ROUND('Aufw.-A_kaufm.'!F54,0)</f>
        <v>0</v>
      </c>
      <c r="F41">
        <f>ROUND('Aufw.-A_kaufm.'!G54,0)</f>
        <v>0</v>
      </c>
      <c r="G41">
        <f>ROUND('Aufw.-A_kaufm.'!H54,0)</f>
        <v>0</v>
      </c>
      <c r="H41">
        <f>ROUND('Aufw.-A_kaufm.'!I54,0)</f>
        <v>0</v>
      </c>
      <c r="I41">
        <f>ROUND('Aufw.-A_kaufm.'!J54,0)</f>
        <v>0</v>
      </c>
      <c r="J41">
        <f>ROUND('Aufw.-A_kaufm.'!K54,0)</f>
        <v>0</v>
      </c>
      <c r="K41">
        <f>ROUND('Aufw.-A_kaufm.'!L54,0)</f>
        <v>0</v>
      </c>
      <c r="L41">
        <f>ROUND('Aufw.-A_kaufm.'!M54,0)</f>
        <v>0</v>
      </c>
      <c r="M41">
        <f>ROUND('Aufw.-A_kaufm.'!N54,0)</f>
        <v>0</v>
      </c>
      <c r="N41">
        <f>ROUND('Aufw.-A_kaufm.'!O54,0)</f>
        <v>0</v>
      </c>
      <c r="O41">
        <f>ROUND('Aufw.-A_kaufm.'!Q54,0)</f>
        <v>0</v>
      </c>
      <c r="P41">
        <f>ROUND('Erträge-A_kaufm.'!D54,0)</f>
        <v>0</v>
      </c>
      <c r="Q41">
        <f>ROUND('Erträge-A_kaufm.'!E54,0)</f>
        <v>0</v>
      </c>
      <c r="R41">
        <f>ROUND('Erträge-A_kaufm.'!F54,0)</f>
        <v>0</v>
      </c>
      <c r="S41">
        <f>ROUND('Erträge-A_kaufm.'!G54,0)</f>
        <v>0</v>
      </c>
      <c r="T41">
        <f>ROUND('Erträge-A_kaufm.'!H54,0)</f>
        <v>0</v>
      </c>
      <c r="U41">
        <f>ROUND('Erträge-A_kaufm.'!I54,0)</f>
        <v>0</v>
      </c>
      <c r="X41" s="251" t="str">
        <f t="shared" si="0"/>
        <v>weg</v>
      </c>
    </row>
    <row r="42" spans="1:24">
      <c r="A42" t="s">
        <v>368</v>
      </c>
      <c r="B42" t="s">
        <v>118</v>
      </c>
      <c r="C42">
        <f>ROUND('Aufw.-A_kaufm.'!D55,0)</f>
        <v>0</v>
      </c>
      <c r="D42">
        <f>ROUND('Aufw.-A_kaufm.'!E55,0)</f>
        <v>0</v>
      </c>
      <c r="E42">
        <f>ROUND('Aufw.-A_kaufm.'!F55,0)</f>
        <v>0</v>
      </c>
      <c r="F42">
        <f>ROUND('Aufw.-A_kaufm.'!G55,0)</f>
        <v>0</v>
      </c>
      <c r="G42">
        <f>ROUND('Aufw.-A_kaufm.'!H55,0)</f>
        <v>0</v>
      </c>
      <c r="H42">
        <f>ROUND('Aufw.-A_kaufm.'!I55,0)</f>
        <v>0</v>
      </c>
      <c r="I42">
        <f>ROUND('Aufw.-A_kaufm.'!J55,0)</f>
        <v>0</v>
      </c>
      <c r="J42">
        <f>ROUND('Aufw.-A_kaufm.'!K55,0)</f>
        <v>0</v>
      </c>
      <c r="K42">
        <f>ROUND('Aufw.-A_kaufm.'!L55,0)</f>
        <v>0</v>
      </c>
      <c r="L42">
        <f>ROUND('Aufw.-A_kaufm.'!M55,0)</f>
        <v>0</v>
      </c>
      <c r="M42">
        <f>ROUND('Aufw.-A_kaufm.'!N55,0)</f>
        <v>0</v>
      </c>
      <c r="N42">
        <f>ROUND('Aufw.-A_kaufm.'!O55,0)</f>
        <v>0</v>
      </c>
      <c r="O42">
        <f>ROUND('Aufw.-A_kaufm.'!Q55,0)</f>
        <v>0</v>
      </c>
      <c r="P42">
        <f>ROUND('Erträge-A_kaufm.'!D55,0)</f>
        <v>0</v>
      </c>
      <c r="Q42">
        <f>ROUND('Erträge-A_kaufm.'!E55,0)</f>
        <v>0</v>
      </c>
      <c r="R42">
        <f>ROUND('Erträge-A_kaufm.'!F55,0)</f>
        <v>0</v>
      </c>
      <c r="S42">
        <f>ROUND('Erträge-A_kaufm.'!G55,0)</f>
        <v>0</v>
      </c>
      <c r="T42">
        <f>ROUND('Erträge-A_kaufm.'!H55,0)</f>
        <v>0</v>
      </c>
      <c r="U42">
        <f>ROUND('Erträge-A_kaufm.'!I55,0)</f>
        <v>0</v>
      </c>
      <c r="X42" s="251" t="str">
        <f t="shared" si="0"/>
        <v>weg</v>
      </c>
    </row>
    <row r="43" spans="1:24">
      <c r="A43" t="s">
        <v>368</v>
      </c>
      <c r="B43" t="s">
        <v>120</v>
      </c>
      <c r="C43">
        <f>ROUND('Aufw.-A_kaufm.'!D56,0)</f>
        <v>0</v>
      </c>
      <c r="D43">
        <f>ROUND('Aufw.-A_kaufm.'!E56,0)</f>
        <v>0</v>
      </c>
      <c r="E43">
        <f>ROUND('Aufw.-A_kaufm.'!F56,0)</f>
        <v>0</v>
      </c>
      <c r="F43">
        <f>ROUND('Aufw.-A_kaufm.'!G56,0)</f>
        <v>0</v>
      </c>
      <c r="G43">
        <f>ROUND('Aufw.-A_kaufm.'!H56,0)</f>
        <v>0</v>
      </c>
      <c r="H43">
        <f>ROUND('Aufw.-A_kaufm.'!I56,0)</f>
        <v>0</v>
      </c>
      <c r="I43">
        <f>ROUND('Aufw.-A_kaufm.'!J56,0)</f>
        <v>0</v>
      </c>
      <c r="J43">
        <f>ROUND('Aufw.-A_kaufm.'!K56,0)</f>
        <v>0</v>
      </c>
      <c r="K43">
        <f>ROUND('Aufw.-A_kaufm.'!L56,0)</f>
        <v>0</v>
      </c>
      <c r="L43">
        <f>ROUND('Aufw.-A_kaufm.'!M56,0)</f>
        <v>0</v>
      </c>
      <c r="M43">
        <f>ROUND('Aufw.-A_kaufm.'!N56,0)</f>
        <v>0</v>
      </c>
      <c r="N43">
        <f>ROUND('Aufw.-A_kaufm.'!O56,0)</f>
        <v>0</v>
      </c>
      <c r="O43">
        <f>ROUND('Aufw.-A_kaufm.'!Q56,0)</f>
        <v>0</v>
      </c>
      <c r="P43">
        <f>ROUND('Erträge-A_kaufm.'!D56,0)</f>
        <v>0</v>
      </c>
      <c r="Q43">
        <f>ROUND('Erträge-A_kaufm.'!E56,0)</f>
        <v>0</v>
      </c>
      <c r="R43">
        <f>ROUND('Erträge-A_kaufm.'!F56,0)</f>
        <v>0</v>
      </c>
      <c r="S43">
        <f>ROUND('Erträge-A_kaufm.'!G56,0)</f>
        <v>0</v>
      </c>
      <c r="T43">
        <f>ROUND('Erträge-A_kaufm.'!H56,0)</f>
        <v>0</v>
      </c>
      <c r="U43">
        <f>ROUND('Erträge-A_kaufm.'!I56,0)</f>
        <v>0</v>
      </c>
      <c r="X43" s="251" t="str">
        <f t="shared" si="0"/>
        <v>weg</v>
      </c>
    </row>
    <row r="44" spans="1:24">
      <c r="A44" t="s">
        <v>368</v>
      </c>
      <c r="B44" t="s">
        <v>122</v>
      </c>
      <c r="C44">
        <f>ROUND('Aufw.-A_kaufm.'!D57,0)</f>
        <v>0</v>
      </c>
      <c r="D44">
        <f>ROUND('Aufw.-A_kaufm.'!E57,0)</f>
        <v>0</v>
      </c>
      <c r="E44">
        <f>ROUND('Aufw.-A_kaufm.'!F57,0)</f>
        <v>0</v>
      </c>
      <c r="F44">
        <f>ROUND('Aufw.-A_kaufm.'!G57,0)</f>
        <v>0</v>
      </c>
      <c r="G44">
        <f>ROUND('Aufw.-A_kaufm.'!H57,0)</f>
        <v>0</v>
      </c>
      <c r="H44">
        <f>ROUND('Aufw.-A_kaufm.'!I57,0)</f>
        <v>0</v>
      </c>
      <c r="I44">
        <f>ROUND('Aufw.-A_kaufm.'!J57,0)</f>
        <v>0</v>
      </c>
      <c r="J44">
        <f>ROUND('Aufw.-A_kaufm.'!K57,0)</f>
        <v>0</v>
      </c>
      <c r="K44">
        <f>ROUND('Aufw.-A_kaufm.'!L57,0)</f>
        <v>0</v>
      </c>
      <c r="L44">
        <f>ROUND('Aufw.-A_kaufm.'!M57,0)</f>
        <v>0</v>
      </c>
      <c r="M44">
        <f>ROUND('Aufw.-A_kaufm.'!N57,0)</f>
        <v>0</v>
      </c>
      <c r="N44">
        <f>ROUND('Aufw.-A_kaufm.'!O57,0)</f>
        <v>0</v>
      </c>
      <c r="O44">
        <f>ROUND('Aufw.-A_kaufm.'!Q57,0)</f>
        <v>0</v>
      </c>
      <c r="P44">
        <f>ROUND('Erträge-A_kaufm.'!D57,0)</f>
        <v>0</v>
      </c>
      <c r="Q44">
        <f>ROUND('Erträge-A_kaufm.'!E57,0)</f>
        <v>0</v>
      </c>
      <c r="R44">
        <f>ROUND('Erträge-A_kaufm.'!F57,0)</f>
        <v>0</v>
      </c>
      <c r="S44">
        <f>ROUND('Erträge-A_kaufm.'!G57,0)</f>
        <v>0</v>
      </c>
      <c r="T44">
        <f>ROUND('Erträge-A_kaufm.'!H57,0)</f>
        <v>0</v>
      </c>
      <c r="U44">
        <f>ROUND('Erträge-A_kaufm.'!I57,0)</f>
        <v>0</v>
      </c>
      <c r="X44" s="251" t="str">
        <f t="shared" si="0"/>
        <v>weg</v>
      </c>
    </row>
    <row r="45" spans="1:24">
      <c r="A45" t="s">
        <v>368</v>
      </c>
      <c r="B45" t="s">
        <v>123</v>
      </c>
      <c r="C45">
        <f>ROUND('Aufw.-A_kaufm.'!D58,0)</f>
        <v>0</v>
      </c>
      <c r="D45">
        <f>ROUND('Aufw.-A_kaufm.'!E58,0)</f>
        <v>0</v>
      </c>
      <c r="E45">
        <f>ROUND('Aufw.-A_kaufm.'!F58,0)</f>
        <v>0</v>
      </c>
      <c r="F45">
        <f>ROUND('Aufw.-A_kaufm.'!G58,0)</f>
        <v>0</v>
      </c>
      <c r="G45">
        <f>ROUND('Aufw.-A_kaufm.'!H58,0)</f>
        <v>0</v>
      </c>
      <c r="H45">
        <f>ROUND('Aufw.-A_kaufm.'!I58,0)</f>
        <v>0</v>
      </c>
      <c r="I45">
        <f>ROUND('Aufw.-A_kaufm.'!J58,0)</f>
        <v>0</v>
      </c>
      <c r="J45">
        <f>ROUND('Aufw.-A_kaufm.'!K58,0)</f>
        <v>0</v>
      </c>
      <c r="K45">
        <f>ROUND('Aufw.-A_kaufm.'!L58,0)</f>
        <v>0</v>
      </c>
      <c r="L45">
        <f>ROUND('Aufw.-A_kaufm.'!M58,0)</f>
        <v>0</v>
      </c>
      <c r="M45">
        <f>ROUND('Aufw.-A_kaufm.'!N58,0)</f>
        <v>0</v>
      </c>
      <c r="N45">
        <f>ROUND('Aufw.-A_kaufm.'!O58,0)</f>
        <v>0</v>
      </c>
      <c r="O45">
        <f>ROUND('Aufw.-A_kaufm.'!Q58,0)</f>
        <v>0</v>
      </c>
      <c r="P45">
        <f>ROUND('Erträge-A_kaufm.'!D58,0)</f>
        <v>0</v>
      </c>
      <c r="Q45">
        <f>ROUND('Erträge-A_kaufm.'!E58,0)</f>
        <v>0</v>
      </c>
      <c r="R45">
        <f>ROUND('Erträge-A_kaufm.'!F58,0)</f>
        <v>0</v>
      </c>
      <c r="S45">
        <f>ROUND('Erträge-A_kaufm.'!G58,0)</f>
        <v>0</v>
      </c>
      <c r="T45">
        <f>ROUND('Erträge-A_kaufm.'!H58,0)</f>
        <v>0</v>
      </c>
      <c r="U45">
        <f>ROUND('Erträge-A_kaufm.'!I58,0)</f>
        <v>0</v>
      </c>
      <c r="X45" s="251" t="str">
        <f t="shared" si="0"/>
        <v>weg</v>
      </c>
    </row>
    <row r="46" spans="1:24">
      <c r="A46" t="s">
        <v>368</v>
      </c>
      <c r="B46" t="s">
        <v>125</v>
      </c>
      <c r="C46">
        <f>ROUND('Aufw.-A_kaufm.'!D59,0)</f>
        <v>0</v>
      </c>
      <c r="D46">
        <f>ROUND('Aufw.-A_kaufm.'!E59,0)</f>
        <v>0</v>
      </c>
      <c r="E46">
        <f>ROUND('Aufw.-A_kaufm.'!F59,0)</f>
        <v>0</v>
      </c>
      <c r="F46">
        <f>ROUND('Aufw.-A_kaufm.'!G59,0)</f>
        <v>0</v>
      </c>
      <c r="G46">
        <f>ROUND('Aufw.-A_kaufm.'!H59,0)</f>
        <v>0</v>
      </c>
      <c r="H46">
        <f>ROUND('Aufw.-A_kaufm.'!I59,0)</f>
        <v>0</v>
      </c>
      <c r="I46">
        <f>ROUND('Aufw.-A_kaufm.'!J59,0)</f>
        <v>0</v>
      </c>
      <c r="J46">
        <f>ROUND('Aufw.-A_kaufm.'!K59,0)</f>
        <v>0</v>
      </c>
      <c r="K46">
        <f>ROUND('Aufw.-A_kaufm.'!L59,0)</f>
        <v>0</v>
      </c>
      <c r="L46">
        <f>ROUND('Aufw.-A_kaufm.'!M59,0)</f>
        <v>0</v>
      </c>
      <c r="M46">
        <f>ROUND('Aufw.-A_kaufm.'!N59,0)</f>
        <v>0</v>
      </c>
      <c r="N46">
        <f>ROUND('Aufw.-A_kaufm.'!O59,0)</f>
        <v>0</v>
      </c>
      <c r="O46">
        <f>ROUND('Aufw.-A_kaufm.'!Q59,0)</f>
        <v>0</v>
      </c>
      <c r="P46">
        <f>ROUND('Erträge-A_kaufm.'!D59,0)</f>
        <v>0</v>
      </c>
      <c r="Q46">
        <f>ROUND('Erträge-A_kaufm.'!E59,0)</f>
        <v>0</v>
      </c>
      <c r="R46">
        <f>ROUND('Erträge-A_kaufm.'!F59,0)</f>
        <v>0</v>
      </c>
      <c r="S46">
        <f>ROUND('Erträge-A_kaufm.'!G59,0)</f>
        <v>0</v>
      </c>
      <c r="T46">
        <f>ROUND('Erträge-A_kaufm.'!H59,0)</f>
        <v>0</v>
      </c>
      <c r="U46">
        <f>ROUND('Erträge-A_kaufm.'!I59,0)</f>
        <v>0</v>
      </c>
      <c r="X46" s="251" t="str">
        <f t="shared" si="0"/>
        <v>weg</v>
      </c>
    </row>
    <row r="47" spans="1:24">
      <c r="A47" t="s">
        <v>368</v>
      </c>
      <c r="B47" t="s">
        <v>127</v>
      </c>
      <c r="C47">
        <f>ROUND('Aufw.-A_kaufm.'!D60,0)</f>
        <v>0</v>
      </c>
      <c r="D47">
        <f>ROUND('Aufw.-A_kaufm.'!E60,0)</f>
        <v>0</v>
      </c>
      <c r="E47">
        <f>ROUND('Aufw.-A_kaufm.'!F60,0)</f>
        <v>0</v>
      </c>
      <c r="F47">
        <f>ROUND('Aufw.-A_kaufm.'!G60,0)</f>
        <v>0</v>
      </c>
      <c r="G47">
        <f>ROUND('Aufw.-A_kaufm.'!H60,0)</f>
        <v>0</v>
      </c>
      <c r="H47">
        <f>ROUND('Aufw.-A_kaufm.'!I60,0)</f>
        <v>0</v>
      </c>
      <c r="I47">
        <f>ROUND('Aufw.-A_kaufm.'!J60,0)</f>
        <v>0</v>
      </c>
      <c r="J47">
        <f>ROUND('Aufw.-A_kaufm.'!K60,0)</f>
        <v>0</v>
      </c>
      <c r="K47">
        <f>ROUND('Aufw.-A_kaufm.'!L60,0)</f>
        <v>0</v>
      </c>
      <c r="L47">
        <f>ROUND('Aufw.-A_kaufm.'!M60,0)</f>
        <v>0</v>
      </c>
      <c r="M47">
        <f>ROUND('Aufw.-A_kaufm.'!N60,0)</f>
        <v>0</v>
      </c>
      <c r="N47">
        <f>ROUND('Aufw.-A_kaufm.'!O60,0)</f>
        <v>0</v>
      </c>
      <c r="O47">
        <f>ROUND('Aufw.-A_kaufm.'!Q60,0)</f>
        <v>0</v>
      </c>
      <c r="P47">
        <f>ROUND('Erträge-A_kaufm.'!D60,0)</f>
        <v>0</v>
      </c>
      <c r="Q47">
        <f>ROUND('Erträge-A_kaufm.'!E60,0)</f>
        <v>0</v>
      </c>
      <c r="R47">
        <f>ROUND('Erträge-A_kaufm.'!F60,0)</f>
        <v>0</v>
      </c>
      <c r="S47">
        <f>ROUND('Erträge-A_kaufm.'!G60,0)</f>
        <v>0</v>
      </c>
      <c r="T47">
        <f>ROUND('Erträge-A_kaufm.'!H60,0)</f>
        <v>0</v>
      </c>
      <c r="U47">
        <f>ROUND('Erträge-A_kaufm.'!I60,0)</f>
        <v>0</v>
      </c>
      <c r="X47" s="251" t="str">
        <f t="shared" si="0"/>
        <v>weg</v>
      </c>
    </row>
    <row r="48" spans="1:24">
      <c r="A48" t="s">
        <v>368</v>
      </c>
      <c r="B48" t="s">
        <v>129</v>
      </c>
      <c r="C48">
        <f>ROUND('Aufw.-A_kaufm.'!D61,0)</f>
        <v>0</v>
      </c>
      <c r="D48">
        <f>ROUND('Aufw.-A_kaufm.'!E61,0)</f>
        <v>0</v>
      </c>
      <c r="E48">
        <f>ROUND('Aufw.-A_kaufm.'!F61,0)</f>
        <v>0</v>
      </c>
      <c r="F48">
        <f>ROUND('Aufw.-A_kaufm.'!G61,0)</f>
        <v>0</v>
      </c>
      <c r="G48">
        <f>ROUND('Aufw.-A_kaufm.'!H61,0)</f>
        <v>0</v>
      </c>
      <c r="H48">
        <f>ROUND('Aufw.-A_kaufm.'!I61,0)</f>
        <v>0</v>
      </c>
      <c r="I48">
        <f>ROUND('Aufw.-A_kaufm.'!J61,0)</f>
        <v>0</v>
      </c>
      <c r="J48">
        <f>ROUND('Aufw.-A_kaufm.'!K61,0)</f>
        <v>0</v>
      </c>
      <c r="K48">
        <f>ROUND('Aufw.-A_kaufm.'!L61,0)</f>
        <v>0</v>
      </c>
      <c r="L48">
        <f>ROUND('Aufw.-A_kaufm.'!M61,0)</f>
        <v>0</v>
      </c>
      <c r="M48">
        <f>ROUND('Aufw.-A_kaufm.'!N61,0)</f>
        <v>0</v>
      </c>
      <c r="N48">
        <f>ROUND('Aufw.-A_kaufm.'!O61,0)</f>
        <v>0</v>
      </c>
      <c r="O48">
        <f>ROUND('Aufw.-A_kaufm.'!Q61,0)</f>
        <v>0</v>
      </c>
      <c r="P48">
        <f>ROUND('Erträge-A_kaufm.'!D61,0)</f>
        <v>0</v>
      </c>
      <c r="Q48">
        <f>ROUND('Erträge-A_kaufm.'!E61,0)</f>
        <v>0</v>
      </c>
      <c r="R48">
        <f>ROUND('Erträge-A_kaufm.'!F61,0)</f>
        <v>0</v>
      </c>
      <c r="S48">
        <f>ROUND('Erträge-A_kaufm.'!G61,0)</f>
        <v>0</v>
      </c>
      <c r="T48">
        <f>ROUND('Erträge-A_kaufm.'!H61,0)</f>
        <v>0</v>
      </c>
      <c r="U48">
        <f>ROUND('Erträge-A_kaufm.'!I61,0)</f>
        <v>0</v>
      </c>
      <c r="X48" s="251" t="str">
        <f t="shared" si="0"/>
        <v>weg</v>
      </c>
    </row>
    <row r="49" spans="1:24">
      <c r="A49" t="s">
        <v>368</v>
      </c>
      <c r="B49" t="s">
        <v>131</v>
      </c>
      <c r="C49">
        <f>ROUND('Aufw.-A_kaufm.'!D62,0)</f>
        <v>0</v>
      </c>
      <c r="D49">
        <f>ROUND('Aufw.-A_kaufm.'!E62,0)</f>
        <v>0</v>
      </c>
      <c r="E49">
        <f>ROUND('Aufw.-A_kaufm.'!F62,0)</f>
        <v>0</v>
      </c>
      <c r="F49">
        <f>ROUND('Aufw.-A_kaufm.'!G62,0)</f>
        <v>0</v>
      </c>
      <c r="G49">
        <f>ROUND('Aufw.-A_kaufm.'!H62,0)</f>
        <v>0</v>
      </c>
      <c r="H49">
        <f>ROUND('Aufw.-A_kaufm.'!I62,0)</f>
        <v>0</v>
      </c>
      <c r="I49">
        <f>ROUND('Aufw.-A_kaufm.'!J62,0)</f>
        <v>0</v>
      </c>
      <c r="J49">
        <f>ROUND('Aufw.-A_kaufm.'!K62,0)</f>
        <v>0</v>
      </c>
      <c r="K49">
        <f>ROUND('Aufw.-A_kaufm.'!L62,0)</f>
        <v>0</v>
      </c>
      <c r="L49">
        <f>ROUND('Aufw.-A_kaufm.'!M62,0)</f>
        <v>0</v>
      </c>
      <c r="M49">
        <f>ROUND('Aufw.-A_kaufm.'!N62,0)</f>
        <v>0</v>
      </c>
      <c r="N49">
        <f>ROUND('Aufw.-A_kaufm.'!O62,0)</f>
        <v>0</v>
      </c>
      <c r="O49">
        <f>ROUND('Aufw.-A_kaufm.'!Q62,0)</f>
        <v>0</v>
      </c>
      <c r="P49">
        <f>ROUND('Erträge-A_kaufm.'!D62,0)</f>
        <v>0</v>
      </c>
      <c r="Q49">
        <f>ROUND('Erträge-A_kaufm.'!E62,0)</f>
        <v>0</v>
      </c>
      <c r="R49">
        <f>ROUND('Erträge-A_kaufm.'!F62,0)</f>
        <v>0</v>
      </c>
      <c r="S49">
        <f>ROUND('Erträge-A_kaufm.'!G62,0)</f>
        <v>0</v>
      </c>
      <c r="T49">
        <f>ROUND('Erträge-A_kaufm.'!H62,0)</f>
        <v>0</v>
      </c>
      <c r="U49">
        <f>ROUND('Erträge-A_kaufm.'!I62,0)</f>
        <v>0</v>
      </c>
      <c r="X49" s="251" t="str">
        <f t="shared" si="0"/>
        <v>weg</v>
      </c>
    </row>
    <row r="50" spans="1:24">
      <c r="A50" t="s">
        <v>368</v>
      </c>
      <c r="B50" t="s">
        <v>133</v>
      </c>
      <c r="C50">
        <f>ROUND('Aufw.-A_kaufm.'!D63,0)</f>
        <v>0</v>
      </c>
      <c r="D50">
        <f>ROUND('Aufw.-A_kaufm.'!E63,0)</f>
        <v>0</v>
      </c>
      <c r="E50">
        <f>ROUND('Aufw.-A_kaufm.'!F63,0)</f>
        <v>0</v>
      </c>
      <c r="F50">
        <f>ROUND('Aufw.-A_kaufm.'!G63,0)</f>
        <v>0</v>
      </c>
      <c r="G50">
        <f>ROUND('Aufw.-A_kaufm.'!H63,0)</f>
        <v>0</v>
      </c>
      <c r="H50">
        <f>ROUND('Aufw.-A_kaufm.'!I63,0)</f>
        <v>0</v>
      </c>
      <c r="I50">
        <f>ROUND('Aufw.-A_kaufm.'!J63,0)</f>
        <v>0</v>
      </c>
      <c r="J50">
        <f>ROUND('Aufw.-A_kaufm.'!K63,0)</f>
        <v>0</v>
      </c>
      <c r="K50">
        <f>ROUND('Aufw.-A_kaufm.'!L63,0)</f>
        <v>0</v>
      </c>
      <c r="L50">
        <f>ROUND('Aufw.-A_kaufm.'!M63,0)</f>
        <v>0</v>
      </c>
      <c r="M50">
        <f>ROUND('Aufw.-A_kaufm.'!N63,0)</f>
        <v>0</v>
      </c>
      <c r="N50">
        <f>ROUND('Aufw.-A_kaufm.'!O63,0)</f>
        <v>0</v>
      </c>
      <c r="O50">
        <f>ROUND('Aufw.-A_kaufm.'!Q63,0)</f>
        <v>0</v>
      </c>
      <c r="P50">
        <f>ROUND('Erträge-A_kaufm.'!D63,0)</f>
        <v>0</v>
      </c>
      <c r="Q50">
        <f>ROUND('Erträge-A_kaufm.'!E63,0)</f>
        <v>0</v>
      </c>
      <c r="R50">
        <f>ROUND('Erträge-A_kaufm.'!F63,0)</f>
        <v>0</v>
      </c>
      <c r="S50">
        <f>ROUND('Erträge-A_kaufm.'!G63,0)</f>
        <v>0</v>
      </c>
      <c r="T50">
        <f>ROUND('Erträge-A_kaufm.'!H63,0)</f>
        <v>0</v>
      </c>
      <c r="U50">
        <f>ROUND('Erträge-A_kaufm.'!I63,0)</f>
        <v>0</v>
      </c>
      <c r="X50" s="251" t="str">
        <f t="shared" si="0"/>
        <v>weg</v>
      </c>
    </row>
    <row r="51" spans="1:24">
      <c r="A51" t="s">
        <v>368</v>
      </c>
      <c r="B51" t="s">
        <v>345</v>
      </c>
      <c r="C51">
        <f>ROUND('Aufw.-A_kaufm.'!D64,0)</f>
        <v>0</v>
      </c>
      <c r="D51">
        <f>ROUND('Aufw.-A_kaufm.'!E64,0)</f>
        <v>0</v>
      </c>
      <c r="E51">
        <f>ROUND('Aufw.-A_kaufm.'!F64,0)</f>
        <v>0</v>
      </c>
      <c r="F51">
        <f>ROUND('Aufw.-A_kaufm.'!G64,0)</f>
        <v>0</v>
      </c>
      <c r="G51">
        <f>ROUND('Aufw.-A_kaufm.'!H64,0)</f>
        <v>0</v>
      </c>
      <c r="H51">
        <f>ROUND('Aufw.-A_kaufm.'!I64,0)</f>
        <v>0</v>
      </c>
      <c r="I51">
        <f>ROUND('Aufw.-A_kaufm.'!J64,0)</f>
        <v>0</v>
      </c>
      <c r="J51">
        <f>ROUND('Aufw.-A_kaufm.'!K64,0)</f>
        <v>0</v>
      </c>
      <c r="K51">
        <f>ROUND('Aufw.-A_kaufm.'!L64,0)</f>
        <v>0</v>
      </c>
      <c r="L51">
        <f>ROUND('Aufw.-A_kaufm.'!M64,0)</f>
        <v>0</v>
      </c>
      <c r="M51">
        <f>ROUND('Aufw.-A_kaufm.'!N64,0)</f>
        <v>0</v>
      </c>
      <c r="N51">
        <f>ROUND('Aufw.-A_kaufm.'!O64,0)</f>
        <v>0</v>
      </c>
      <c r="O51">
        <f>ROUND('Aufw.-A_kaufm.'!Q64,0)</f>
        <v>0</v>
      </c>
      <c r="P51">
        <f>ROUND('Erträge-A_kaufm.'!D64,0)</f>
        <v>0</v>
      </c>
      <c r="Q51">
        <f>ROUND('Erträge-A_kaufm.'!E64,0)</f>
        <v>0</v>
      </c>
      <c r="R51">
        <f>ROUND('Erträge-A_kaufm.'!F64,0)</f>
        <v>0</v>
      </c>
      <c r="S51">
        <f>ROUND('Erträge-A_kaufm.'!G64,0)</f>
        <v>0</v>
      </c>
      <c r="T51">
        <f>ROUND('Erträge-A_kaufm.'!H64,0)</f>
        <v>0</v>
      </c>
      <c r="U51">
        <f>ROUND('Erträge-A_kaufm.'!I64,0)</f>
        <v>0</v>
      </c>
      <c r="X51" s="251" t="str">
        <f t="shared" si="0"/>
        <v>weg</v>
      </c>
    </row>
    <row r="52" spans="1:24">
      <c r="A52" t="s">
        <v>368</v>
      </c>
      <c r="B52" t="s">
        <v>346</v>
      </c>
      <c r="C52">
        <f>ROUND('Aufw.-A_kaufm.'!D65,0)</f>
        <v>0</v>
      </c>
      <c r="D52">
        <f>ROUND('Aufw.-A_kaufm.'!E65,0)</f>
        <v>0</v>
      </c>
      <c r="E52">
        <f>ROUND('Aufw.-A_kaufm.'!F65,0)</f>
        <v>0</v>
      </c>
      <c r="F52">
        <f>ROUND('Aufw.-A_kaufm.'!G65,0)</f>
        <v>0</v>
      </c>
      <c r="G52">
        <f>ROUND('Aufw.-A_kaufm.'!H65,0)</f>
        <v>0</v>
      </c>
      <c r="H52">
        <f>ROUND('Aufw.-A_kaufm.'!I65,0)</f>
        <v>0</v>
      </c>
      <c r="I52">
        <f>ROUND('Aufw.-A_kaufm.'!J65,0)</f>
        <v>0</v>
      </c>
      <c r="J52">
        <f>ROUND('Aufw.-A_kaufm.'!K65,0)</f>
        <v>0</v>
      </c>
      <c r="K52">
        <f>ROUND('Aufw.-A_kaufm.'!L65,0)</f>
        <v>0</v>
      </c>
      <c r="L52">
        <f>ROUND('Aufw.-A_kaufm.'!M65,0)</f>
        <v>0</v>
      </c>
      <c r="M52">
        <f>ROUND('Aufw.-A_kaufm.'!N65,0)</f>
        <v>0</v>
      </c>
      <c r="N52">
        <f>ROUND('Aufw.-A_kaufm.'!O65,0)</f>
        <v>0</v>
      </c>
      <c r="O52">
        <f>ROUND('Aufw.-A_kaufm.'!Q65,0)</f>
        <v>0</v>
      </c>
      <c r="P52">
        <f>ROUND('Erträge-A_kaufm.'!D65,0)</f>
        <v>0</v>
      </c>
      <c r="Q52">
        <f>ROUND('Erträge-A_kaufm.'!E65,0)</f>
        <v>0</v>
      </c>
      <c r="R52">
        <f>ROUND('Erträge-A_kaufm.'!F65,0)</f>
        <v>0</v>
      </c>
      <c r="S52">
        <f>ROUND('Erträge-A_kaufm.'!G65,0)</f>
        <v>0</v>
      </c>
      <c r="T52">
        <f>ROUND('Erträge-A_kaufm.'!H65,0)</f>
        <v>0</v>
      </c>
      <c r="U52">
        <f>ROUND('Erträge-A_kaufm.'!I65,0)</f>
        <v>0</v>
      </c>
      <c r="X52" s="251" t="str">
        <f t="shared" si="0"/>
        <v>weg</v>
      </c>
    </row>
    <row r="53" spans="1:24">
      <c r="A53" t="s">
        <v>368</v>
      </c>
      <c r="B53" t="s">
        <v>136</v>
      </c>
      <c r="C53">
        <f>ROUND('Aufw.-A_kaufm.'!D67,0)</f>
        <v>0</v>
      </c>
      <c r="D53">
        <f>ROUND('Aufw.-A_kaufm.'!E67,0)</f>
        <v>0</v>
      </c>
      <c r="E53">
        <f>ROUND('Aufw.-A_kaufm.'!F67,0)</f>
        <v>0</v>
      </c>
      <c r="F53">
        <f>ROUND('Aufw.-A_kaufm.'!G67,0)</f>
        <v>0</v>
      </c>
      <c r="G53">
        <f>ROUND('Aufw.-A_kaufm.'!H67,0)</f>
        <v>0</v>
      </c>
      <c r="H53">
        <f>ROUND('Aufw.-A_kaufm.'!I67,0)</f>
        <v>0</v>
      </c>
      <c r="I53">
        <f>ROUND('Aufw.-A_kaufm.'!J67,0)</f>
        <v>0</v>
      </c>
      <c r="J53">
        <f>ROUND('Aufw.-A_kaufm.'!K67,0)</f>
        <v>0</v>
      </c>
      <c r="K53">
        <f>ROUND('Aufw.-A_kaufm.'!L67,0)</f>
        <v>0</v>
      </c>
      <c r="L53">
        <f>ROUND('Aufw.-A_kaufm.'!M67,0)</f>
        <v>0</v>
      </c>
      <c r="M53">
        <f>ROUND('Aufw.-A_kaufm.'!N67,0)</f>
        <v>0</v>
      </c>
      <c r="N53">
        <f>ROUND('Aufw.-A_kaufm.'!O67,0)</f>
        <v>0</v>
      </c>
      <c r="O53">
        <f>ROUND('Aufw.-A_kaufm.'!Q67,0)</f>
        <v>0</v>
      </c>
      <c r="P53">
        <f>ROUND('Erträge-A_kaufm.'!D67,0)</f>
        <v>0</v>
      </c>
      <c r="Q53">
        <f>ROUND('Erträge-A_kaufm.'!E67,0)</f>
        <v>0</v>
      </c>
      <c r="R53">
        <f>ROUND('Erträge-A_kaufm.'!F67,0)</f>
        <v>0</v>
      </c>
      <c r="S53">
        <f>ROUND('Erträge-A_kaufm.'!G67,0)</f>
        <v>0</v>
      </c>
      <c r="T53">
        <f>ROUND('Erträge-A_kaufm.'!H67,0)</f>
        <v>0</v>
      </c>
      <c r="U53">
        <f>ROUND('Erträge-A_kaufm.'!I67,0)</f>
        <v>0</v>
      </c>
      <c r="X53" s="251" t="str">
        <f t="shared" si="0"/>
        <v>weg</v>
      </c>
    </row>
    <row r="54" spans="1:24">
      <c r="A54" t="s">
        <v>368</v>
      </c>
      <c r="B54" t="s">
        <v>138</v>
      </c>
      <c r="C54">
        <f>ROUND('Aufw.-A_kaufm.'!D68,0)</f>
        <v>0</v>
      </c>
      <c r="D54">
        <f>ROUND('Aufw.-A_kaufm.'!E68,0)</f>
        <v>0</v>
      </c>
      <c r="E54">
        <f>ROUND('Aufw.-A_kaufm.'!F68,0)</f>
        <v>0</v>
      </c>
      <c r="F54">
        <f>ROUND('Aufw.-A_kaufm.'!G68,0)</f>
        <v>0</v>
      </c>
      <c r="G54">
        <f>ROUND('Aufw.-A_kaufm.'!H68,0)</f>
        <v>0</v>
      </c>
      <c r="H54">
        <f>ROUND('Aufw.-A_kaufm.'!I68,0)</f>
        <v>0</v>
      </c>
      <c r="I54">
        <f>ROUND('Aufw.-A_kaufm.'!J68,0)</f>
        <v>0</v>
      </c>
      <c r="J54">
        <f>ROUND('Aufw.-A_kaufm.'!K68,0)</f>
        <v>0</v>
      </c>
      <c r="K54">
        <f>ROUND('Aufw.-A_kaufm.'!L68,0)</f>
        <v>0</v>
      </c>
      <c r="L54">
        <f>ROUND('Aufw.-A_kaufm.'!M68,0)</f>
        <v>0</v>
      </c>
      <c r="M54">
        <f>ROUND('Aufw.-A_kaufm.'!N68,0)</f>
        <v>0</v>
      </c>
      <c r="N54">
        <f>ROUND('Aufw.-A_kaufm.'!O68,0)</f>
        <v>0</v>
      </c>
      <c r="O54">
        <f>ROUND('Aufw.-A_kaufm.'!Q68,0)</f>
        <v>0</v>
      </c>
      <c r="P54">
        <f>ROUND('Erträge-A_kaufm.'!D68,0)</f>
        <v>0</v>
      </c>
      <c r="Q54">
        <f>ROUND('Erträge-A_kaufm.'!E68,0)</f>
        <v>0</v>
      </c>
      <c r="R54">
        <f>ROUND('Erträge-A_kaufm.'!F68,0)</f>
        <v>0</v>
      </c>
      <c r="S54">
        <f>ROUND('Erträge-A_kaufm.'!G68,0)</f>
        <v>0</v>
      </c>
      <c r="T54">
        <f>ROUND('Erträge-A_kaufm.'!H68,0)</f>
        <v>0</v>
      </c>
      <c r="U54">
        <f>ROUND('Erträge-A_kaufm.'!I68,0)</f>
        <v>0</v>
      </c>
      <c r="X54" s="251" t="str">
        <f t="shared" ref="X54:X86" si="1">IF(AND(SUM(C54:N54)+SUM(P54:U54)=0,O54=0),"weg","ok")</f>
        <v>weg</v>
      </c>
    </row>
    <row r="55" spans="1:24">
      <c r="A55" t="s">
        <v>368</v>
      </c>
      <c r="B55" t="s">
        <v>140</v>
      </c>
      <c r="C55">
        <f>ROUND('Aufw.-A_kaufm.'!D69,0)</f>
        <v>0</v>
      </c>
      <c r="D55">
        <f>ROUND('Aufw.-A_kaufm.'!E69,0)</f>
        <v>0</v>
      </c>
      <c r="E55">
        <f>ROUND('Aufw.-A_kaufm.'!F69,0)</f>
        <v>0</v>
      </c>
      <c r="F55">
        <f>ROUND('Aufw.-A_kaufm.'!G69,0)</f>
        <v>0</v>
      </c>
      <c r="G55">
        <f>ROUND('Aufw.-A_kaufm.'!H69,0)</f>
        <v>0</v>
      </c>
      <c r="H55">
        <f>ROUND('Aufw.-A_kaufm.'!I69,0)</f>
        <v>0</v>
      </c>
      <c r="I55">
        <f>ROUND('Aufw.-A_kaufm.'!J69,0)</f>
        <v>0</v>
      </c>
      <c r="J55">
        <f>ROUND('Aufw.-A_kaufm.'!K69,0)</f>
        <v>0</v>
      </c>
      <c r="K55">
        <f>ROUND('Aufw.-A_kaufm.'!L69,0)</f>
        <v>0</v>
      </c>
      <c r="L55">
        <f>ROUND('Aufw.-A_kaufm.'!M69,0)</f>
        <v>0</v>
      </c>
      <c r="M55">
        <f>ROUND('Aufw.-A_kaufm.'!N69,0)</f>
        <v>0</v>
      </c>
      <c r="N55">
        <f>ROUND('Aufw.-A_kaufm.'!O69,0)</f>
        <v>0</v>
      </c>
      <c r="O55">
        <f>ROUND('Aufw.-A_kaufm.'!Q69,0)</f>
        <v>0</v>
      </c>
      <c r="P55">
        <f>ROUND('Erträge-A_kaufm.'!D69,0)</f>
        <v>0</v>
      </c>
      <c r="Q55">
        <f>ROUND('Erträge-A_kaufm.'!E69,0)</f>
        <v>0</v>
      </c>
      <c r="R55">
        <f>ROUND('Erträge-A_kaufm.'!F69,0)</f>
        <v>0</v>
      </c>
      <c r="S55">
        <f>ROUND('Erträge-A_kaufm.'!G69,0)</f>
        <v>0</v>
      </c>
      <c r="T55">
        <f>ROUND('Erträge-A_kaufm.'!H69,0)</f>
        <v>0</v>
      </c>
      <c r="U55">
        <f>ROUND('Erträge-A_kaufm.'!I69,0)</f>
        <v>0</v>
      </c>
      <c r="X55" s="251" t="str">
        <f t="shared" si="1"/>
        <v>weg</v>
      </c>
    </row>
    <row r="56" spans="1:24">
      <c r="A56" t="s">
        <v>368</v>
      </c>
      <c r="B56" t="s">
        <v>142</v>
      </c>
      <c r="C56">
        <f>ROUND('Aufw.-A_kaufm.'!D70,0)</f>
        <v>0</v>
      </c>
      <c r="D56">
        <f>ROUND('Aufw.-A_kaufm.'!E70,0)</f>
        <v>0</v>
      </c>
      <c r="E56">
        <f>ROUND('Aufw.-A_kaufm.'!F70,0)</f>
        <v>0</v>
      </c>
      <c r="F56">
        <f>ROUND('Aufw.-A_kaufm.'!G70,0)</f>
        <v>0</v>
      </c>
      <c r="G56">
        <f>ROUND('Aufw.-A_kaufm.'!H70,0)</f>
        <v>0</v>
      </c>
      <c r="H56">
        <f>ROUND('Aufw.-A_kaufm.'!I70,0)</f>
        <v>0</v>
      </c>
      <c r="I56">
        <f>ROUND('Aufw.-A_kaufm.'!J70,0)</f>
        <v>0</v>
      </c>
      <c r="J56">
        <f>ROUND('Aufw.-A_kaufm.'!K70,0)</f>
        <v>0</v>
      </c>
      <c r="K56">
        <f>ROUND('Aufw.-A_kaufm.'!L70,0)</f>
        <v>0</v>
      </c>
      <c r="L56">
        <f>ROUND('Aufw.-A_kaufm.'!M70,0)</f>
        <v>0</v>
      </c>
      <c r="M56">
        <f>ROUND('Aufw.-A_kaufm.'!N70,0)</f>
        <v>0</v>
      </c>
      <c r="N56">
        <f>ROUND('Aufw.-A_kaufm.'!O70,0)</f>
        <v>0</v>
      </c>
      <c r="O56">
        <f>ROUND('Aufw.-A_kaufm.'!Q70,0)</f>
        <v>0</v>
      </c>
      <c r="P56">
        <f>ROUND('Erträge-A_kaufm.'!D70,0)</f>
        <v>0</v>
      </c>
      <c r="Q56">
        <f>ROUND('Erträge-A_kaufm.'!E70,0)</f>
        <v>0</v>
      </c>
      <c r="R56">
        <f>ROUND('Erträge-A_kaufm.'!F70,0)</f>
        <v>0</v>
      </c>
      <c r="S56">
        <f>ROUND('Erträge-A_kaufm.'!G70,0)</f>
        <v>0</v>
      </c>
      <c r="T56">
        <f>ROUND('Erträge-A_kaufm.'!H70,0)</f>
        <v>0</v>
      </c>
      <c r="U56">
        <f>ROUND('Erträge-A_kaufm.'!I70,0)</f>
        <v>0</v>
      </c>
      <c r="X56" s="251" t="str">
        <f t="shared" si="1"/>
        <v>weg</v>
      </c>
    </row>
    <row r="57" spans="1:24">
      <c r="A57" t="s">
        <v>368</v>
      </c>
      <c r="B57" t="s">
        <v>143</v>
      </c>
      <c r="C57">
        <f>ROUND('Aufw.-A_kaufm.'!D71,0)</f>
        <v>0</v>
      </c>
      <c r="D57">
        <f>ROUND('Aufw.-A_kaufm.'!E71,0)</f>
        <v>0</v>
      </c>
      <c r="E57">
        <f>ROUND('Aufw.-A_kaufm.'!F71,0)</f>
        <v>0</v>
      </c>
      <c r="F57">
        <f>ROUND('Aufw.-A_kaufm.'!G71,0)</f>
        <v>0</v>
      </c>
      <c r="G57">
        <f>ROUND('Aufw.-A_kaufm.'!H71,0)</f>
        <v>0</v>
      </c>
      <c r="H57">
        <f>ROUND('Aufw.-A_kaufm.'!I71,0)</f>
        <v>0</v>
      </c>
      <c r="I57">
        <f>ROUND('Aufw.-A_kaufm.'!J71,0)</f>
        <v>0</v>
      </c>
      <c r="J57">
        <f>ROUND('Aufw.-A_kaufm.'!K71,0)</f>
        <v>0</v>
      </c>
      <c r="K57">
        <f>ROUND('Aufw.-A_kaufm.'!L71,0)</f>
        <v>0</v>
      </c>
      <c r="L57">
        <f>ROUND('Aufw.-A_kaufm.'!M71,0)</f>
        <v>0</v>
      </c>
      <c r="M57">
        <f>ROUND('Aufw.-A_kaufm.'!N71,0)</f>
        <v>0</v>
      </c>
      <c r="N57">
        <f>ROUND('Aufw.-A_kaufm.'!O71,0)</f>
        <v>0</v>
      </c>
      <c r="O57">
        <f>ROUND('Aufw.-A_kaufm.'!Q71,0)</f>
        <v>0</v>
      </c>
      <c r="P57">
        <f>ROUND('Erträge-A_kaufm.'!D71,0)</f>
        <v>0</v>
      </c>
      <c r="Q57">
        <f>ROUND('Erträge-A_kaufm.'!E71,0)</f>
        <v>0</v>
      </c>
      <c r="R57">
        <f>ROUND('Erträge-A_kaufm.'!F71,0)</f>
        <v>0</v>
      </c>
      <c r="S57">
        <f>ROUND('Erträge-A_kaufm.'!G71,0)</f>
        <v>0</v>
      </c>
      <c r="T57">
        <f>ROUND('Erträge-A_kaufm.'!H71,0)</f>
        <v>0</v>
      </c>
      <c r="U57">
        <f>ROUND('Erträge-A_kaufm.'!I71,0)</f>
        <v>0</v>
      </c>
      <c r="X57" s="251" t="str">
        <f t="shared" si="1"/>
        <v>weg</v>
      </c>
    </row>
    <row r="58" spans="1:24">
      <c r="A58" t="s">
        <v>368</v>
      </c>
      <c r="B58" s="267" t="s">
        <v>402</v>
      </c>
      <c r="C58">
        <f>ROUND('Aufw.-A_kaufm.'!D72,0)</f>
        <v>0</v>
      </c>
      <c r="D58">
        <f>ROUND('Aufw.-A_kaufm.'!E72,0)</f>
        <v>0</v>
      </c>
      <c r="E58">
        <f>ROUND('Aufw.-A_kaufm.'!F72,0)</f>
        <v>0</v>
      </c>
      <c r="F58">
        <f>ROUND('Aufw.-A_kaufm.'!G72,0)</f>
        <v>0</v>
      </c>
      <c r="G58">
        <f>ROUND('Aufw.-A_kaufm.'!H72,0)</f>
        <v>0</v>
      </c>
      <c r="H58">
        <f>ROUND('Aufw.-A_kaufm.'!I72,0)</f>
        <v>0</v>
      </c>
      <c r="I58">
        <f>ROUND('Aufw.-A_kaufm.'!J72,0)</f>
        <v>0</v>
      </c>
      <c r="J58">
        <f>ROUND('Aufw.-A_kaufm.'!K72,0)</f>
        <v>0</v>
      </c>
      <c r="K58">
        <f>ROUND('Aufw.-A_kaufm.'!L72,0)</f>
        <v>0</v>
      </c>
      <c r="L58">
        <f>ROUND('Aufw.-A_kaufm.'!M72,0)</f>
        <v>0</v>
      </c>
      <c r="M58">
        <f>ROUND('Aufw.-A_kaufm.'!N72,0)</f>
        <v>0</v>
      </c>
      <c r="N58">
        <f>ROUND('Aufw.-A_kaufm.'!O72,0)</f>
        <v>0</v>
      </c>
      <c r="O58">
        <f>ROUND('Aufw.-A_kaufm.'!Q72,0)</f>
        <v>0</v>
      </c>
      <c r="P58">
        <f>ROUND('Erträge-A_kaufm.'!D72,0)</f>
        <v>0</v>
      </c>
      <c r="Q58">
        <f>ROUND('Erträge-A_kaufm.'!E72,0)</f>
        <v>0</v>
      </c>
      <c r="R58">
        <f>ROUND('Erträge-A_kaufm.'!F72,0)</f>
        <v>0</v>
      </c>
      <c r="S58">
        <f>ROUND('Erträge-A_kaufm.'!G72,0)</f>
        <v>0</v>
      </c>
      <c r="T58">
        <f>ROUND('Erträge-A_kaufm.'!H72,0)</f>
        <v>0</v>
      </c>
      <c r="U58">
        <f>ROUND('Erträge-A_kaufm.'!I72,0)</f>
        <v>0</v>
      </c>
      <c r="X58" s="251" t="str">
        <f t="shared" ref="X58:X59" si="2">IF(AND(SUM(C58:N58)+SUM(P58:U58)=0,O58=0),"weg","ok")</f>
        <v>weg</v>
      </c>
    </row>
    <row r="59" spans="1:24">
      <c r="A59" t="s">
        <v>368</v>
      </c>
      <c r="B59" s="267" t="s">
        <v>403</v>
      </c>
      <c r="C59">
        <f>ROUND('Aufw.-A_kaufm.'!D73,0)</f>
        <v>0</v>
      </c>
      <c r="D59">
        <f>ROUND('Aufw.-A_kaufm.'!E73,0)</f>
        <v>0</v>
      </c>
      <c r="E59">
        <f>ROUND('Aufw.-A_kaufm.'!F73,0)</f>
        <v>0</v>
      </c>
      <c r="F59">
        <f>ROUND('Aufw.-A_kaufm.'!G73,0)</f>
        <v>0</v>
      </c>
      <c r="G59">
        <f>ROUND('Aufw.-A_kaufm.'!H73,0)</f>
        <v>0</v>
      </c>
      <c r="H59">
        <f>ROUND('Aufw.-A_kaufm.'!I73,0)</f>
        <v>0</v>
      </c>
      <c r="I59">
        <f>ROUND('Aufw.-A_kaufm.'!J73,0)</f>
        <v>0</v>
      </c>
      <c r="J59">
        <f>ROUND('Aufw.-A_kaufm.'!K73,0)</f>
        <v>0</v>
      </c>
      <c r="K59">
        <f>ROUND('Aufw.-A_kaufm.'!L73,0)</f>
        <v>0</v>
      </c>
      <c r="L59">
        <f>ROUND('Aufw.-A_kaufm.'!M73,0)</f>
        <v>0</v>
      </c>
      <c r="M59">
        <f>ROUND('Aufw.-A_kaufm.'!N73,0)</f>
        <v>0</v>
      </c>
      <c r="N59">
        <f>ROUND('Aufw.-A_kaufm.'!O73,0)</f>
        <v>0</v>
      </c>
      <c r="O59">
        <f>ROUND('Aufw.-A_kaufm.'!Q73,0)</f>
        <v>0</v>
      </c>
      <c r="P59">
        <f>ROUND('Erträge-A_kaufm.'!D73,0)</f>
        <v>0</v>
      </c>
      <c r="Q59">
        <f>ROUND('Erträge-A_kaufm.'!E73,0)</f>
        <v>0</v>
      </c>
      <c r="R59">
        <f>ROUND('Erträge-A_kaufm.'!F73,0)</f>
        <v>0</v>
      </c>
      <c r="S59">
        <f>ROUND('Erträge-A_kaufm.'!G73,0)</f>
        <v>0</v>
      </c>
      <c r="T59">
        <f>ROUND('Erträge-A_kaufm.'!H73,0)</f>
        <v>0</v>
      </c>
      <c r="U59">
        <f>ROUND('Erträge-A_kaufm.'!I73,0)</f>
        <v>0</v>
      </c>
      <c r="X59" s="251" t="str">
        <f t="shared" si="2"/>
        <v>weg</v>
      </c>
    </row>
    <row r="60" spans="1:24">
      <c r="A60" t="s">
        <v>368</v>
      </c>
      <c r="B60" t="s">
        <v>59</v>
      </c>
      <c r="C60">
        <f>ROUND('Aufw.-A_kaufm.'!D75,0)</f>
        <v>0</v>
      </c>
      <c r="D60">
        <f>ROUND('Aufw.-A_kaufm.'!E75,0)</f>
        <v>0</v>
      </c>
      <c r="E60">
        <f>ROUND('Aufw.-A_kaufm.'!F75,0)</f>
        <v>0</v>
      </c>
      <c r="F60">
        <f>ROUND('Aufw.-A_kaufm.'!G75,0)</f>
        <v>0</v>
      </c>
      <c r="G60">
        <f>ROUND('Aufw.-A_kaufm.'!H75,0)</f>
        <v>0</v>
      </c>
      <c r="H60">
        <f>ROUND('Aufw.-A_kaufm.'!I75,0)</f>
        <v>0</v>
      </c>
      <c r="I60">
        <f>ROUND('Aufw.-A_kaufm.'!J75,0)</f>
        <v>0</v>
      </c>
      <c r="J60">
        <f>ROUND('Aufw.-A_kaufm.'!K75,0)</f>
        <v>0</v>
      </c>
      <c r="K60">
        <f>ROUND('Aufw.-A_kaufm.'!L75,0)</f>
        <v>0</v>
      </c>
      <c r="L60">
        <f>ROUND('Aufw.-A_kaufm.'!M75,0)</f>
        <v>0</v>
      </c>
      <c r="M60">
        <f>ROUND('Aufw.-A_kaufm.'!N75,0)</f>
        <v>0</v>
      </c>
      <c r="N60">
        <f>ROUND('Aufw.-A_kaufm.'!O75,0)</f>
        <v>0</v>
      </c>
      <c r="O60">
        <f>ROUND('Aufw.-A_kaufm.'!Q75,0)</f>
        <v>0</v>
      </c>
      <c r="P60">
        <f>ROUND('Erträge-A_kaufm.'!D75,0)</f>
        <v>0</v>
      </c>
      <c r="Q60">
        <f>ROUND('Erträge-A_kaufm.'!E75,0)</f>
        <v>0</v>
      </c>
      <c r="R60">
        <f>ROUND('Erträge-A_kaufm.'!F75,0)</f>
        <v>0</v>
      </c>
      <c r="S60">
        <f>ROUND('Erträge-A_kaufm.'!G75,0)</f>
        <v>0</v>
      </c>
      <c r="T60">
        <f>ROUND('Erträge-A_kaufm.'!H75,0)</f>
        <v>0</v>
      </c>
      <c r="U60">
        <f>ROUND('Erträge-A_kaufm.'!I75,0)</f>
        <v>0</v>
      </c>
      <c r="X60" s="251" t="str">
        <f t="shared" ref="X60:X72" si="3">IF(AND(SUM(C60:N60)+SUM(P60:U60)=0,O60=0),"weg","ok")</f>
        <v>weg</v>
      </c>
    </row>
    <row r="61" spans="1:24">
      <c r="A61" t="s">
        <v>368</v>
      </c>
      <c r="B61" t="s">
        <v>60</v>
      </c>
      <c r="C61">
        <f>ROUND('Aufw.-A_kaufm.'!D76,0)</f>
        <v>0</v>
      </c>
      <c r="D61">
        <f>ROUND('Aufw.-A_kaufm.'!E76,0)</f>
        <v>0</v>
      </c>
      <c r="E61">
        <f>ROUND('Aufw.-A_kaufm.'!F76,0)</f>
        <v>0</v>
      </c>
      <c r="F61">
        <f>ROUND('Aufw.-A_kaufm.'!G76,0)</f>
        <v>0</v>
      </c>
      <c r="G61">
        <f>ROUND('Aufw.-A_kaufm.'!H76,0)</f>
        <v>0</v>
      </c>
      <c r="H61">
        <f>ROUND('Aufw.-A_kaufm.'!I76,0)</f>
        <v>0</v>
      </c>
      <c r="I61">
        <f>ROUND('Aufw.-A_kaufm.'!J76,0)</f>
        <v>0</v>
      </c>
      <c r="J61">
        <f>ROUND('Aufw.-A_kaufm.'!K76,0)</f>
        <v>0</v>
      </c>
      <c r="K61">
        <f>ROUND('Aufw.-A_kaufm.'!L76,0)</f>
        <v>0</v>
      </c>
      <c r="L61">
        <f>ROUND('Aufw.-A_kaufm.'!M76,0)</f>
        <v>0</v>
      </c>
      <c r="M61">
        <f>ROUND('Aufw.-A_kaufm.'!N76,0)</f>
        <v>0</v>
      </c>
      <c r="N61">
        <f>ROUND('Aufw.-A_kaufm.'!O76,0)</f>
        <v>0</v>
      </c>
      <c r="O61">
        <f>ROUND('Aufw.-A_kaufm.'!Q76,0)</f>
        <v>0</v>
      </c>
      <c r="P61">
        <f>ROUND('Erträge-A_kaufm.'!D76,0)</f>
        <v>0</v>
      </c>
      <c r="Q61">
        <f>ROUND('Erträge-A_kaufm.'!E76,0)</f>
        <v>0</v>
      </c>
      <c r="R61">
        <f>ROUND('Erträge-A_kaufm.'!F76,0)</f>
        <v>0</v>
      </c>
      <c r="S61">
        <f>ROUND('Erträge-A_kaufm.'!G76,0)</f>
        <v>0</v>
      </c>
      <c r="T61">
        <f>ROUND('Erträge-A_kaufm.'!H76,0)</f>
        <v>0</v>
      </c>
      <c r="U61">
        <f>ROUND('Erträge-A_kaufm.'!I76,0)</f>
        <v>0</v>
      </c>
      <c r="X61" s="251" t="str">
        <f t="shared" si="3"/>
        <v>weg</v>
      </c>
    </row>
    <row r="62" spans="1:24">
      <c r="A62" t="s">
        <v>368</v>
      </c>
      <c r="B62" t="s">
        <v>62</v>
      </c>
      <c r="C62">
        <f>ROUND('Aufw.-A_kaufm.'!D78,0)</f>
        <v>0</v>
      </c>
      <c r="D62">
        <f>ROUND('Aufw.-A_kaufm.'!E78,0)</f>
        <v>0</v>
      </c>
      <c r="E62">
        <f>ROUND('Aufw.-A_kaufm.'!F78,0)</f>
        <v>0</v>
      </c>
      <c r="F62">
        <f>ROUND('Aufw.-A_kaufm.'!G78,0)</f>
        <v>0</v>
      </c>
      <c r="G62">
        <f>ROUND('Aufw.-A_kaufm.'!H78,0)</f>
        <v>0</v>
      </c>
      <c r="H62">
        <f>ROUND('Aufw.-A_kaufm.'!I78,0)</f>
        <v>0</v>
      </c>
      <c r="I62">
        <f>ROUND('Aufw.-A_kaufm.'!J78,0)</f>
        <v>0</v>
      </c>
      <c r="J62">
        <f>ROUND('Aufw.-A_kaufm.'!K78,0)</f>
        <v>0</v>
      </c>
      <c r="K62">
        <f>ROUND('Aufw.-A_kaufm.'!L78,0)</f>
        <v>0</v>
      </c>
      <c r="L62">
        <f>ROUND('Aufw.-A_kaufm.'!M78,0)</f>
        <v>0</v>
      </c>
      <c r="M62">
        <f>ROUND('Aufw.-A_kaufm.'!N78,0)</f>
        <v>0</v>
      </c>
      <c r="N62">
        <f>ROUND('Aufw.-A_kaufm.'!O78,0)</f>
        <v>0</v>
      </c>
      <c r="O62">
        <f>ROUND('Aufw.-A_kaufm.'!Q78,0)</f>
        <v>0</v>
      </c>
      <c r="P62">
        <f>ROUND('Erträge-A_kaufm.'!D78,0)</f>
        <v>0</v>
      </c>
      <c r="Q62">
        <f>ROUND('Erträge-A_kaufm.'!E78,0)</f>
        <v>0</v>
      </c>
      <c r="R62">
        <f>ROUND('Erträge-A_kaufm.'!F78,0)</f>
        <v>0</v>
      </c>
      <c r="S62">
        <f>ROUND('Erträge-A_kaufm.'!G78,0)</f>
        <v>0</v>
      </c>
      <c r="T62">
        <f>ROUND('Erträge-A_kaufm.'!H78,0)</f>
        <v>0</v>
      </c>
      <c r="U62">
        <f>ROUND('Erträge-A_kaufm.'!I78,0)</f>
        <v>0</v>
      </c>
      <c r="X62" s="251" t="str">
        <f t="shared" si="3"/>
        <v>weg</v>
      </c>
    </row>
    <row r="63" spans="1:24">
      <c r="A63" t="s">
        <v>368</v>
      </c>
      <c r="B63" t="s">
        <v>64</v>
      </c>
      <c r="C63">
        <f>ROUND('Aufw.-A_kaufm.'!D79,0)</f>
        <v>0</v>
      </c>
      <c r="D63">
        <f>ROUND('Aufw.-A_kaufm.'!E79,0)</f>
        <v>0</v>
      </c>
      <c r="E63">
        <f>ROUND('Aufw.-A_kaufm.'!F79,0)</f>
        <v>0</v>
      </c>
      <c r="F63">
        <f>ROUND('Aufw.-A_kaufm.'!G79,0)</f>
        <v>0</v>
      </c>
      <c r="G63">
        <f>ROUND('Aufw.-A_kaufm.'!H79,0)</f>
        <v>0</v>
      </c>
      <c r="H63">
        <f>ROUND('Aufw.-A_kaufm.'!I79,0)</f>
        <v>0</v>
      </c>
      <c r="I63">
        <f>ROUND('Aufw.-A_kaufm.'!J79,0)</f>
        <v>0</v>
      </c>
      <c r="J63">
        <f>ROUND('Aufw.-A_kaufm.'!K79,0)</f>
        <v>0</v>
      </c>
      <c r="K63">
        <f>ROUND('Aufw.-A_kaufm.'!L79,0)</f>
        <v>0</v>
      </c>
      <c r="L63">
        <f>ROUND('Aufw.-A_kaufm.'!M79,0)</f>
        <v>0</v>
      </c>
      <c r="M63">
        <f>ROUND('Aufw.-A_kaufm.'!N79,0)</f>
        <v>0</v>
      </c>
      <c r="N63">
        <f>ROUND('Aufw.-A_kaufm.'!O79,0)</f>
        <v>0</v>
      </c>
      <c r="O63">
        <f>ROUND('Aufw.-A_kaufm.'!Q79,0)</f>
        <v>0</v>
      </c>
      <c r="P63">
        <f>ROUND('Erträge-A_kaufm.'!D79,0)</f>
        <v>0</v>
      </c>
      <c r="Q63">
        <f>ROUND('Erträge-A_kaufm.'!E79,0)</f>
        <v>0</v>
      </c>
      <c r="R63">
        <f>ROUND('Erträge-A_kaufm.'!F79,0)</f>
        <v>0</v>
      </c>
      <c r="S63">
        <f>ROUND('Erträge-A_kaufm.'!G79,0)</f>
        <v>0</v>
      </c>
      <c r="T63">
        <f>ROUND('Erträge-A_kaufm.'!H79,0)</f>
        <v>0</v>
      </c>
      <c r="U63">
        <f>ROUND('Erträge-A_kaufm.'!I79,0)</f>
        <v>0</v>
      </c>
      <c r="X63" s="251" t="str">
        <f t="shared" si="3"/>
        <v>weg</v>
      </c>
    </row>
    <row r="64" spans="1:24">
      <c r="A64" t="s">
        <v>368</v>
      </c>
      <c r="B64" t="s">
        <v>51</v>
      </c>
      <c r="C64">
        <f>ROUND('Aufw.-A_kaufm.'!D81,0)</f>
        <v>0</v>
      </c>
      <c r="D64">
        <f>ROUND('Aufw.-A_kaufm.'!E81,0)</f>
        <v>0</v>
      </c>
      <c r="E64">
        <f>ROUND('Aufw.-A_kaufm.'!F81,0)</f>
        <v>0</v>
      </c>
      <c r="F64">
        <f>ROUND('Aufw.-A_kaufm.'!G81,0)</f>
        <v>0</v>
      </c>
      <c r="G64">
        <f>ROUND('Aufw.-A_kaufm.'!H81,0)</f>
        <v>0</v>
      </c>
      <c r="H64">
        <f>ROUND('Aufw.-A_kaufm.'!I81,0)</f>
        <v>0</v>
      </c>
      <c r="I64">
        <f>ROUND('Aufw.-A_kaufm.'!J81,0)</f>
        <v>0</v>
      </c>
      <c r="J64">
        <f>ROUND('Aufw.-A_kaufm.'!K81,0)</f>
        <v>0</v>
      </c>
      <c r="K64">
        <f>ROUND('Aufw.-A_kaufm.'!L81,0)</f>
        <v>0</v>
      </c>
      <c r="L64">
        <f>ROUND('Aufw.-A_kaufm.'!M81,0)</f>
        <v>0</v>
      </c>
      <c r="M64">
        <f>ROUND('Aufw.-A_kaufm.'!N81,0)</f>
        <v>0</v>
      </c>
      <c r="N64">
        <f>ROUND('Aufw.-A_kaufm.'!O81,0)</f>
        <v>0</v>
      </c>
      <c r="O64">
        <f>ROUND('Aufw.-A_kaufm.'!Q81,0)</f>
        <v>0</v>
      </c>
      <c r="P64">
        <f>ROUND('Erträge-A_kaufm.'!D81,0)</f>
        <v>0</v>
      </c>
      <c r="Q64">
        <f>ROUND('Erträge-A_kaufm.'!E81,0)</f>
        <v>0</v>
      </c>
      <c r="R64">
        <f>ROUND('Erträge-A_kaufm.'!F81,0)</f>
        <v>0</v>
      </c>
      <c r="S64">
        <f>ROUND('Erträge-A_kaufm.'!G81,0)</f>
        <v>0</v>
      </c>
      <c r="T64">
        <f>ROUND('Erträge-A_kaufm.'!H81,0)</f>
        <v>0</v>
      </c>
      <c r="U64">
        <f>ROUND('Erträge-A_kaufm.'!I81,0)</f>
        <v>0</v>
      </c>
      <c r="X64" s="251" t="str">
        <f t="shared" si="3"/>
        <v>weg</v>
      </c>
    </row>
    <row r="65" spans="1:24">
      <c r="A65" t="s">
        <v>368</v>
      </c>
      <c r="B65" t="s">
        <v>53</v>
      </c>
      <c r="C65">
        <f>ROUND('Aufw.-A_kaufm.'!D82,0)</f>
        <v>0</v>
      </c>
      <c r="D65">
        <f>ROUND('Aufw.-A_kaufm.'!E82,0)</f>
        <v>0</v>
      </c>
      <c r="E65">
        <f>ROUND('Aufw.-A_kaufm.'!F82,0)</f>
        <v>0</v>
      </c>
      <c r="F65">
        <f>ROUND('Aufw.-A_kaufm.'!G82,0)</f>
        <v>0</v>
      </c>
      <c r="G65">
        <f>ROUND('Aufw.-A_kaufm.'!H82,0)</f>
        <v>0</v>
      </c>
      <c r="H65">
        <f>ROUND('Aufw.-A_kaufm.'!I82,0)</f>
        <v>0</v>
      </c>
      <c r="I65">
        <f>ROUND('Aufw.-A_kaufm.'!J82,0)</f>
        <v>0</v>
      </c>
      <c r="J65">
        <f>ROUND('Aufw.-A_kaufm.'!K82,0)</f>
        <v>0</v>
      </c>
      <c r="K65">
        <f>ROUND('Aufw.-A_kaufm.'!L82,0)</f>
        <v>0</v>
      </c>
      <c r="L65">
        <f>ROUND('Aufw.-A_kaufm.'!M82,0)</f>
        <v>0</v>
      </c>
      <c r="M65">
        <f>ROUND('Aufw.-A_kaufm.'!N82,0)</f>
        <v>0</v>
      </c>
      <c r="N65">
        <f>ROUND('Aufw.-A_kaufm.'!O82,0)</f>
        <v>0</v>
      </c>
      <c r="O65">
        <f>ROUND('Aufw.-A_kaufm.'!Q82,0)</f>
        <v>0</v>
      </c>
      <c r="P65">
        <f>ROUND('Erträge-A_kaufm.'!D82,0)</f>
        <v>0</v>
      </c>
      <c r="Q65">
        <f>ROUND('Erträge-A_kaufm.'!E82,0)</f>
        <v>0</v>
      </c>
      <c r="R65">
        <f>ROUND('Erträge-A_kaufm.'!F82,0)</f>
        <v>0</v>
      </c>
      <c r="S65">
        <f>ROUND('Erträge-A_kaufm.'!G82,0)</f>
        <v>0</v>
      </c>
      <c r="T65">
        <f>ROUND('Erträge-A_kaufm.'!H82,0)</f>
        <v>0</v>
      </c>
      <c r="U65">
        <f>ROUND('Erträge-A_kaufm.'!I82,0)</f>
        <v>0</v>
      </c>
      <c r="X65" s="251" t="str">
        <f t="shared" si="3"/>
        <v>weg</v>
      </c>
    </row>
    <row r="66" spans="1:24">
      <c r="A66" t="s">
        <v>368</v>
      </c>
      <c r="B66" t="s">
        <v>54</v>
      </c>
      <c r="C66">
        <f>ROUND('Aufw.-A_kaufm.'!D83,0)</f>
        <v>0</v>
      </c>
      <c r="D66">
        <f>ROUND('Aufw.-A_kaufm.'!E83,0)</f>
        <v>0</v>
      </c>
      <c r="E66">
        <f>ROUND('Aufw.-A_kaufm.'!F83,0)</f>
        <v>0</v>
      </c>
      <c r="F66">
        <f>ROUND('Aufw.-A_kaufm.'!G83,0)</f>
        <v>0</v>
      </c>
      <c r="G66">
        <f>ROUND('Aufw.-A_kaufm.'!H83,0)</f>
        <v>0</v>
      </c>
      <c r="H66">
        <f>ROUND('Aufw.-A_kaufm.'!I83,0)</f>
        <v>0</v>
      </c>
      <c r="I66">
        <f>ROUND('Aufw.-A_kaufm.'!J83,0)</f>
        <v>0</v>
      </c>
      <c r="J66">
        <f>ROUND('Aufw.-A_kaufm.'!K83,0)</f>
        <v>0</v>
      </c>
      <c r="K66">
        <f>ROUND('Aufw.-A_kaufm.'!L83,0)</f>
        <v>0</v>
      </c>
      <c r="L66">
        <f>ROUND('Aufw.-A_kaufm.'!M83,0)</f>
        <v>0</v>
      </c>
      <c r="M66">
        <f>ROUND('Aufw.-A_kaufm.'!N83,0)</f>
        <v>0</v>
      </c>
      <c r="N66">
        <f>ROUND('Aufw.-A_kaufm.'!O83,0)</f>
        <v>0</v>
      </c>
      <c r="O66">
        <f>ROUND('Aufw.-A_kaufm.'!Q83,0)</f>
        <v>0</v>
      </c>
      <c r="P66">
        <f>ROUND('Erträge-A_kaufm.'!D83,0)</f>
        <v>0</v>
      </c>
      <c r="Q66">
        <f>ROUND('Erträge-A_kaufm.'!E83,0)</f>
        <v>0</v>
      </c>
      <c r="R66">
        <f>ROUND('Erträge-A_kaufm.'!F83,0)</f>
        <v>0</v>
      </c>
      <c r="S66">
        <f>ROUND('Erträge-A_kaufm.'!G83,0)</f>
        <v>0</v>
      </c>
      <c r="T66">
        <f>ROUND('Erträge-A_kaufm.'!H83,0)</f>
        <v>0</v>
      </c>
      <c r="U66">
        <f>ROUND('Erträge-A_kaufm.'!I83,0)</f>
        <v>0</v>
      </c>
      <c r="X66" s="251" t="str">
        <f t="shared" si="3"/>
        <v>weg</v>
      </c>
    </row>
    <row r="67" spans="1:24">
      <c r="A67" t="s">
        <v>368</v>
      </c>
      <c r="B67" t="s">
        <v>55</v>
      </c>
      <c r="C67">
        <f>ROUND('Aufw.-A_kaufm.'!D84,0)</f>
        <v>0</v>
      </c>
      <c r="D67">
        <f>ROUND('Aufw.-A_kaufm.'!E84,0)</f>
        <v>0</v>
      </c>
      <c r="E67">
        <f>ROUND('Aufw.-A_kaufm.'!F84,0)</f>
        <v>0</v>
      </c>
      <c r="F67">
        <f>ROUND('Aufw.-A_kaufm.'!G84,0)</f>
        <v>0</v>
      </c>
      <c r="G67">
        <f>ROUND('Aufw.-A_kaufm.'!H84,0)</f>
        <v>0</v>
      </c>
      <c r="H67">
        <f>ROUND('Aufw.-A_kaufm.'!I84,0)</f>
        <v>0</v>
      </c>
      <c r="I67">
        <f>ROUND('Aufw.-A_kaufm.'!J84,0)</f>
        <v>0</v>
      </c>
      <c r="J67">
        <f>ROUND('Aufw.-A_kaufm.'!K84,0)</f>
        <v>0</v>
      </c>
      <c r="K67">
        <f>ROUND('Aufw.-A_kaufm.'!L84,0)</f>
        <v>0</v>
      </c>
      <c r="L67">
        <f>ROUND('Aufw.-A_kaufm.'!M84,0)</f>
        <v>0</v>
      </c>
      <c r="M67">
        <f>ROUND('Aufw.-A_kaufm.'!N84,0)</f>
        <v>0</v>
      </c>
      <c r="N67">
        <f>ROUND('Aufw.-A_kaufm.'!O84,0)</f>
        <v>0</v>
      </c>
      <c r="O67">
        <f>ROUND('Aufw.-A_kaufm.'!Q84,0)</f>
        <v>0</v>
      </c>
      <c r="P67">
        <f>ROUND('Erträge-A_kaufm.'!D84,0)</f>
        <v>0</v>
      </c>
      <c r="Q67">
        <f>ROUND('Erträge-A_kaufm.'!E84,0)</f>
        <v>0</v>
      </c>
      <c r="R67">
        <f>ROUND('Erträge-A_kaufm.'!F84,0)</f>
        <v>0</v>
      </c>
      <c r="S67">
        <f>ROUND('Erträge-A_kaufm.'!G84,0)</f>
        <v>0</v>
      </c>
      <c r="T67">
        <f>ROUND('Erträge-A_kaufm.'!H84,0)</f>
        <v>0</v>
      </c>
      <c r="U67">
        <f>ROUND('Erträge-A_kaufm.'!I84,0)</f>
        <v>0</v>
      </c>
      <c r="X67" s="251" t="str">
        <f t="shared" si="3"/>
        <v>weg</v>
      </c>
    </row>
    <row r="68" spans="1:24">
      <c r="A68" t="s">
        <v>368</v>
      </c>
      <c r="B68" t="s">
        <v>57</v>
      </c>
      <c r="C68">
        <f>ROUND('Aufw.-A_kaufm.'!D85,0)</f>
        <v>0</v>
      </c>
      <c r="D68">
        <f>ROUND('Aufw.-A_kaufm.'!E85,0)</f>
        <v>0</v>
      </c>
      <c r="E68">
        <f>ROUND('Aufw.-A_kaufm.'!F85,0)</f>
        <v>0</v>
      </c>
      <c r="F68">
        <f>ROUND('Aufw.-A_kaufm.'!G85,0)</f>
        <v>0</v>
      </c>
      <c r="G68">
        <f>ROUND('Aufw.-A_kaufm.'!H85,0)</f>
        <v>0</v>
      </c>
      <c r="H68">
        <f>ROUND('Aufw.-A_kaufm.'!I85,0)</f>
        <v>0</v>
      </c>
      <c r="I68">
        <f>ROUND('Aufw.-A_kaufm.'!J85,0)</f>
        <v>0</v>
      </c>
      <c r="J68">
        <f>ROUND('Aufw.-A_kaufm.'!K85,0)</f>
        <v>0</v>
      </c>
      <c r="K68">
        <f>ROUND('Aufw.-A_kaufm.'!L85,0)</f>
        <v>0</v>
      </c>
      <c r="L68">
        <f>ROUND('Aufw.-A_kaufm.'!M85,0)</f>
        <v>0</v>
      </c>
      <c r="M68">
        <f>ROUND('Aufw.-A_kaufm.'!N85,0)</f>
        <v>0</v>
      </c>
      <c r="N68">
        <f>ROUND('Aufw.-A_kaufm.'!O85,0)</f>
        <v>0</v>
      </c>
      <c r="O68">
        <f>ROUND('Aufw.-A_kaufm.'!Q85,0)</f>
        <v>0</v>
      </c>
      <c r="P68">
        <f>ROUND('Erträge-A_kaufm.'!D85,0)</f>
        <v>0</v>
      </c>
      <c r="Q68">
        <f>ROUND('Erträge-A_kaufm.'!E85,0)</f>
        <v>0</v>
      </c>
      <c r="R68">
        <f>ROUND('Erträge-A_kaufm.'!F85,0)</f>
        <v>0</v>
      </c>
      <c r="S68">
        <f>ROUND('Erträge-A_kaufm.'!G85,0)</f>
        <v>0</v>
      </c>
      <c r="T68">
        <f>ROUND('Erträge-A_kaufm.'!H85,0)</f>
        <v>0</v>
      </c>
      <c r="U68">
        <f>ROUND('Erträge-A_kaufm.'!I85,0)</f>
        <v>0</v>
      </c>
      <c r="X68" s="251" t="str">
        <f t="shared" si="3"/>
        <v>weg</v>
      </c>
    </row>
    <row r="69" spans="1:24">
      <c r="A69" t="s">
        <v>368</v>
      </c>
      <c r="B69" t="s">
        <v>342</v>
      </c>
      <c r="C69">
        <f>ROUND('Aufw.-A_kaufm.'!D86,0)</f>
        <v>0</v>
      </c>
      <c r="D69">
        <f>ROUND('Aufw.-A_kaufm.'!E86,0)</f>
        <v>0</v>
      </c>
      <c r="E69">
        <f>ROUND('Aufw.-A_kaufm.'!F86,0)</f>
        <v>0</v>
      </c>
      <c r="F69">
        <f>ROUND('Aufw.-A_kaufm.'!G86,0)</f>
        <v>0</v>
      </c>
      <c r="G69">
        <f>ROUND('Aufw.-A_kaufm.'!H86,0)</f>
        <v>0</v>
      </c>
      <c r="H69">
        <f>ROUND('Aufw.-A_kaufm.'!I86,0)</f>
        <v>0</v>
      </c>
      <c r="I69">
        <f>ROUND('Aufw.-A_kaufm.'!J86,0)</f>
        <v>0</v>
      </c>
      <c r="J69">
        <f>ROUND('Aufw.-A_kaufm.'!K86,0)</f>
        <v>0</v>
      </c>
      <c r="K69">
        <f>ROUND('Aufw.-A_kaufm.'!L86,0)</f>
        <v>0</v>
      </c>
      <c r="L69">
        <f>ROUND('Aufw.-A_kaufm.'!M86,0)</f>
        <v>0</v>
      </c>
      <c r="M69">
        <f>ROUND('Aufw.-A_kaufm.'!N86,0)</f>
        <v>0</v>
      </c>
      <c r="N69">
        <f>ROUND('Aufw.-A_kaufm.'!O86,0)</f>
        <v>0</v>
      </c>
      <c r="O69">
        <f>ROUND('Aufw.-A_kaufm.'!Q86,0)</f>
        <v>0</v>
      </c>
      <c r="P69">
        <f>ROUND('Erträge-A_kaufm.'!D86,0)</f>
        <v>0</v>
      </c>
      <c r="Q69">
        <f>ROUND('Erträge-A_kaufm.'!E86,0)</f>
        <v>0</v>
      </c>
      <c r="R69">
        <f>ROUND('Erträge-A_kaufm.'!F86,0)</f>
        <v>0</v>
      </c>
      <c r="S69">
        <f>ROUND('Erträge-A_kaufm.'!G86,0)</f>
        <v>0</v>
      </c>
      <c r="T69">
        <f>ROUND('Erträge-A_kaufm.'!H86,0)</f>
        <v>0</v>
      </c>
      <c r="U69">
        <f>ROUND('Erträge-A_kaufm.'!I86,0)</f>
        <v>0</v>
      </c>
      <c r="X69" s="251" t="str">
        <f t="shared" si="3"/>
        <v>weg</v>
      </c>
    </row>
    <row r="70" spans="1:24">
      <c r="A70" t="s">
        <v>368</v>
      </c>
      <c r="B70" t="s">
        <v>343</v>
      </c>
      <c r="C70">
        <f>ROUND('Aufw.-A_kaufm.'!D87,0)</f>
        <v>0</v>
      </c>
      <c r="D70">
        <f>ROUND('Aufw.-A_kaufm.'!E87,0)</f>
        <v>0</v>
      </c>
      <c r="E70">
        <f>ROUND('Aufw.-A_kaufm.'!F87,0)</f>
        <v>0</v>
      </c>
      <c r="F70">
        <f>ROUND('Aufw.-A_kaufm.'!G87,0)</f>
        <v>0</v>
      </c>
      <c r="G70">
        <f>ROUND('Aufw.-A_kaufm.'!H87,0)</f>
        <v>0</v>
      </c>
      <c r="H70">
        <f>ROUND('Aufw.-A_kaufm.'!I87,0)</f>
        <v>0</v>
      </c>
      <c r="I70">
        <f>ROUND('Aufw.-A_kaufm.'!J87,0)</f>
        <v>0</v>
      </c>
      <c r="J70">
        <f>ROUND('Aufw.-A_kaufm.'!K87,0)</f>
        <v>0</v>
      </c>
      <c r="K70">
        <f>ROUND('Aufw.-A_kaufm.'!L87,0)</f>
        <v>0</v>
      </c>
      <c r="L70">
        <f>ROUND('Aufw.-A_kaufm.'!M87,0)</f>
        <v>0</v>
      </c>
      <c r="M70">
        <f>ROUND('Aufw.-A_kaufm.'!N87,0)</f>
        <v>0</v>
      </c>
      <c r="N70">
        <f>ROUND('Aufw.-A_kaufm.'!O87,0)</f>
        <v>0</v>
      </c>
      <c r="O70">
        <f>ROUND('Aufw.-A_kaufm.'!Q87,0)</f>
        <v>0</v>
      </c>
      <c r="P70">
        <f>ROUND('Erträge-A_kaufm.'!D87,0)</f>
        <v>0</v>
      </c>
      <c r="Q70">
        <f>ROUND('Erträge-A_kaufm.'!E87,0)</f>
        <v>0</v>
      </c>
      <c r="R70">
        <f>ROUND('Erträge-A_kaufm.'!F87,0)</f>
        <v>0</v>
      </c>
      <c r="S70">
        <f>ROUND('Erträge-A_kaufm.'!G87,0)</f>
        <v>0</v>
      </c>
      <c r="T70">
        <f>ROUND('Erträge-A_kaufm.'!H87,0)</f>
        <v>0</v>
      </c>
      <c r="U70">
        <f>ROUND('Erträge-A_kaufm.'!I87,0)</f>
        <v>0</v>
      </c>
      <c r="X70" s="251" t="str">
        <f t="shared" si="3"/>
        <v>weg</v>
      </c>
    </row>
    <row r="71" spans="1:24">
      <c r="A71" t="s">
        <v>368</v>
      </c>
      <c r="B71" t="s">
        <v>366</v>
      </c>
      <c r="C71">
        <f>ROUND('Aufw.-A_kaufm.'!D88,0)</f>
        <v>0</v>
      </c>
      <c r="D71">
        <f>ROUND('Aufw.-A_kaufm.'!E88,0)</f>
        <v>0</v>
      </c>
      <c r="E71">
        <f>ROUND('Aufw.-A_kaufm.'!F88,0)</f>
        <v>0</v>
      </c>
      <c r="F71">
        <f>ROUND('Aufw.-A_kaufm.'!G88,0)</f>
        <v>0</v>
      </c>
      <c r="G71">
        <f>ROUND('Aufw.-A_kaufm.'!H88,0)</f>
        <v>0</v>
      </c>
      <c r="H71">
        <f>ROUND('Aufw.-A_kaufm.'!I88,0)</f>
        <v>0</v>
      </c>
      <c r="I71">
        <f>ROUND('Aufw.-A_kaufm.'!J88,0)</f>
        <v>0</v>
      </c>
      <c r="J71">
        <f>ROUND('Aufw.-A_kaufm.'!K88,0)</f>
        <v>0</v>
      </c>
      <c r="K71">
        <f>ROUND('Aufw.-A_kaufm.'!L88,0)</f>
        <v>0</v>
      </c>
      <c r="L71">
        <f>ROUND('Aufw.-A_kaufm.'!M88,0)</f>
        <v>0</v>
      </c>
      <c r="M71">
        <f>ROUND('Aufw.-A_kaufm.'!N88,0)</f>
        <v>0</v>
      </c>
      <c r="N71">
        <f>ROUND('Aufw.-A_kaufm.'!O88,0)</f>
        <v>0</v>
      </c>
      <c r="O71">
        <f>ROUND('Aufw.-A_kaufm.'!Q88,0)</f>
        <v>0</v>
      </c>
      <c r="P71">
        <f>ROUND('Erträge-A_kaufm.'!D89,0)</f>
        <v>0</v>
      </c>
      <c r="Q71">
        <f>ROUND('Erträge-A_kaufm.'!E89,0)</f>
        <v>0</v>
      </c>
      <c r="R71">
        <f>ROUND('Erträge-A_kaufm.'!F89,0)</f>
        <v>0</v>
      </c>
      <c r="S71">
        <f>ROUND('Erträge-A_kaufm.'!G89,0)</f>
        <v>0</v>
      </c>
      <c r="T71">
        <f>ROUND('Erträge-A_kaufm.'!H89,0)</f>
        <v>0</v>
      </c>
      <c r="U71">
        <f>ROUND('Erträge-A_kaufm.'!I89,0)</f>
        <v>0</v>
      </c>
      <c r="X71" s="251" t="str">
        <f t="shared" si="3"/>
        <v>weg</v>
      </c>
    </row>
    <row r="72" spans="1:24">
      <c r="A72" t="s">
        <v>368</v>
      </c>
      <c r="B72" s="267" t="s">
        <v>409</v>
      </c>
      <c r="C72">
        <f>ROUND('Aufw.-A_kaufm.'!D89,0)</f>
        <v>0</v>
      </c>
      <c r="D72">
        <f>ROUND('Aufw.-A_kaufm.'!E89,0)</f>
        <v>0</v>
      </c>
      <c r="E72">
        <f>ROUND('Aufw.-A_kaufm.'!F89,0)</f>
        <v>0</v>
      </c>
      <c r="F72">
        <f>ROUND('Aufw.-A_kaufm.'!G89,0)</f>
        <v>0</v>
      </c>
      <c r="G72">
        <f>ROUND('Aufw.-A_kaufm.'!H89,0)</f>
        <v>0</v>
      </c>
      <c r="H72">
        <f>ROUND('Aufw.-A_kaufm.'!I89,0)</f>
        <v>0</v>
      </c>
      <c r="I72">
        <f>ROUND('Aufw.-A_kaufm.'!J89,0)</f>
        <v>0</v>
      </c>
      <c r="J72">
        <f>ROUND('Aufw.-A_kaufm.'!K89,0)</f>
        <v>0</v>
      </c>
      <c r="K72">
        <f>ROUND('Aufw.-A_kaufm.'!L89,0)</f>
        <v>0</v>
      </c>
      <c r="L72">
        <f>ROUND('Aufw.-A_kaufm.'!M89,0)</f>
        <v>0</v>
      </c>
      <c r="M72">
        <f>ROUND('Aufw.-A_kaufm.'!N89,0)</f>
        <v>0</v>
      </c>
      <c r="N72">
        <f>ROUND('Aufw.-A_kaufm.'!O89,0)</f>
        <v>0</v>
      </c>
      <c r="O72">
        <f>ROUND('Aufw.-A_kaufm.'!Q89,0)</f>
        <v>0</v>
      </c>
      <c r="P72">
        <f>ROUND('Erträge-A_kaufm.'!D90,0)</f>
        <v>0</v>
      </c>
      <c r="Q72">
        <f>ROUND('Erträge-A_kaufm.'!E90,0)</f>
        <v>0</v>
      </c>
      <c r="R72">
        <f>ROUND('Erträge-A_kaufm.'!F90,0)</f>
        <v>0</v>
      </c>
      <c r="S72">
        <f>ROUND('Erträge-A_kaufm.'!G90,0)</f>
        <v>0</v>
      </c>
      <c r="T72">
        <f>ROUND('Erträge-A_kaufm.'!H90,0)</f>
        <v>0</v>
      </c>
      <c r="U72">
        <f>ROUND('Erträge-A_kaufm.'!I90,0)</f>
        <v>0</v>
      </c>
      <c r="X72" s="251" t="str">
        <f t="shared" si="3"/>
        <v>weg</v>
      </c>
    </row>
    <row r="73" spans="1:24">
      <c r="A73" t="s">
        <v>368</v>
      </c>
      <c r="B73" t="s">
        <v>145</v>
      </c>
      <c r="C73">
        <f>ROUND('Aufw.-A_kaufm.'!D90,0)</f>
        <v>0</v>
      </c>
      <c r="D73">
        <f>ROUND('Aufw.-A_kaufm.'!E90,0)</f>
        <v>0</v>
      </c>
      <c r="E73">
        <f>ROUND('Aufw.-A_kaufm.'!F90,0)</f>
        <v>0</v>
      </c>
      <c r="F73">
        <f>ROUND('Aufw.-A_kaufm.'!G90,0)</f>
        <v>0</v>
      </c>
      <c r="G73">
        <f>ROUND('Aufw.-A_kaufm.'!H90,0)</f>
        <v>0</v>
      </c>
      <c r="H73">
        <f>ROUND('Aufw.-A_kaufm.'!I90,0)</f>
        <v>0</v>
      </c>
      <c r="I73">
        <f>ROUND('Aufw.-A_kaufm.'!J90,0)</f>
        <v>0</v>
      </c>
      <c r="J73">
        <f>ROUND('Aufw.-A_kaufm.'!K90,0)</f>
        <v>0</v>
      </c>
      <c r="K73">
        <f>ROUND('Aufw.-A_kaufm.'!L90,0)</f>
        <v>0</v>
      </c>
      <c r="L73">
        <f>ROUND('Aufw.-A_kaufm.'!M90,0)</f>
        <v>0</v>
      </c>
      <c r="M73">
        <f>ROUND('Aufw.-A_kaufm.'!N90,0)</f>
        <v>0</v>
      </c>
      <c r="N73">
        <f>ROUND('Aufw.-A_kaufm.'!O90,0)</f>
        <v>0</v>
      </c>
      <c r="O73">
        <f>ROUND('Aufw.-A_kaufm.'!Q90,0)</f>
        <v>0</v>
      </c>
      <c r="P73">
        <f>ROUND('Erträge-A_kaufm.'!D90,0)</f>
        <v>0</v>
      </c>
      <c r="Q73">
        <f>ROUND('Erträge-A_kaufm.'!E90,0)</f>
        <v>0</v>
      </c>
      <c r="R73">
        <f>ROUND('Erträge-A_kaufm.'!F90,0)</f>
        <v>0</v>
      </c>
      <c r="S73">
        <f>ROUND('Erträge-A_kaufm.'!G90,0)</f>
        <v>0</v>
      </c>
      <c r="T73">
        <f>ROUND('Erträge-A_kaufm.'!H90,0)</f>
        <v>0</v>
      </c>
      <c r="U73">
        <f>ROUND('Erträge-A_kaufm.'!I90,0)</f>
        <v>0</v>
      </c>
      <c r="X73" s="251" t="str">
        <f t="shared" si="1"/>
        <v>weg</v>
      </c>
    </row>
    <row r="74" spans="1:24">
      <c r="A74" t="s">
        <v>368</v>
      </c>
      <c r="B74" t="s">
        <v>148</v>
      </c>
      <c r="C74">
        <f>ROUND('Aufw.-A_kaufm.'!D92,0)</f>
        <v>0</v>
      </c>
      <c r="D74">
        <f>ROUND('Aufw.-A_kaufm.'!E92,0)</f>
        <v>0</v>
      </c>
      <c r="E74">
        <f>ROUND('Aufw.-A_kaufm.'!F92,0)</f>
        <v>0</v>
      </c>
      <c r="F74">
        <f>ROUND('Aufw.-A_kaufm.'!G92,0)</f>
        <v>0</v>
      </c>
      <c r="G74">
        <f>ROUND('Aufw.-A_kaufm.'!H92,0)</f>
        <v>0</v>
      </c>
      <c r="H74">
        <f>ROUND('Aufw.-A_kaufm.'!I92,0)</f>
        <v>0</v>
      </c>
      <c r="I74">
        <f>ROUND('Aufw.-A_kaufm.'!J92,0)</f>
        <v>0</v>
      </c>
      <c r="J74">
        <f>ROUND('Aufw.-A_kaufm.'!K92,0)</f>
        <v>0</v>
      </c>
      <c r="K74">
        <f>ROUND('Aufw.-A_kaufm.'!L92,0)</f>
        <v>0</v>
      </c>
      <c r="L74">
        <f>ROUND('Aufw.-A_kaufm.'!M92,0)</f>
        <v>0</v>
      </c>
      <c r="M74">
        <f>ROUND('Aufw.-A_kaufm.'!N92,0)</f>
        <v>0</v>
      </c>
      <c r="N74">
        <f>ROUND('Aufw.-A_kaufm.'!O92,0)</f>
        <v>0</v>
      </c>
      <c r="O74">
        <f>ROUND('Aufw.-A_kaufm.'!Q92,0)</f>
        <v>0</v>
      </c>
      <c r="P74">
        <f>ROUND('Erträge-A_kaufm.'!D92,0)</f>
        <v>0</v>
      </c>
      <c r="Q74">
        <f>ROUND('Erträge-A_kaufm.'!E92,0)</f>
        <v>0</v>
      </c>
      <c r="R74">
        <f>ROUND('Erträge-A_kaufm.'!F92,0)</f>
        <v>0</v>
      </c>
      <c r="S74">
        <f>ROUND('Erträge-A_kaufm.'!G92,0)</f>
        <v>0</v>
      </c>
      <c r="T74">
        <f>ROUND('Erträge-A_kaufm.'!H92,0)</f>
        <v>0</v>
      </c>
      <c r="U74">
        <f>ROUND('Erträge-A_kaufm.'!I92,0)</f>
        <v>0</v>
      </c>
      <c r="X74" s="251" t="str">
        <f t="shared" si="1"/>
        <v>weg</v>
      </c>
    </row>
    <row r="75" spans="1:24">
      <c r="A75" t="s">
        <v>368</v>
      </c>
      <c r="B75" t="s">
        <v>150</v>
      </c>
      <c r="C75">
        <f>ROUND('Aufw.-A_kaufm.'!D93,0)</f>
        <v>0</v>
      </c>
      <c r="D75">
        <f>ROUND('Aufw.-A_kaufm.'!E93,0)</f>
        <v>0</v>
      </c>
      <c r="E75">
        <f>ROUND('Aufw.-A_kaufm.'!F93,0)</f>
        <v>0</v>
      </c>
      <c r="F75">
        <f>ROUND('Aufw.-A_kaufm.'!G93,0)</f>
        <v>0</v>
      </c>
      <c r="G75">
        <f>ROUND('Aufw.-A_kaufm.'!H93,0)</f>
        <v>0</v>
      </c>
      <c r="H75">
        <f>ROUND('Aufw.-A_kaufm.'!I93,0)</f>
        <v>0</v>
      </c>
      <c r="I75">
        <f>ROUND('Aufw.-A_kaufm.'!J93,0)</f>
        <v>0</v>
      </c>
      <c r="J75">
        <f>ROUND('Aufw.-A_kaufm.'!K93,0)</f>
        <v>0</v>
      </c>
      <c r="K75">
        <f>ROUND('Aufw.-A_kaufm.'!L93,0)</f>
        <v>0</v>
      </c>
      <c r="L75">
        <f>ROUND('Aufw.-A_kaufm.'!M93,0)</f>
        <v>0</v>
      </c>
      <c r="M75">
        <f>ROUND('Aufw.-A_kaufm.'!N93,0)</f>
        <v>0</v>
      </c>
      <c r="N75">
        <f>ROUND('Aufw.-A_kaufm.'!O93,0)</f>
        <v>0</v>
      </c>
      <c r="O75">
        <f>ROUND('Aufw.-A_kaufm.'!Q93,0)</f>
        <v>0</v>
      </c>
      <c r="P75">
        <f>ROUND('Erträge-A_kaufm.'!D93,0)</f>
        <v>0</v>
      </c>
      <c r="Q75">
        <f>ROUND('Erträge-A_kaufm.'!E93,0)</f>
        <v>0</v>
      </c>
      <c r="R75">
        <f>ROUND('Erträge-A_kaufm.'!F93,0)</f>
        <v>0</v>
      </c>
      <c r="S75">
        <f>ROUND('Erträge-A_kaufm.'!G93,0)</f>
        <v>0</v>
      </c>
      <c r="T75">
        <f>ROUND('Erträge-A_kaufm.'!H93,0)</f>
        <v>0</v>
      </c>
      <c r="U75">
        <f>ROUND('Erträge-A_kaufm.'!I93,0)</f>
        <v>0</v>
      </c>
      <c r="X75" s="251" t="str">
        <f t="shared" si="1"/>
        <v>weg</v>
      </c>
    </row>
    <row r="76" spans="1:24">
      <c r="A76" t="s">
        <v>368</v>
      </c>
      <c r="B76" t="s">
        <v>152</v>
      </c>
      <c r="C76">
        <f>ROUND('Aufw.-A_kaufm.'!D94,0)</f>
        <v>0</v>
      </c>
      <c r="D76">
        <f>ROUND('Aufw.-A_kaufm.'!E94,0)</f>
        <v>0</v>
      </c>
      <c r="E76">
        <f>ROUND('Aufw.-A_kaufm.'!F94,0)</f>
        <v>0</v>
      </c>
      <c r="F76">
        <f>ROUND('Aufw.-A_kaufm.'!G94,0)</f>
        <v>0</v>
      </c>
      <c r="G76">
        <f>ROUND('Aufw.-A_kaufm.'!H94,0)</f>
        <v>0</v>
      </c>
      <c r="H76">
        <f>ROUND('Aufw.-A_kaufm.'!I94,0)</f>
        <v>0</v>
      </c>
      <c r="I76">
        <f>ROUND('Aufw.-A_kaufm.'!J94,0)</f>
        <v>0</v>
      </c>
      <c r="J76">
        <f>ROUND('Aufw.-A_kaufm.'!K94,0)</f>
        <v>0</v>
      </c>
      <c r="K76">
        <f>ROUND('Aufw.-A_kaufm.'!L94,0)</f>
        <v>0</v>
      </c>
      <c r="L76">
        <f>ROUND('Aufw.-A_kaufm.'!M94,0)</f>
        <v>0</v>
      </c>
      <c r="M76">
        <f>ROUND('Aufw.-A_kaufm.'!N94,0)</f>
        <v>0</v>
      </c>
      <c r="N76">
        <f>ROUND('Aufw.-A_kaufm.'!O94,0)</f>
        <v>0</v>
      </c>
      <c r="O76">
        <f>ROUND('Aufw.-A_kaufm.'!Q94,0)</f>
        <v>0</v>
      </c>
      <c r="P76">
        <f>ROUND('Erträge-A_kaufm.'!D94,0)</f>
        <v>0</v>
      </c>
      <c r="Q76">
        <f>ROUND('Erträge-A_kaufm.'!E94,0)</f>
        <v>0</v>
      </c>
      <c r="R76">
        <f>ROUND('Erträge-A_kaufm.'!F94,0)</f>
        <v>0</v>
      </c>
      <c r="S76">
        <f>ROUND('Erträge-A_kaufm.'!G94,0)</f>
        <v>0</v>
      </c>
      <c r="T76">
        <f>ROUND('Erträge-A_kaufm.'!H94,0)</f>
        <v>0</v>
      </c>
      <c r="U76">
        <f>ROUND('Erträge-A_kaufm.'!I94,0)</f>
        <v>0</v>
      </c>
      <c r="X76" s="251" t="str">
        <f t="shared" si="1"/>
        <v>weg</v>
      </c>
    </row>
    <row r="77" spans="1:24">
      <c r="A77" t="s">
        <v>368</v>
      </c>
      <c r="B77" t="s">
        <v>154</v>
      </c>
      <c r="C77">
        <f>ROUND('Aufw.-A_kaufm.'!D95,0)</f>
        <v>0</v>
      </c>
      <c r="D77">
        <f>ROUND('Aufw.-A_kaufm.'!E95,0)</f>
        <v>0</v>
      </c>
      <c r="E77">
        <f>ROUND('Aufw.-A_kaufm.'!F95,0)</f>
        <v>0</v>
      </c>
      <c r="F77">
        <f>ROUND('Aufw.-A_kaufm.'!G95,0)</f>
        <v>0</v>
      </c>
      <c r="G77">
        <f>ROUND('Aufw.-A_kaufm.'!H95,0)</f>
        <v>0</v>
      </c>
      <c r="H77">
        <f>ROUND('Aufw.-A_kaufm.'!I95,0)</f>
        <v>0</v>
      </c>
      <c r="I77">
        <f>ROUND('Aufw.-A_kaufm.'!J95,0)</f>
        <v>0</v>
      </c>
      <c r="J77">
        <f>ROUND('Aufw.-A_kaufm.'!K95,0)</f>
        <v>0</v>
      </c>
      <c r="K77">
        <f>ROUND('Aufw.-A_kaufm.'!L95,0)</f>
        <v>0</v>
      </c>
      <c r="L77">
        <f>ROUND('Aufw.-A_kaufm.'!M95,0)</f>
        <v>0</v>
      </c>
      <c r="M77">
        <f>ROUND('Aufw.-A_kaufm.'!N95,0)</f>
        <v>0</v>
      </c>
      <c r="N77">
        <f>ROUND('Aufw.-A_kaufm.'!O95,0)</f>
        <v>0</v>
      </c>
      <c r="O77">
        <f>ROUND('Aufw.-A_kaufm.'!Q95,0)</f>
        <v>0</v>
      </c>
      <c r="P77">
        <f>ROUND('Erträge-A_kaufm.'!D95,0)</f>
        <v>0</v>
      </c>
      <c r="Q77">
        <f>ROUND('Erträge-A_kaufm.'!E95,0)</f>
        <v>0</v>
      </c>
      <c r="R77">
        <f>ROUND('Erträge-A_kaufm.'!F95,0)</f>
        <v>0</v>
      </c>
      <c r="S77">
        <f>ROUND('Erträge-A_kaufm.'!G95,0)</f>
        <v>0</v>
      </c>
      <c r="T77">
        <f>ROUND('Erträge-A_kaufm.'!H95,0)</f>
        <v>0</v>
      </c>
      <c r="U77">
        <f>ROUND('Erträge-A_kaufm.'!I95,0)</f>
        <v>0</v>
      </c>
      <c r="X77" s="251" t="str">
        <f t="shared" si="1"/>
        <v>weg</v>
      </c>
    </row>
    <row r="78" spans="1:24">
      <c r="A78" t="s">
        <v>368</v>
      </c>
      <c r="B78" t="s">
        <v>156</v>
      </c>
      <c r="C78">
        <f>ROUND('Aufw.-A_kaufm.'!D96,0)</f>
        <v>0</v>
      </c>
      <c r="D78">
        <f>ROUND('Aufw.-A_kaufm.'!E96,0)</f>
        <v>0</v>
      </c>
      <c r="E78">
        <f>ROUND('Aufw.-A_kaufm.'!F96,0)</f>
        <v>0</v>
      </c>
      <c r="F78">
        <f>ROUND('Aufw.-A_kaufm.'!G96,0)</f>
        <v>0</v>
      </c>
      <c r="G78">
        <f>ROUND('Aufw.-A_kaufm.'!H96,0)</f>
        <v>0</v>
      </c>
      <c r="H78">
        <f>ROUND('Aufw.-A_kaufm.'!I96,0)</f>
        <v>0</v>
      </c>
      <c r="I78">
        <f>ROUND('Aufw.-A_kaufm.'!J96,0)</f>
        <v>0</v>
      </c>
      <c r="J78">
        <f>ROUND('Aufw.-A_kaufm.'!K96,0)</f>
        <v>0</v>
      </c>
      <c r="K78">
        <f>ROUND('Aufw.-A_kaufm.'!L96,0)</f>
        <v>0</v>
      </c>
      <c r="L78">
        <f>ROUND('Aufw.-A_kaufm.'!M96,0)</f>
        <v>0</v>
      </c>
      <c r="M78">
        <f>ROUND('Aufw.-A_kaufm.'!N96,0)</f>
        <v>0</v>
      </c>
      <c r="N78">
        <f>ROUND('Aufw.-A_kaufm.'!O96,0)</f>
        <v>0</v>
      </c>
      <c r="O78">
        <f>ROUND('Aufw.-A_kaufm.'!Q96,0)</f>
        <v>0</v>
      </c>
      <c r="P78">
        <f>ROUND('Erträge-A_kaufm.'!D96,0)</f>
        <v>0</v>
      </c>
      <c r="Q78">
        <f>ROUND('Erträge-A_kaufm.'!E96,0)</f>
        <v>0</v>
      </c>
      <c r="R78">
        <f>ROUND('Erträge-A_kaufm.'!F96,0)</f>
        <v>0</v>
      </c>
      <c r="S78">
        <f>ROUND('Erträge-A_kaufm.'!G96,0)</f>
        <v>0</v>
      </c>
      <c r="T78">
        <f>ROUND('Erträge-A_kaufm.'!H96,0)</f>
        <v>0</v>
      </c>
      <c r="U78">
        <f>ROUND('Erträge-A_kaufm.'!I96,0)</f>
        <v>0</v>
      </c>
      <c r="X78" s="251" t="str">
        <f t="shared" si="1"/>
        <v>weg</v>
      </c>
    </row>
    <row r="79" spans="1:24">
      <c r="A79" t="s">
        <v>368</v>
      </c>
      <c r="B79" t="s">
        <v>158</v>
      </c>
      <c r="C79">
        <f>ROUND('Aufw.-A_kaufm.'!D97,0)</f>
        <v>0</v>
      </c>
      <c r="D79">
        <f>ROUND('Aufw.-A_kaufm.'!E97,0)</f>
        <v>0</v>
      </c>
      <c r="E79">
        <f>ROUND('Aufw.-A_kaufm.'!F97,0)</f>
        <v>0</v>
      </c>
      <c r="F79">
        <f>ROUND('Aufw.-A_kaufm.'!G97,0)</f>
        <v>0</v>
      </c>
      <c r="G79">
        <f>ROUND('Aufw.-A_kaufm.'!H97,0)</f>
        <v>0</v>
      </c>
      <c r="H79">
        <f>ROUND('Aufw.-A_kaufm.'!I97,0)</f>
        <v>0</v>
      </c>
      <c r="I79">
        <f>ROUND('Aufw.-A_kaufm.'!J97,0)</f>
        <v>0</v>
      </c>
      <c r="J79">
        <f>ROUND('Aufw.-A_kaufm.'!K97,0)</f>
        <v>0</v>
      </c>
      <c r="K79">
        <f>ROUND('Aufw.-A_kaufm.'!L97,0)</f>
        <v>0</v>
      </c>
      <c r="L79">
        <f>ROUND('Aufw.-A_kaufm.'!M97,0)</f>
        <v>0</v>
      </c>
      <c r="M79">
        <f>ROUND('Aufw.-A_kaufm.'!N97,0)</f>
        <v>0</v>
      </c>
      <c r="N79">
        <f>ROUND('Aufw.-A_kaufm.'!O97,0)</f>
        <v>0</v>
      </c>
      <c r="O79">
        <f>ROUND('Aufw.-A_kaufm.'!Q97,0)</f>
        <v>0</v>
      </c>
      <c r="P79">
        <f>ROUND('Erträge-A_kaufm.'!D97,0)</f>
        <v>0</v>
      </c>
      <c r="Q79">
        <f>ROUND('Erträge-A_kaufm.'!E97,0)</f>
        <v>0</v>
      </c>
      <c r="R79">
        <f>ROUND('Erträge-A_kaufm.'!F97,0)</f>
        <v>0</v>
      </c>
      <c r="S79">
        <f>ROUND('Erträge-A_kaufm.'!G97,0)</f>
        <v>0</v>
      </c>
      <c r="T79">
        <f>ROUND('Erträge-A_kaufm.'!H97,0)</f>
        <v>0</v>
      </c>
      <c r="U79">
        <f>ROUND('Erträge-A_kaufm.'!I97,0)</f>
        <v>0</v>
      </c>
      <c r="X79" s="251" t="str">
        <f t="shared" si="1"/>
        <v>weg</v>
      </c>
    </row>
    <row r="80" spans="1:24">
      <c r="A80" t="s">
        <v>368</v>
      </c>
      <c r="B80" t="s">
        <v>160</v>
      </c>
      <c r="C80">
        <f>ROUND('Aufw.-A_kaufm.'!D98,0)</f>
        <v>0</v>
      </c>
      <c r="D80">
        <f>ROUND('Aufw.-A_kaufm.'!E98,0)</f>
        <v>0</v>
      </c>
      <c r="E80">
        <f>ROUND('Aufw.-A_kaufm.'!F98,0)</f>
        <v>0</v>
      </c>
      <c r="F80">
        <f>ROUND('Aufw.-A_kaufm.'!G98,0)</f>
        <v>0</v>
      </c>
      <c r="G80">
        <f>ROUND('Aufw.-A_kaufm.'!H98,0)</f>
        <v>0</v>
      </c>
      <c r="H80">
        <f>ROUND('Aufw.-A_kaufm.'!I98,0)</f>
        <v>0</v>
      </c>
      <c r="I80">
        <f>ROUND('Aufw.-A_kaufm.'!J98,0)</f>
        <v>0</v>
      </c>
      <c r="J80">
        <f>ROUND('Aufw.-A_kaufm.'!K98,0)</f>
        <v>0</v>
      </c>
      <c r="K80">
        <f>ROUND('Aufw.-A_kaufm.'!L98,0)</f>
        <v>0</v>
      </c>
      <c r="L80">
        <f>ROUND('Aufw.-A_kaufm.'!M98,0)</f>
        <v>0</v>
      </c>
      <c r="M80">
        <f>ROUND('Aufw.-A_kaufm.'!N98,0)</f>
        <v>0</v>
      </c>
      <c r="N80">
        <f>ROUND('Aufw.-A_kaufm.'!O98,0)</f>
        <v>0</v>
      </c>
      <c r="O80">
        <f>ROUND('Aufw.-A_kaufm.'!Q98,0)</f>
        <v>0</v>
      </c>
      <c r="P80">
        <f>ROUND('Erträge-A_kaufm.'!D98,0)</f>
        <v>0</v>
      </c>
      <c r="Q80">
        <f>ROUND('Erträge-A_kaufm.'!E98,0)</f>
        <v>0</v>
      </c>
      <c r="R80">
        <f>ROUND('Erträge-A_kaufm.'!F98,0)</f>
        <v>0</v>
      </c>
      <c r="S80">
        <f>ROUND('Erträge-A_kaufm.'!G98,0)</f>
        <v>0</v>
      </c>
      <c r="T80">
        <f>ROUND('Erträge-A_kaufm.'!H98,0)</f>
        <v>0</v>
      </c>
      <c r="U80">
        <f>ROUND('Erträge-A_kaufm.'!I98,0)</f>
        <v>0</v>
      </c>
      <c r="X80" s="251" t="str">
        <f t="shared" si="1"/>
        <v>weg</v>
      </c>
    </row>
    <row r="81" spans="1:24">
      <c r="A81" t="s">
        <v>368</v>
      </c>
      <c r="B81" t="s">
        <v>162</v>
      </c>
      <c r="C81">
        <f>ROUND('Aufw.-A_kaufm.'!D99,0)</f>
        <v>0</v>
      </c>
      <c r="D81">
        <f>ROUND('Aufw.-A_kaufm.'!E99,0)</f>
        <v>0</v>
      </c>
      <c r="E81">
        <f>ROUND('Aufw.-A_kaufm.'!F99,0)</f>
        <v>0</v>
      </c>
      <c r="F81">
        <f>ROUND('Aufw.-A_kaufm.'!G99,0)</f>
        <v>0</v>
      </c>
      <c r="G81">
        <f>ROUND('Aufw.-A_kaufm.'!H99,0)</f>
        <v>0</v>
      </c>
      <c r="H81">
        <f>ROUND('Aufw.-A_kaufm.'!I99,0)</f>
        <v>0</v>
      </c>
      <c r="I81">
        <f>ROUND('Aufw.-A_kaufm.'!J99,0)</f>
        <v>0</v>
      </c>
      <c r="J81">
        <f>ROUND('Aufw.-A_kaufm.'!K99,0)</f>
        <v>0</v>
      </c>
      <c r="K81">
        <f>ROUND('Aufw.-A_kaufm.'!L99,0)</f>
        <v>0</v>
      </c>
      <c r="L81">
        <f>ROUND('Aufw.-A_kaufm.'!M99,0)</f>
        <v>0</v>
      </c>
      <c r="M81">
        <f>ROUND('Aufw.-A_kaufm.'!N99,0)</f>
        <v>0</v>
      </c>
      <c r="N81">
        <f>ROUND('Aufw.-A_kaufm.'!O99,0)</f>
        <v>0</v>
      </c>
      <c r="O81">
        <f>ROUND('Aufw.-A_kaufm.'!Q99,0)</f>
        <v>0</v>
      </c>
      <c r="P81">
        <f>ROUND('Erträge-A_kaufm.'!D99,0)</f>
        <v>0</v>
      </c>
      <c r="Q81">
        <f>ROUND('Erträge-A_kaufm.'!E99,0)</f>
        <v>0</v>
      </c>
      <c r="R81">
        <f>ROUND('Erträge-A_kaufm.'!F99,0)</f>
        <v>0</v>
      </c>
      <c r="S81">
        <f>ROUND('Erträge-A_kaufm.'!G99,0)</f>
        <v>0</v>
      </c>
      <c r="T81">
        <f>ROUND('Erträge-A_kaufm.'!H99,0)</f>
        <v>0</v>
      </c>
      <c r="U81">
        <f>ROUND('Erträge-A_kaufm.'!I99,0)</f>
        <v>0</v>
      </c>
      <c r="X81" s="251" t="str">
        <f t="shared" si="1"/>
        <v>weg</v>
      </c>
    </row>
    <row r="82" spans="1:24">
      <c r="A82" t="s">
        <v>368</v>
      </c>
      <c r="B82" t="s">
        <v>164</v>
      </c>
      <c r="C82">
        <f>ROUND('Aufw.-A_kaufm.'!D100,0)</f>
        <v>0</v>
      </c>
      <c r="D82">
        <f>ROUND('Aufw.-A_kaufm.'!E100,0)</f>
        <v>0</v>
      </c>
      <c r="E82">
        <f>ROUND('Aufw.-A_kaufm.'!F100,0)</f>
        <v>0</v>
      </c>
      <c r="F82">
        <f>ROUND('Aufw.-A_kaufm.'!G100,0)</f>
        <v>0</v>
      </c>
      <c r="G82">
        <f>ROUND('Aufw.-A_kaufm.'!H100,0)</f>
        <v>0</v>
      </c>
      <c r="H82">
        <f>ROUND('Aufw.-A_kaufm.'!I100,0)</f>
        <v>0</v>
      </c>
      <c r="I82">
        <f>ROUND('Aufw.-A_kaufm.'!J100,0)</f>
        <v>0</v>
      </c>
      <c r="J82">
        <f>ROUND('Aufw.-A_kaufm.'!K100,0)</f>
        <v>0</v>
      </c>
      <c r="K82">
        <f>ROUND('Aufw.-A_kaufm.'!L100,0)</f>
        <v>0</v>
      </c>
      <c r="L82">
        <f>ROUND('Aufw.-A_kaufm.'!M100,0)</f>
        <v>0</v>
      </c>
      <c r="M82">
        <f>ROUND('Aufw.-A_kaufm.'!N100,0)</f>
        <v>0</v>
      </c>
      <c r="N82">
        <f>ROUND('Aufw.-A_kaufm.'!O100,0)</f>
        <v>0</v>
      </c>
      <c r="O82">
        <f>ROUND('Aufw.-A_kaufm.'!Q100,0)</f>
        <v>0</v>
      </c>
      <c r="P82">
        <f>ROUND('Erträge-A_kaufm.'!D100,0)</f>
        <v>0</v>
      </c>
      <c r="Q82">
        <f>ROUND('Erträge-A_kaufm.'!E100,0)</f>
        <v>0</v>
      </c>
      <c r="R82">
        <f>ROUND('Erträge-A_kaufm.'!F100,0)</f>
        <v>0</v>
      </c>
      <c r="S82">
        <f>ROUND('Erträge-A_kaufm.'!G100,0)</f>
        <v>0</v>
      </c>
      <c r="T82">
        <f>ROUND('Erträge-A_kaufm.'!H100,0)</f>
        <v>0</v>
      </c>
      <c r="U82">
        <f>ROUND('Erträge-A_kaufm.'!I100,0)</f>
        <v>0</v>
      </c>
      <c r="X82" s="251" t="str">
        <f t="shared" si="1"/>
        <v>weg</v>
      </c>
    </row>
    <row r="83" spans="1:24">
      <c r="A83" t="s">
        <v>368</v>
      </c>
      <c r="B83" t="s">
        <v>166</v>
      </c>
      <c r="C83">
        <f>ROUND('Aufw.-A_kaufm.'!D102,0)</f>
        <v>0</v>
      </c>
      <c r="D83">
        <f>ROUND('Aufw.-A_kaufm.'!E102,0)</f>
        <v>0</v>
      </c>
      <c r="E83">
        <f>ROUND('Aufw.-A_kaufm.'!F102,0)</f>
        <v>0</v>
      </c>
      <c r="F83">
        <f>ROUND('Aufw.-A_kaufm.'!G102,0)</f>
        <v>0</v>
      </c>
      <c r="G83">
        <f>ROUND('Aufw.-A_kaufm.'!H102,0)</f>
        <v>0</v>
      </c>
      <c r="H83">
        <f>ROUND('Aufw.-A_kaufm.'!I102,0)</f>
        <v>0</v>
      </c>
      <c r="I83">
        <f>ROUND('Aufw.-A_kaufm.'!J102,0)</f>
        <v>0</v>
      </c>
      <c r="J83">
        <f>ROUND('Aufw.-A_kaufm.'!K102,0)</f>
        <v>0</v>
      </c>
      <c r="K83">
        <f>ROUND('Aufw.-A_kaufm.'!L102,0)</f>
        <v>0</v>
      </c>
      <c r="L83">
        <f>ROUND('Aufw.-A_kaufm.'!M102,0)</f>
        <v>0</v>
      </c>
      <c r="M83">
        <f>ROUND('Aufw.-A_kaufm.'!N102,0)</f>
        <v>0</v>
      </c>
      <c r="N83">
        <f>ROUND('Aufw.-A_kaufm.'!O102,0)</f>
        <v>0</v>
      </c>
      <c r="O83">
        <f>ROUND('Aufw.-A_kaufm.'!Q102,0)</f>
        <v>0</v>
      </c>
      <c r="P83">
        <f>ROUND('Erträge-A_kaufm.'!D102,0)</f>
        <v>0</v>
      </c>
      <c r="Q83">
        <f>ROUND('Erträge-A_kaufm.'!E102,0)</f>
        <v>0</v>
      </c>
      <c r="R83">
        <f>ROUND('Erträge-A_kaufm.'!F102,0)</f>
        <v>0</v>
      </c>
      <c r="S83">
        <f>ROUND('Erträge-A_kaufm.'!G102,0)</f>
        <v>0</v>
      </c>
      <c r="T83">
        <f>ROUND('Erträge-A_kaufm.'!H102,0)</f>
        <v>0</v>
      </c>
      <c r="U83">
        <f>ROUND('Erträge-A_kaufm.'!I102,0)</f>
        <v>0</v>
      </c>
      <c r="X83" s="251" t="str">
        <f t="shared" si="1"/>
        <v>weg</v>
      </c>
    </row>
    <row r="84" spans="1:24">
      <c r="A84" t="s">
        <v>368</v>
      </c>
      <c r="B84" t="s">
        <v>168</v>
      </c>
      <c r="C84">
        <f>ROUND('Aufw.-A_kaufm.'!D103,0)</f>
        <v>0</v>
      </c>
      <c r="D84">
        <f>ROUND('Aufw.-A_kaufm.'!E103,0)</f>
        <v>0</v>
      </c>
      <c r="E84">
        <f>ROUND('Aufw.-A_kaufm.'!F103,0)</f>
        <v>0</v>
      </c>
      <c r="F84">
        <f>ROUND('Aufw.-A_kaufm.'!G103,0)</f>
        <v>0</v>
      </c>
      <c r="G84">
        <f>ROUND('Aufw.-A_kaufm.'!H103,0)</f>
        <v>0</v>
      </c>
      <c r="H84">
        <f>ROUND('Aufw.-A_kaufm.'!I103,0)</f>
        <v>0</v>
      </c>
      <c r="I84">
        <f>ROUND('Aufw.-A_kaufm.'!J103,0)</f>
        <v>0</v>
      </c>
      <c r="J84">
        <f>ROUND('Aufw.-A_kaufm.'!K103,0)</f>
        <v>0</v>
      </c>
      <c r="K84">
        <f>ROUND('Aufw.-A_kaufm.'!L103,0)</f>
        <v>0</v>
      </c>
      <c r="L84">
        <f>ROUND('Aufw.-A_kaufm.'!M103,0)</f>
        <v>0</v>
      </c>
      <c r="M84">
        <f>ROUND('Aufw.-A_kaufm.'!N103,0)</f>
        <v>0</v>
      </c>
      <c r="N84">
        <f>ROUND('Aufw.-A_kaufm.'!O103,0)</f>
        <v>0</v>
      </c>
      <c r="O84">
        <f>ROUND('Aufw.-A_kaufm.'!Q103,0)</f>
        <v>0</v>
      </c>
      <c r="P84">
        <f>ROUND('Erträge-A_kaufm.'!D103,0)</f>
        <v>0</v>
      </c>
      <c r="Q84">
        <f>ROUND('Erträge-A_kaufm.'!E103,0)</f>
        <v>0</v>
      </c>
      <c r="R84">
        <f>ROUND('Erträge-A_kaufm.'!F103,0)</f>
        <v>0</v>
      </c>
      <c r="S84">
        <f>ROUND('Erträge-A_kaufm.'!G103,0)</f>
        <v>0</v>
      </c>
      <c r="T84">
        <f>ROUND('Erträge-A_kaufm.'!H103,0)</f>
        <v>0</v>
      </c>
      <c r="U84">
        <f>ROUND('Erträge-A_kaufm.'!I103,0)</f>
        <v>0</v>
      </c>
      <c r="X84" s="251" t="str">
        <f t="shared" si="1"/>
        <v>weg</v>
      </c>
    </row>
    <row r="85" spans="1:24">
      <c r="A85" t="s">
        <v>368</v>
      </c>
      <c r="B85" t="s">
        <v>170</v>
      </c>
      <c r="C85">
        <f>ROUND('Aufw.-A_kaufm.'!D104,0)</f>
        <v>0</v>
      </c>
      <c r="D85">
        <f>ROUND('Aufw.-A_kaufm.'!E104,0)</f>
        <v>0</v>
      </c>
      <c r="E85">
        <f>ROUND('Aufw.-A_kaufm.'!F104,0)</f>
        <v>0</v>
      </c>
      <c r="F85">
        <f>ROUND('Aufw.-A_kaufm.'!G104,0)</f>
        <v>0</v>
      </c>
      <c r="G85">
        <f>ROUND('Aufw.-A_kaufm.'!H104,0)</f>
        <v>0</v>
      </c>
      <c r="H85">
        <f>ROUND('Aufw.-A_kaufm.'!I104,0)</f>
        <v>0</v>
      </c>
      <c r="I85">
        <f>ROUND('Aufw.-A_kaufm.'!J104,0)</f>
        <v>0</v>
      </c>
      <c r="J85">
        <f>ROUND('Aufw.-A_kaufm.'!K104,0)</f>
        <v>0</v>
      </c>
      <c r="K85">
        <f>ROUND('Aufw.-A_kaufm.'!L104,0)</f>
        <v>0</v>
      </c>
      <c r="L85">
        <f>ROUND('Aufw.-A_kaufm.'!M104,0)</f>
        <v>0</v>
      </c>
      <c r="M85">
        <f>ROUND('Aufw.-A_kaufm.'!N104,0)</f>
        <v>0</v>
      </c>
      <c r="N85">
        <f>ROUND('Aufw.-A_kaufm.'!O104,0)</f>
        <v>0</v>
      </c>
      <c r="O85">
        <f>ROUND('Aufw.-A_kaufm.'!Q104,0)</f>
        <v>0</v>
      </c>
      <c r="P85">
        <f>ROUND('Erträge-A_kaufm.'!D104,0)</f>
        <v>0</v>
      </c>
      <c r="Q85">
        <f>ROUND('Erträge-A_kaufm.'!E104,0)</f>
        <v>0</v>
      </c>
      <c r="R85">
        <f>ROUND('Erträge-A_kaufm.'!F104,0)</f>
        <v>0</v>
      </c>
      <c r="S85">
        <f>ROUND('Erträge-A_kaufm.'!G104,0)</f>
        <v>0</v>
      </c>
      <c r="T85">
        <f>ROUND('Erträge-A_kaufm.'!H104,0)</f>
        <v>0</v>
      </c>
      <c r="U85">
        <f>ROUND('Erträge-A_kaufm.'!I104,0)</f>
        <v>0</v>
      </c>
      <c r="X85" s="251" t="str">
        <f t="shared" si="1"/>
        <v>weg</v>
      </c>
    </row>
    <row r="86" spans="1:24">
      <c r="A86" t="s">
        <v>368</v>
      </c>
      <c r="B86" t="s">
        <v>172</v>
      </c>
      <c r="C86">
        <f>ROUND('Aufw.-A_kaufm.'!D105,0)</f>
        <v>0</v>
      </c>
      <c r="D86">
        <f>ROUND('Aufw.-A_kaufm.'!E105,0)</f>
        <v>0</v>
      </c>
      <c r="E86">
        <f>ROUND('Aufw.-A_kaufm.'!F105,0)</f>
        <v>0</v>
      </c>
      <c r="F86">
        <f>ROUND('Aufw.-A_kaufm.'!G105,0)</f>
        <v>0</v>
      </c>
      <c r="G86">
        <f>ROUND('Aufw.-A_kaufm.'!H105,0)</f>
        <v>0</v>
      </c>
      <c r="H86">
        <f>ROUND('Aufw.-A_kaufm.'!I105,0)</f>
        <v>0</v>
      </c>
      <c r="I86">
        <f>ROUND('Aufw.-A_kaufm.'!J105,0)</f>
        <v>0</v>
      </c>
      <c r="J86">
        <f>ROUND('Aufw.-A_kaufm.'!K105,0)</f>
        <v>0</v>
      </c>
      <c r="K86">
        <f>ROUND('Aufw.-A_kaufm.'!L105,0)</f>
        <v>0</v>
      </c>
      <c r="L86">
        <f>ROUND('Aufw.-A_kaufm.'!M105,0)</f>
        <v>0</v>
      </c>
      <c r="M86">
        <f>ROUND('Aufw.-A_kaufm.'!N105,0)</f>
        <v>0</v>
      </c>
      <c r="N86">
        <f>ROUND('Aufw.-A_kaufm.'!O105,0)</f>
        <v>0</v>
      </c>
      <c r="O86">
        <f>ROUND('Aufw.-A_kaufm.'!Q105,0)</f>
        <v>0</v>
      </c>
      <c r="P86">
        <f>ROUND('Erträge-A_kaufm.'!D105,0)</f>
        <v>0</v>
      </c>
      <c r="Q86">
        <f>ROUND('Erträge-A_kaufm.'!E105,0)</f>
        <v>0</v>
      </c>
      <c r="R86">
        <f>ROUND('Erträge-A_kaufm.'!F105,0)</f>
        <v>0</v>
      </c>
      <c r="S86">
        <f>ROUND('Erträge-A_kaufm.'!G105,0)</f>
        <v>0</v>
      </c>
      <c r="T86">
        <f>ROUND('Erträge-A_kaufm.'!H105,0)</f>
        <v>0</v>
      </c>
      <c r="U86">
        <f>ROUND('Erträge-A_kaufm.'!I105,0)</f>
        <v>0</v>
      </c>
      <c r="X86" s="251" t="str">
        <f t="shared" si="1"/>
        <v>weg</v>
      </c>
    </row>
  </sheetData>
  <autoFilter ref="X1:X86" xr:uid="{A04528A8-E63B-4646-9FE0-FF34635C32E9}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7</vt:i4>
      </vt:variant>
      <vt:variant>
        <vt:lpstr>Benannte Bereiche</vt:lpstr>
      </vt:variant>
      <vt:variant>
        <vt:i4>2</vt:i4>
      </vt:variant>
    </vt:vector>
  </HeadingPairs>
  <TitlesOfParts>
    <vt:vector size="9" baseType="lpstr">
      <vt:lpstr>Deckblatt</vt:lpstr>
      <vt:lpstr>Aufw.-A_kaufm.</vt:lpstr>
      <vt:lpstr>Aufw.-B_kaufm.</vt:lpstr>
      <vt:lpstr>Erträge-A_kaufm.</vt:lpstr>
      <vt:lpstr>Erträge-B_kaufm.</vt:lpstr>
      <vt:lpstr>Drittmittel_kaufm.</vt:lpstr>
      <vt:lpstr>Import</vt:lpstr>
      <vt:lpstr>'Aufw.-A_kaufm.'!Drucktitel</vt:lpstr>
      <vt:lpstr>'Erträge-A_kaufm.'!Drucktitel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creator</dc:creator>
  <cp:lastModifiedBy>Threin, Marco (H21)</cp:lastModifiedBy>
  <dcterms:created xsi:type="dcterms:W3CDTF">2025-04-11T09:43:35Z</dcterms:created>
  <dcterms:modified xsi:type="dcterms:W3CDTF">2026-01-26T07:32:00Z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-591238868</vt:i4>
  </property>
  <property fmtid="{D5CDD505-2E9C-101B-9397-08002B2CF9AE}" pid="3" name="_NewReviewCycle">
    <vt:lpwstr/>
  </property>
  <property fmtid="{D5CDD505-2E9C-101B-9397-08002B2CF9AE}" pid="4" name="_EmailSubject">
    <vt:lpwstr> vHFS_Fragebogen_ab_1Quartal_2011_010611</vt:lpwstr>
  </property>
  <property fmtid="{D5CDD505-2E9C-101B-9397-08002B2CF9AE}" pid="5" name="_AuthorEmail">
    <vt:lpwstr>Kerstin.Hartung@statistik-bbb.de</vt:lpwstr>
  </property>
  <property fmtid="{D5CDD505-2E9C-101B-9397-08002B2CF9AE}" pid="6" name="_AuthorEmailDisplayName">
    <vt:lpwstr>Hartung, Kerstin</vt:lpwstr>
  </property>
  <property fmtid="{D5CDD505-2E9C-101B-9397-08002B2CF9AE}" pid="7" name="_ReviewingToolsShownOnce">
    <vt:lpwstr/>
  </property>
</Properties>
</file>