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2" codeName="{3D1A710C-6663-3D7B-7F91-EC182F24A4BC}"/>
  <workbookPr codeName="DieseArbeitsmappe" defaultThemeVersion="124226"/>
  <bookViews>
    <workbookView xWindow="0" yWindow="48" windowWidth="15192" windowHeight="8448" activeTab="0"/>
  </bookViews>
  <sheets>
    <sheet name="Allgemeines" sheetId="8" r:id="rId1"/>
    <sheet name="Verbindlichkeiten" sheetId="11" r:id="rId2"/>
    <sheet name="Ergebnis" sheetId="10" state="hidden" r:id="rId3"/>
  </sheets>
  <definedNames>
    <definedName name="_xlnm.Print_Area" localSheetId="0">'Allgemeines'!$A$1:$F$35</definedName>
  </definedNames>
  <calcPr calcId="191029"/>
</workbook>
</file>

<file path=xl/comments1.xml><?xml version="1.0" encoding="utf-8"?>
<comments xmlns="http://schemas.openxmlformats.org/spreadsheetml/2006/main">
  <authors>
    <author>Scharfe-S</author>
  </authors>
  <commentList>
    <comment ref="E21" authorId="0">
      <text>
        <r>
          <rPr>
            <b/>
            <sz val="8"/>
            <rFont val="Tahoma"/>
            <family val="2"/>
          </rPr>
          <t xml:space="preserve">Stichtag der Erhebung
</t>
        </r>
        <r>
          <rPr>
            <sz val="8"/>
            <rFont val="Tahoma"/>
            <family val="2"/>
          </rPr>
          <t>Den Stichtag bitte in folgendem Format angeben:</t>
        </r>
        <r>
          <rPr>
            <b/>
            <sz val="8"/>
            <rFont val="Tahoma"/>
            <family val="2"/>
          </rPr>
          <t xml:space="preserve">
am 31.12.jjjj</t>
        </r>
        <r>
          <rPr>
            <sz val="8"/>
            <rFont val="Tahoma"/>
            <family val="2"/>
          </rPr>
          <t xml:space="preserve">
</t>
        </r>
      </text>
    </comment>
    <comment ref="E24" authorId="0">
      <text>
        <r>
          <rPr>
            <b/>
            <sz val="8"/>
            <rFont val="Tahoma"/>
            <family val="2"/>
          </rPr>
          <t>Berichtsstellennummer</t>
        </r>
        <r>
          <rPr>
            <sz val="8"/>
            <rFont val="Tahoma"/>
            <family val="2"/>
          </rPr>
          <t xml:space="preserve">
Bitte hier die Berichtsstellennummer eintragen, diese wird dann auf die anderen Arbeitsblätter automatisch übertragen.
</t>
        </r>
      </text>
    </comment>
  </commentList>
</comments>
</file>

<file path=xl/comments2.xml><?xml version="1.0" encoding="utf-8"?>
<comments xmlns="http://schemas.openxmlformats.org/spreadsheetml/2006/main">
  <authors>
    <author>Kickner-C</author>
    <author>Hohmann, Kai (F306)</author>
    <author>Scharfe-S</author>
    <author>Hohmann, Kai (F304)</author>
    <author>Feuerstein-Ti</author>
  </authors>
  <commentList>
    <comment ref="A3" authorId="0">
      <text>
        <r>
          <rPr>
            <b/>
            <sz val="8"/>
            <rFont val="Tahoma"/>
            <family val="2"/>
          </rPr>
          <t>Kassenkredite (Kredite zur Liquiditätssicherung)</t>
        </r>
        <r>
          <rPr>
            <sz val="8"/>
            <rFont val="Tahoma"/>
            <family val="2"/>
          </rPr>
          <t xml:space="preserve">
Unter Kassenkrediten/Kassenverstärkungskrediten werden die in der Regel kurzfristigen Verbindlichkeiten erfasst, die zur Überbrückung vorübergehender Kassenanspannungen verwendet werden. Sie dienen nicht der Ausgabendeckung (keine investiven Zwecke), sondern der Aufrechterhaltung einer ordnungsgemäßen Kassenwirtschaft beziehungsweise der Liquiditätssicherung. 
Zur Vorfinanzierung von Vorhaben auf spätere langfristige Darlehen aufgenommene Zwischenkredite sind als Schulden bei den jeweiligen Kreditarten auszuweisen. Kontokorrentkredite sowie empfangene Barsicherheiten aus Derivatgeschäften (Cash-Collaterals) sind hier einzubeziehen.
</t>
        </r>
        <r>
          <rPr>
            <b/>
            <sz val="8"/>
            <rFont val="Tahoma"/>
            <family val="2"/>
          </rPr>
          <t xml:space="preserve">Schuldscheindarlehen für Liquiditätszwecke </t>
        </r>
        <r>
          <rPr>
            <sz val="8"/>
            <rFont val="Tahoma"/>
            <family val="2"/>
          </rPr>
          <t>sind hier einzutragen</t>
        </r>
        <r>
          <rPr>
            <b/>
            <sz val="8"/>
            <rFont val="Tahoma"/>
            <family val="2"/>
          </rPr>
          <t xml:space="preserve">, </t>
        </r>
        <r>
          <rPr>
            <sz val="8"/>
            <rFont val="Tahoma"/>
            <family val="2"/>
          </rPr>
          <t>dagegen</t>
        </r>
        <r>
          <rPr>
            <b/>
            <sz val="8"/>
            <rFont val="Tahoma"/>
            <family val="2"/>
          </rPr>
          <t xml:space="preserve"> Schuldscheindarlehen für Investitionszwecke</t>
        </r>
        <r>
          <rPr>
            <sz val="8"/>
            <rFont val="Tahoma"/>
            <family val="2"/>
          </rPr>
          <t xml:space="preserve"> unter den "Krediten".
Eine Saldierung mit positiven Kontoständen (Guthaben) ist nicht zulässig.</t>
        </r>
      </text>
    </comment>
    <comment ref="D3" authorId="1">
      <text>
        <r>
          <rPr>
            <sz val="10"/>
            <rFont val="Tahoma"/>
            <family val="2"/>
          </rPr>
          <t>Es wird geprüft, ob die Darunter-Position "</t>
        </r>
        <r>
          <rPr>
            <b/>
            <sz val="10"/>
            <rFont val="Tahoma"/>
            <family val="2"/>
          </rPr>
          <t>Cash-Pool-Führer (CF)</t>
        </r>
        <r>
          <rPr>
            <sz val="10"/>
            <rFont val="Tahoma"/>
            <family val="2"/>
          </rPr>
          <t>:…" kleiner als die Position "gegenüber dem nicht-öffentlichen Bereich" ist.</t>
        </r>
        <r>
          <rPr>
            <sz val="9"/>
            <rFont val="Tahoma"/>
            <family val="2"/>
          </rPr>
          <t xml:space="preserve">
</t>
        </r>
      </text>
    </comment>
    <comment ref="F3" authorId="2">
      <text>
        <r>
          <rPr>
            <b/>
            <sz val="8"/>
            <rFont val="Tahoma"/>
            <family val="2"/>
          </rPr>
          <t xml:space="preserve">Endstand des Vorjahres, </t>
        </r>
        <r>
          <rPr>
            <sz val="8"/>
            <rFont val="Tahoma"/>
            <family val="2"/>
          </rPr>
          <t>gegebenenfalls berichtigt</t>
        </r>
      </text>
    </comment>
    <comment ref="I3" authorId="1">
      <text>
        <r>
          <rPr>
            <sz val="10"/>
            <rFont val="Tahoma"/>
            <family val="2"/>
          </rPr>
          <t>Es wird geprüft, ob die Darunter-Position "</t>
        </r>
        <r>
          <rPr>
            <b/>
            <sz val="10"/>
            <rFont val="Tahoma"/>
            <family val="2"/>
          </rPr>
          <t>Cash-Pool-Führer (CF)</t>
        </r>
        <r>
          <rPr>
            <sz val="10"/>
            <rFont val="Tahoma"/>
            <family val="2"/>
          </rPr>
          <t>:…" kleiner als die Position "gegenüber dem nicht-öffentlichen Bereich" ist.</t>
        </r>
        <r>
          <rPr>
            <sz val="9"/>
            <rFont val="Tahoma"/>
            <family val="2"/>
          </rPr>
          <t xml:space="preserve">
</t>
        </r>
      </text>
    </comment>
    <comment ref="A6" authorId="2">
      <text>
        <r>
          <rPr>
            <b/>
            <sz val="8"/>
            <rFont val="Tahoma"/>
            <family val="2"/>
          </rPr>
          <t xml:space="preserve">Nicht-öffentlicher Bereich
</t>
        </r>
        <r>
          <rPr>
            <sz val="8"/>
            <rFont val="Tahoma"/>
            <family val="2"/>
          </rPr>
          <t>Hierzu zählen neben den Kreditinstituten (inklusive</t>
        </r>
        <r>
          <rPr>
            <b/>
            <sz val="8"/>
            <rFont val="Tahoma"/>
            <family val="2"/>
          </rPr>
          <t xml:space="preserve"> Sparkassen</t>
        </r>
        <r>
          <rPr>
            <sz val="8"/>
            <rFont val="Tahoma"/>
            <family val="2"/>
          </rPr>
          <t xml:space="preserve">) alle natürlichen und juristischen Personen des In- und Auslandes, die nicht zu den öffentlichen Haushalten oder öffentlichen Unternehmen zählen, wie z.B. auch internationale Organisationen, Einrichtungen der Europäischen Union.
</t>
        </r>
      </text>
    </comment>
    <comment ref="B7" authorId="3">
      <text>
        <r>
          <rPr>
            <sz val="8"/>
            <rFont val="Tahoma"/>
            <family val="2"/>
          </rPr>
          <t>C</t>
        </r>
        <r>
          <rPr>
            <b/>
            <sz val="8"/>
            <rFont val="Tahoma"/>
            <family val="2"/>
          </rPr>
          <t>ash-Pool-Führer (CF): für Cash-Pool-Einheiten aufgenommene Kassenkredite</t>
        </r>
        <r>
          <rPr>
            <sz val="8"/>
            <rFont val="Tahoma"/>
            <family val="2"/>
          </rPr>
          <t xml:space="preserve">
Es sind vom Cash-Pool-Führer (CF) Eintragungen vorzunehmen, wenn von diesem bei negativem Zahlungsmittelbestand des Cash-Pools Gelder beim nicht-öffentlichen Bereich aufgenommen werden (müssen).
Weitere Informationen sind dem im IDEV-Formular eingebetteten </t>
        </r>
        <r>
          <rPr>
            <b/>
            <sz val="8"/>
            <rFont val="Tahoma"/>
            <family val="2"/>
          </rPr>
          <t>Merkblatt</t>
        </r>
        <r>
          <rPr>
            <sz val="8"/>
            <rFont val="Tahoma"/>
            <family val="2"/>
          </rPr>
          <t xml:space="preserve"> zu „Cash-Pooling“ zu entnehmen.</t>
        </r>
      </text>
    </comment>
    <comment ref="A8" authorId="2">
      <text>
        <r>
          <rPr>
            <b/>
            <sz val="8"/>
            <rFont val="Tahoma"/>
            <family val="2"/>
          </rPr>
          <t>Öffentlicher Bereich</t>
        </r>
        <r>
          <rPr>
            <sz val="8"/>
            <rFont val="Tahoma"/>
            <family val="2"/>
          </rPr>
          <t xml:space="preserve">
Zu den öffentlichen Haushalten gehören Bund, Länder, Gemeinden/Gemeindeverbände, Sozialversicherungsträger und öffentliche Unternehmen. Öffentlich bestimmt sind alle Fonds, Einrichtungen und Unternehmen in öffentlich-rechtlicher oder privatrechtlicher Rechtsform, soweit an denen Bund, Länder, Gemeinden, Gemeindeverbände oder Träger der Sozialversicherung mit mehr als 50 % des Nennkapitals oder Stimmrechts unmittelbar oder mittelbar beteiligt sind.
</t>
        </r>
        <r>
          <rPr>
            <b/>
            <sz val="8"/>
            <rFont val="Tahoma"/>
            <family val="2"/>
          </rPr>
          <t>Sparkassen</t>
        </r>
        <r>
          <rPr>
            <sz val="8"/>
            <rFont val="Tahoma"/>
            <family val="2"/>
          </rPr>
          <t xml:space="preserve"> zählen zu den Kreditinstituten. Daher sind die Schulden bei Sparkassen beim nicht-öffentlichen</t>
        </r>
        <r>
          <rPr>
            <sz val="8"/>
            <rFont val="Tahoma"/>
            <family val="2"/>
          </rPr>
          <t xml:space="preserve"> Bereich auszuweisen.</t>
        </r>
      </text>
    </comment>
    <comment ref="C8" authorId="4">
      <text>
        <r>
          <rPr>
            <b/>
            <sz val="8"/>
            <rFont val="Tahoma"/>
            <family val="2"/>
          </rPr>
          <t xml:space="preserve">Träger/Eigner
</t>
        </r>
        <r>
          <rPr>
            <sz val="8"/>
            <rFont val="Tahoma"/>
            <family val="2"/>
          </rPr>
          <t>Öffentliche Körperschaft oder Einrichtung beziehungsweise öffentliche Unternehmen, die als Träger/Eigner ihrer Einheit fungieren.
Hierzu zählen z.B. „Muttergesellschaften“.</t>
        </r>
      </text>
    </comment>
    <comment ref="C9" authorId="2">
      <text>
        <r>
          <rPr>
            <b/>
            <sz val="8"/>
            <rFont val="Tahoma"/>
            <family val="2"/>
          </rPr>
          <t>Sonstige öffentliche Haushalte</t>
        </r>
        <r>
          <rPr>
            <sz val="8"/>
            <rFont val="Tahoma"/>
            <family val="2"/>
          </rPr>
          <t xml:space="preserve">
Alle Einrichtungen aus dem öffentlichen Bereich, die nicht Träger/Eigner ihrer Einheit sind.</t>
        </r>
      </text>
    </comment>
    <comment ref="A11" authorId="1">
      <text>
        <r>
          <rPr>
            <b/>
            <sz val="8"/>
            <rFont val="Tahoma"/>
            <family val="2"/>
          </rPr>
          <t>Cash-Pooling im öffentlichen Bereich</t>
        </r>
        <r>
          <rPr>
            <sz val="8"/>
            <rFont val="Tahoma"/>
            <family val="2"/>
          </rPr>
          <t xml:space="preserve">
Unter Cash-Pooling sind Liquiditätsverbünde zu verstehen, bei denen Einheiten im Rahmen eines gemeinsamen Finanzmanagements liquide Mittel zusammenführen, sodass alle teilnehmenden Einheiten bei Bedarf darauf zurückgreifen können. Durch Cash-Pooling können „externe“ Kassenkreditaufnahmen (z. B. bei einem Kreditinstitut) vermieden oder überschüssige Gelder gemeinsam angelegt werden.
</t>
        </r>
        <r>
          <rPr>
            <u val="single"/>
            <sz val="8"/>
            <rFont val="Tahoma"/>
            <family val="2"/>
          </rPr>
          <t>Für Cash-Pools gilt regelmäßig</t>
        </r>
        <r>
          <rPr>
            <sz val="8"/>
            <rFont val="Tahoma"/>
            <family val="2"/>
          </rPr>
          <t xml:space="preserve">:
– Ein Cash-Pool-Führer verwaltet den Cash-Pool dauerhaft
– Teilnehmerkreis am Cash-Pool besteht in der Regel aus Einheiten des öffentlichen Bereichs
– Längerfristig angelegtes gemeinsames Finanzmanagement (keine einmaligen Sachverhalte), gegebenenfalls mit spezieller Vereinbarung
– Ein positiver beziehungsweise negativer Saldo einer Cash-Pool-Einheit entspricht der Forderung beziehungsweise der Verbindlichkeit der Einheit gegenüber dem Cash-Pool (ähnlich einem Bankkonto be-ziehungsweise Dispo-Kredit). Der Cash-Pool-Führer meldet spiegelbildlich Forderungen beziehungsweise Verbindlichkeiten gegenüber der Cash-Pool-Einheit
– Der eingezahlte Überschuss einer Einheit kann zeitweise von anderen Einheiten inklusive dem Cash-Pool-Führer selbst genutzt werden
</t>
        </r>
        <r>
          <rPr>
            <b/>
            <u val="single"/>
            <sz val="8"/>
            <rFont val="Tahoma"/>
            <family val="2"/>
          </rPr>
          <t xml:space="preserve">
Nicht zu Cash-Pooling zählen</t>
        </r>
        <r>
          <rPr>
            <sz val="8"/>
            <rFont val="Tahoma"/>
            <family val="2"/>
          </rPr>
          <t xml:space="preserve">:
– Gemeinsame Verwaltung von Sichteinlagen, ohne die Möglichkeit auf die Liquidität anderer zurückzugreifen
– Treuhänderisch verwaltete Mittel
– Weitergeleitete Darlehen
– Kassenkredite/Ausleihungen, denen kein übergeordneter Cash-Pool zugrunde liegt
Im Rahmen von Gewinnabführungsverträgen zu leistende Zahlungen an die Muttergesellschaft u. Ä. sind als „Sonstige Verbindlichkeiten“ zu behandeln und daher nicht in der Schuldenstatistik auszuweisen.
</t>
        </r>
        <r>
          <rPr>
            <sz val="9"/>
            <rFont val="Tahoma"/>
            <family val="2"/>
          </rPr>
          <t xml:space="preserve">
</t>
        </r>
        <r>
          <rPr>
            <u val="single"/>
            <sz val="8"/>
            <rFont val="Tahoma"/>
            <family val="2"/>
          </rPr>
          <t>Für die beiden folgenden Hauptmerkmalen "</t>
        </r>
        <r>
          <rPr>
            <b/>
            <u val="single"/>
            <sz val="8"/>
            <rFont val="Tahoma"/>
            <family val="2"/>
          </rPr>
          <t>Cash-Pool-Führer (CF)</t>
        </r>
        <r>
          <rPr>
            <u val="single"/>
            <sz val="8"/>
            <rFont val="Tahoma"/>
            <family val="2"/>
          </rPr>
          <t>: Verbindlichkeiten gegenüber zuführenden Einheiten" und "</t>
        </r>
        <r>
          <rPr>
            <b/>
            <u val="single"/>
            <sz val="8"/>
            <rFont val="Tahoma"/>
            <family val="2"/>
          </rPr>
          <t>Cash-Pool-Einheit (CE)</t>
        </r>
        <r>
          <rPr>
            <u val="single"/>
            <sz val="8"/>
            <rFont val="Tahoma"/>
            <family val="2"/>
          </rPr>
          <t>: für eigenen Liquiditätsbedarf entnommene Mittel" gilt</t>
        </r>
        <r>
          <rPr>
            <sz val="8"/>
            <rFont val="Tahoma"/>
            <family val="2"/>
          </rPr>
          <t xml:space="preserve">:
Der </t>
        </r>
        <r>
          <rPr>
            <b/>
            <sz val="8"/>
            <rFont val="Tahoma"/>
            <family val="2"/>
          </rPr>
          <t>Cash-Pool-Führer (CF)</t>
        </r>
        <r>
          <rPr>
            <sz val="8"/>
            <rFont val="Tahoma"/>
            <family val="2"/>
          </rPr>
          <t xml:space="preserve"> muss in seinen statistischen Meldungen zwei Perspektiven berücksichtigen: Einerseits ist er eine am Cash-Pool teilnehmende Einheit (CE), die – wie alle anderen auch – Überschüsse einzahlen und Liquiditätsbedarf über den Cash-Pool decken kann. Andererseits gibt er die Meldung für den Cash-Pool als Gegenpartei aller Cash-Pool-Einheiten (einschließlich sich selbst) ab.</t>
        </r>
      </text>
    </comment>
    <comment ref="F11" authorId="2">
      <text>
        <r>
          <rPr>
            <b/>
            <sz val="8"/>
            <rFont val="Tahoma"/>
            <family val="2"/>
          </rPr>
          <t xml:space="preserve">Endstand des Vorjahres, </t>
        </r>
        <r>
          <rPr>
            <sz val="8"/>
            <rFont val="Tahoma"/>
            <family val="2"/>
          </rPr>
          <t>gegebenenfalls berichtigt</t>
        </r>
      </text>
    </comment>
    <comment ref="A14" authorId="3">
      <text>
        <r>
          <rPr>
            <b/>
            <sz val="8"/>
            <rFont val="Tahoma"/>
            <family val="2"/>
          </rPr>
          <t xml:space="preserve">Cash-Pool-Führer (CF): Verbindlichkeiten gegenüber zuführenden Einheiten
</t>
        </r>
        <r>
          <rPr>
            <sz val="8"/>
            <rFont val="Tahoma"/>
            <family val="2"/>
          </rPr>
          <t xml:space="preserve">Führen Cash-Pool-Einheiten (CE) dem Cash-Pool liquide Mittel zu, dann weist der </t>
        </r>
        <r>
          <rPr>
            <b/>
            <sz val="8"/>
            <rFont val="Tahoma"/>
            <family val="2"/>
          </rPr>
          <t>Cash-Pool-Führer (CF)</t>
        </r>
        <r>
          <rPr>
            <sz val="8"/>
            <rFont val="Tahoma"/>
            <family val="2"/>
          </rPr>
          <t xml:space="preserve"> die Verbindlichkeiten gegenüber diesen Einheiten aus.
Weitere Informationen sind dem im IDEV-Formular eingebetteten </t>
        </r>
        <r>
          <rPr>
            <b/>
            <sz val="8"/>
            <rFont val="Tahoma"/>
            <family val="2"/>
          </rPr>
          <t>Merkblatt</t>
        </r>
        <r>
          <rPr>
            <sz val="8"/>
            <rFont val="Tahoma"/>
            <family val="2"/>
          </rPr>
          <t xml:space="preserve"> zu „Cash-Pooling“ zu entnehmen.</t>
        </r>
        <r>
          <rPr>
            <sz val="9"/>
            <rFont val="Tahoma"/>
            <family val="2"/>
          </rPr>
          <t xml:space="preserve">
</t>
        </r>
      </text>
    </comment>
    <comment ref="A15" authorId="3">
      <text>
        <r>
          <rPr>
            <b/>
            <sz val="8"/>
            <rFont val="Tahoma"/>
            <family val="2"/>
          </rPr>
          <t>Cash-Pool-Einheit (CE): für eigenen Liquiditätsbedarf entnommene Mittel</t>
        </r>
        <r>
          <rPr>
            <sz val="8"/>
            <rFont val="Tahoma"/>
            <family val="2"/>
          </rPr>
          <t xml:space="preserve">
Die Cash-Pool-Einheiten (CE) weisen diejenigen Gelder aus, die diese für den eigenen Liquiditätsbedarf aus dem Cash-Pool entnommen haben. Entnimmt der Cash-Pool-Führer (CF) dem Cash-Pool für sich selber liquide Mittel, ist er in diesem Sachverhalt ebenfalls </t>
        </r>
        <r>
          <rPr>
            <b/>
            <sz val="8"/>
            <rFont val="Tahoma"/>
            <family val="2"/>
          </rPr>
          <t>Cash-Pool-Einheit (CE)</t>
        </r>
        <r>
          <rPr>
            <sz val="8"/>
            <rFont val="Tahoma"/>
            <family val="2"/>
          </rPr>
          <t xml:space="preserve"> und hat diese Entnahme hier auszuweisen.
Weitere Informationen sind dem im IDEV-Formular eingebetteten </t>
        </r>
        <r>
          <rPr>
            <b/>
            <sz val="8"/>
            <rFont val="Tahoma"/>
            <family val="2"/>
          </rPr>
          <t>Merkblatt</t>
        </r>
        <r>
          <rPr>
            <sz val="8"/>
            <rFont val="Tahoma"/>
            <family val="2"/>
          </rPr>
          <t xml:space="preserve"> zu „Cash-Pooling“ zu entnehmen.
</t>
        </r>
        <r>
          <rPr>
            <sz val="9"/>
            <rFont val="Tahoma"/>
            <family val="2"/>
          </rPr>
          <t xml:space="preserve">
</t>
        </r>
      </text>
    </comment>
    <comment ref="A19" authorId="4">
      <text>
        <r>
          <rPr>
            <b/>
            <sz val="8"/>
            <rFont val="Tahoma"/>
            <family val="2"/>
          </rPr>
          <t xml:space="preserve">Kredite und Wertpapierschulden
</t>
        </r>
        <r>
          <rPr>
            <b/>
            <u val="single"/>
            <sz val="8"/>
            <rFont val="Tahoma"/>
            <family val="2"/>
          </rPr>
          <t>Kredite</t>
        </r>
        <r>
          <rPr>
            <u val="single"/>
            <sz val="8"/>
            <rFont val="Tahoma"/>
            <family val="2"/>
          </rPr>
          <t xml:space="preserve"> (Restschuld nach Ursprungslaufzeiten)</t>
        </r>
        <r>
          <rPr>
            <sz val="8"/>
            <rFont val="Tahoma"/>
            <family val="2"/>
          </rPr>
          <t xml:space="preserve">
Kredite entstehen, wenn Gläubiger Mittel an Schuldner entweder direkt oder unter Zwischenschaltung eines Vermittlers gewähren und diese Mittel entweder in einem nicht begebbaren (übertragbaren) Titel oder gar nicht verbrieft sind. Kredite weisen im Allgemeinen folgende Merkmale auf:
– Die Bedingungen eines Kredits werden zwischen dem Kreditnehmer und dem Kreditgeber direkt oder unter Zwischenschaltung eines Vermittlers ausgehandelt.
– Ein Kredit ist eine unbedingte Verbindlichkeit gegenüber dem Gläubiger, die bei Fälligkeit zurückgezahlt werden muss.
Unter "Kredite" sind auch Kredite und Darlehen bei dem/ bei der Gesellschafter/-in beziehungsweise bei verbundenen Unternehmen auszuweisen, jedoch keine "Verbindlichkeiten aus Lieferungen und Leistungen" gegenüber diesen.
Zu den Krediten zählen auch </t>
        </r>
        <r>
          <rPr>
            <b/>
            <sz val="8"/>
            <rFont val="Tahoma"/>
            <family val="2"/>
          </rPr>
          <t>Schuldscheindarlehen für Investitionszwecke</t>
        </r>
        <r>
          <rPr>
            <sz val="8"/>
            <rFont val="Tahoma"/>
            <family val="2"/>
          </rPr>
          <t xml:space="preserve">.
Die Kredite (ohne Kassenkredite) sind in der Höhe der Restschuld anzugeben. Auch unverzinsliche Kredite sind einzubeziehen. 
</t>
        </r>
        <r>
          <rPr>
            <b/>
            <u val="single"/>
            <sz val="8"/>
            <rFont val="Tahoma"/>
            <family val="2"/>
          </rPr>
          <t>Wertpapierschulden</t>
        </r>
        <r>
          <rPr>
            <sz val="8"/>
            <rFont val="Tahoma"/>
            <family val="2"/>
          </rPr>
          <t xml:space="preserve">
Hierzu zählen:
– Geldmarktpapiere (kurzfristige Wertpapiere mit einer Ursprungslaufzeit bis einschließlich ein 1 Jahr)
– Kapitalmarktpapiere (langfristige Wertpapiere mit einer Ursprungslaufzeit über ein Jahr) wie z. B. Anleihen</t>
        </r>
      </text>
    </comment>
    <comment ref="D19" authorId="2">
      <text>
        <r>
          <rPr>
            <b/>
            <sz val="8"/>
            <rFont val="Tahoma"/>
            <family val="2"/>
          </rPr>
          <t xml:space="preserve">Zeilenweise Plausibilitätskontrolle
</t>
        </r>
        <r>
          <rPr>
            <sz val="8"/>
            <rFont val="Tahoma"/>
            <family val="2"/>
          </rPr>
          <t xml:space="preserve">
Es wird geprüft, ob:
Anfangsbestand Vorjahr
+ Aufnahmen
- Tilgungen
+Sonstige Zugänge
</t>
        </r>
        <r>
          <rPr>
            <u val="single"/>
            <sz val="8"/>
            <rFont val="Tahoma"/>
            <family val="2"/>
          </rPr>
          <t>-Sonstige Abgänge</t>
        </r>
        <r>
          <rPr>
            <sz val="8"/>
            <rFont val="Tahoma"/>
            <family val="2"/>
          </rPr>
          <t xml:space="preserve">
= Endbestand Berichtsjahr
erfüllt ist.
</t>
        </r>
      </text>
    </comment>
    <comment ref="F19" authorId="2">
      <text>
        <r>
          <rPr>
            <b/>
            <sz val="8"/>
            <rFont val="Tahoma"/>
            <family val="2"/>
          </rPr>
          <t xml:space="preserve">Endstand des Vorjahres, </t>
        </r>
        <r>
          <rPr>
            <sz val="8"/>
            <rFont val="Tahoma"/>
            <family val="2"/>
          </rPr>
          <t>gegebenenfalls berichtigt</t>
        </r>
      </text>
    </comment>
    <comment ref="A22" authorId="2">
      <text>
        <r>
          <rPr>
            <b/>
            <sz val="8"/>
            <rFont val="Tahoma"/>
            <family val="2"/>
          </rPr>
          <t xml:space="preserve">Nicht-öffentlicher Bereich
</t>
        </r>
        <r>
          <rPr>
            <sz val="8"/>
            <rFont val="Tahoma"/>
            <family val="2"/>
          </rPr>
          <t>Hierzu zählen neben den Kreditinstituten (inklusive</t>
        </r>
        <r>
          <rPr>
            <b/>
            <sz val="8"/>
            <rFont val="Tahoma"/>
            <family val="2"/>
          </rPr>
          <t xml:space="preserve"> Sparkassen</t>
        </r>
        <r>
          <rPr>
            <sz val="8"/>
            <rFont val="Tahoma"/>
            <family val="2"/>
          </rPr>
          <t xml:space="preserve">) alle natürlichen und juristischen Personen des In- und Auslandes, die nicht zu den öffentlichen Haushalten oder öffentlichen Unternehmen zählen, wie z.B. auch internationale Organisationen, Einrichtungen der Europäischen Union.
</t>
        </r>
      </text>
    </comment>
    <comment ref="B23" authorId="3">
      <text>
        <r>
          <rPr>
            <b/>
            <sz val="8"/>
            <rFont val="Tahoma"/>
            <family val="2"/>
          </rPr>
          <t>in eigenem Namen aufgenommene Kredite:</t>
        </r>
        <r>
          <rPr>
            <sz val="8"/>
            <rFont val="Tahoma"/>
            <family val="2"/>
          </rPr>
          <t xml:space="preserve">
Es sind hier alle Kreditverträge einzutragen, bei denen </t>
        </r>
        <r>
          <rPr>
            <u val="single"/>
            <sz val="8"/>
            <rFont val="Tahoma"/>
            <family val="2"/>
          </rPr>
          <t>ausschließlich</t>
        </r>
        <r>
          <rPr>
            <sz val="8"/>
            <rFont val="Tahoma"/>
            <family val="2"/>
          </rPr>
          <t xml:space="preserve"> die Einheit in dem Kreditvertrag mit dem Kreditinstitut als Schuldner bezeichnet wird </t>
        </r>
        <r>
          <rPr>
            <u val="single"/>
            <sz val="8"/>
            <rFont val="Tahoma"/>
            <family val="2"/>
          </rPr>
          <t>und nur</t>
        </r>
        <r>
          <rPr>
            <sz val="8"/>
            <rFont val="Tahoma"/>
            <family val="2"/>
          </rPr>
          <t xml:space="preserve"> </t>
        </r>
        <r>
          <rPr>
            <b/>
            <sz val="8"/>
            <rFont val="Tahoma"/>
            <family val="2"/>
          </rPr>
          <t>die Leitung des Betriebs oder ein Bevollmächtigter des Betriebs</t>
        </r>
        <r>
          <rPr>
            <sz val="8"/>
            <rFont val="Tahoma"/>
            <family val="2"/>
          </rPr>
          <t xml:space="preserve"> (z.B. Prokurist/-in) den Vertrag unterschrieben hat. Sobald beispielsweise auch der Bürgermeister den Kreditvertrag unterschrieben hat </t>
        </r>
        <r>
          <rPr>
            <u val="single"/>
            <sz val="8"/>
            <rFont val="Tahoma"/>
            <family val="2"/>
          </rPr>
          <t>oder</t>
        </r>
        <r>
          <rPr>
            <sz val="8"/>
            <rFont val="Tahoma"/>
            <family val="2"/>
          </rPr>
          <t xml:space="preserve"> die Kommune als Kreditnehmer benannt ist, gilt der Kreditvertrag statistisch gesehen nicht als "in eigenem Namen aufgenommen" und ist unter der Position "vom Träger/Eigner aufgenommene Kredite" (Code P018X) einzutragen. </t>
        </r>
      </text>
    </comment>
    <comment ref="B24" authorId="3">
      <text>
        <r>
          <rPr>
            <b/>
            <sz val="8"/>
            <rFont val="Tahoma"/>
            <family val="2"/>
          </rPr>
          <t>vom Träger/Eigner aufgenommene Kredite:</t>
        </r>
        <r>
          <rPr>
            <sz val="8"/>
            <rFont val="Tahoma"/>
            <family val="2"/>
          </rPr>
          <t xml:space="preserve">
Es sind hier alle übrigen Kreditverträge einzutragen, bei denen die Einheit die Gelder direkt vom Kreditinstitut erhalten und diese </t>
        </r>
        <r>
          <rPr>
            <b/>
            <sz val="8"/>
            <rFont val="Tahoma"/>
            <family val="2"/>
          </rPr>
          <t xml:space="preserve">im eigenen Rechnungswesen nachgewiesen </t>
        </r>
        <r>
          <rPr>
            <sz val="8"/>
            <rFont val="Tahoma"/>
            <family val="2"/>
          </rPr>
          <t xml:space="preserve">hat, jedoch die </t>
        </r>
        <r>
          <rPr>
            <b/>
            <sz val="8"/>
            <rFont val="Tahoma"/>
            <family val="2"/>
          </rPr>
          <t>Kommune</t>
        </r>
        <r>
          <rPr>
            <sz val="8"/>
            <rFont val="Tahoma"/>
            <family val="2"/>
          </rPr>
          <t xml:space="preserve"> der Kreditnehmer ist. </t>
        </r>
        <r>
          <rPr>
            <sz val="9"/>
            <rFont val="Tahoma"/>
            <family val="2"/>
          </rPr>
          <t xml:space="preserve">
</t>
        </r>
      </text>
    </comment>
    <comment ref="A25" authorId="2">
      <text>
        <r>
          <rPr>
            <b/>
            <sz val="8"/>
            <rFont val="Tahoma"/>
            <family val="2"/>
          </rPr>
          <t>Öffentlicher Bereich</t>
        </r>
        <r>
          <rPr>
            <sz val="8"/>
            <rFont val="Tahoma"/>
            <family val="2"/>
          </rPr>
          <t xml:space="preserve">
Zu den öffentlichen Haushalten gehören Bund, Länder, Gemeinden/Gemeindeverbände, Sozialversicherungsträger und öffentliche Unternehmen. Öffentlich bestimmt sind alle Fonds, Einrichtungen und Unternehmen in öffentlich-rechtlicher oder privatrechtlicher Rechtsform, soweit an denen Bund, Länder, Gemeinden, Gemeindeverbände oder Träger der Sozialversicherung mit mehr als 50 % des Nennkapitals oder Stimmrechts unmittelbar oder mittelbar beteiligt sind.
</t>
        </r>
        <r>
          <rPr>
            <b/>
            <sz val="8"/>
            <rFont val="Tahoma"/>
            <family val="2"/>
          </rPr>
          <t>Sparkassen</t>
        </r>
        <r>
          <rPr>
            <sz val="8"/>
            <rFont val="Tahoma"/>
            <family val="2"/>
          </rPr>
          <t xml:space="preserve"> zählen zu den Kreditinstituten. Daher sind die Schulden bei Sparkassen beim nicht-öffentlichen Bereich auszuweisen.
</t>
        </r>
        <r>
          <rPr>
            <b/>
            <sz val="8"/>
            <rFont val="Tahoma"/>
            <family val="2"/>
          </rPr>
          <t xml:space="preserve">
</t>
        </r>
        <r>
          <rPr>
            <sz val="8"/>
            <rFont val="Tahoma"/>
            <family val="2"/>
          </rPr>
          <t xml:space="preserve">
</t>
        </r>
      </text>
    </comment>
    <comment ref="C25" authorId="4">
      <text>
        <r>
          <rPr>
            <b/>
            <sz val="8"/>
            <rFont val="Tahoma"/>
            <family val="2"/>
          </rPr>
          <t xml:space="preserve">Träger/Eigner
</t>
        </r>
        <r>
          <rPr>
            <sz val="8"/>
            <rFont val="Tahoma"/>
            <family val="2"/>
          </rPr>
          <t>Öffentliche Körperschaft oder Einrichtung beziehungsweise öffentliche Unternehmen, die als Träger/Eigner ihrer Einheit fungieren.
Hierzu zählen z.B. „Muttergesellschaften“.</t>
        </r>
      </text>
    </comment>
    <comment ref="C26" authorId="2">
      <text>
        <r>
          <rPr>
            <b/>
            <sz val="8"/>
            <rFont val="Tahoma"/>
            <family val="2"/>
          </rPr>
          <t>Sonstige öffentliche Haushalte</t>
        </r>
        <r>
          <rPr>
            <sz val="8"/>
            <rFont val="Tahoma"/>
            <family val="2"/>
          </rPr>
          <t xml:space="preserve">
Alle Einrichtungen aus dem öffentlichen Bereich, die nicht Träger/Eigner ihrer Einheit sind.</t>
        </r>
      </text>
    </comment>
    <comment ref="A28" authorId="2">
      <text>
        <r>
          <rPr>
            <b/>
            <sz val="8"/>
            <rFont val="Tahoma"/>
            <family val="2"/>
          </rPr>
          <t xml:space="preserve">Plausibilitätskontrolle Davon-Positionen:
</t>
        </r>
        <r>
          <rPr>
            <sz val="8"/>
            <rFont val="Tahoma"/>
            <family val="2"/>
          </rPr>
          <t xml:space="preserve">
Es wird geprüft, ob die Summe der beiden Davon-Positionen (P017X und P018X) dem Wert bei Code P005X entspricht.</t>
        </r>
      </text>
    </comment>
    <comment ref="A29" authorId="4">
      <text>
        <r>
          <rPr>
            <b/>
            <sz val="8"/>
            <rFont val="Tahoma"/>
            <family val="2"/>
          </rPr>
          <t xml:space="preserve">Kredite und Wertpapierschulden
</t>
        </r>
        <r>
          <rPr>
            <b/>
            <u val="single"/>
            <sz val="8"/>
            <rFont val="Tahoma"/>
            <family val="2"/>
          </rPr>
          <t>Kredite</t>
        </r>
        <r>
          <rPr>
            <u val="single"/>
            <sz val="8"/>
            <rFont val="Tahoma"/>
            <family val="2"/>
          </rPr>
          <t xml:space="preserve"> (Restschuld nach Ursprungslaufzeiten)</t>
        </r>
        <r>
          <rPr>
            <sz val="8"/>
            <rFont val="Tahoma"/>
            <family val="2"/>
          </rPr>
          <t xml:space="preserve">
Kredite entstehen, wenn Gläubiger Mittel an Schuldner entweder direkt oder unter Zwischenschaltung eines Vermittlers gewähren und diese Mittel entweder in einem nicht begebbaren (übertragbaren) Titel oder gar nicht verbrieft sind. Kredite weisen im Allgemeinen folgende Merkmale auf:
– Die Bedingungen eines Kredits werden zwischen dem Kreditnehmer und dem Kreditgeber direkt oder unter Zwischenschaltung eines Vermittlers ausgehandelt.
– Ein Kredit ist eine unbedingte Verbindlichkeit gegenüber dem Gläubiger, die bei Fälligkeit zurückgezahlt werden muss.
Unter "Kredite" sind auch Kredite und Darlehen bei dem/ bei der Gesellschafter/-in beziehungsweise bei verbundenen Unternehmen auszuweisen, jedoch keine "Verbindlichkeiten aus Lieferungen und Leistungen" gegenüber diesen.
Zu den Krediten zählen auch </t>
        </r>
        <r>
          <rPr>
            <b/>
            <sz val="8"/>
            <rFont val="Tahoma"/>
            <family val="2"/>
          </rPr>
          <t>Schuldscheindarlehen für Investitionszwecke</t>
        </r>
        <r>
          <rPr>
            <sz val="8"/>
            <rFont val="Tahoma"/>
            <family val="2"/>
          </rPr>
          <t xml:space="preserve">.
Die Kredite (ohne Kassenkredite) sind in der Höhe der Restschuld anzugeben. Auch unverzinsliche Kredite sind einzubeziehen. 
</t>
        </r>
        <r>
          <rPr>
            <b/>
            <u val="single"/>
            <sz val="8"/>
            <rFont val="Tahoma"/>
            <family val="2"/>
          </rPr>
          <t>Wertpapierschulden</t>
        </r>
        <r>
          <rPr>
            <sz val="8"/>
            <rFont val="Tahoma"/>
            <family val="2"/>
          </rPr>
          <t xml:space="preserve">
Hierzu zählen:
– Geldmarktpapiere (kurzfristige Wertpapiere mit einer Ursprungslaufzeit bis einschließlich ein 1 Jahr)
– Kapitalmarktpapiere (langfristige Wertpapiere mit einer Ursprungslaufzeit über ein Jahr) wie z. B. Anleihen</t>
        </r>
      </text>
    </comment>
    <comment ref="D29" authorId="2">
      <text>
        <r>
          <rPr>
            <b/>
            <sz val="8"/>
            <rFont val="Tahoma"/>
            <family val="2"/>
          </rPr>
          <t xml:space="preserve">Zeilenweise Plausibilitätskontrolle
</t>
        </r>
        <r>
          <rPr>
            <sz val="8"/>
            <rFont val="Tahoma"/>
            <family val="2"/>
          </rPr>
          <t xml:space="preserve">
Es wird geprüft, ob:
Anfangsbestand Vorjahr
+ Aufnahmen
- Tilgungen
+Sonstige Zugänge
</t>
        </r>
        <r>
          <rPr>
            <u val="single"/>
            <sz val="8"/>
            <rFont val="Tahoma"/>
            <family val="2"/>
          </rPr>
          <t>-Sonstige Abgänge</t>
        </r>
        <r>
          <rPr>
            <sz val="8"/>
            <rFont val="Tahoma"/>
            <family val="2"/>
          </rPr>
          <t xml:space="preserve">
= Endbestand Berichtsjahr
erfüllt ist.
</t>
        </r>
      </text>
    </comment>
    <comment ref="F29" authorId="2">
      <text>
        <r>
          <rPr>
            <b/>
            <sz val="8"/>
            <rFont val="Tahoma"/>
            <family val="2"/>
          </rPr>
          <t xml:space="preserve">Endstand des Vorjahres, </t>
        </r>
        <r>
          <rPr>
            <sz val="8"/>
            <rFont val="Tahoma"/>
            <family val="2"/>
          </rPr>
          <t>gegebenenfalls berichtigt</t>
        </r>
      </text>
    </comment>
    <comment ref="A32" authorId="2">
      <text>
        <r>
          <rPr>
            <b/>
            <sz val="8"/>
            <rFont val="Tahoma"/>
            <family val="2"/>
          </rPr>
          <t xml:space="preserve">Nicht-öffentlicher Bereich
</t>
        </r>
        <r>
          <rPr>
            <sz val="8"/>
            <rFont val="Tahoma"/>
            <family val="2"/>
          </rPr>
          <t>Hierzu zählen neben den Kreditinstituten (inklusive</t>
        </r>
        <r>
          <rPr>
            <b/>
            <sz val="8"/>
            <rFont val="Tahoma"/>
            <family val="2"/>
          </rPr>
          <t xml:space="preserve"> Sparkassen</t>
        </r>
        <r>
          <rPr>
            <sz val="8"/>
            <rFont val="Tahoma"/>
            <family val="2"/>
          </rPr>
          <t xml:space="preserve">) alle natürlichen und juristischen Personen des In- und Auslandes, die nicht zu den öffentlichen Haushalten oder öffentlichen Unternehmen zählen, wie z.B. auch internationale Organisationen, Einrichtungen der Europäischen Union.
</t>
        </r>
      </text>
    </comment>
    <comment ref="B33" authorId="3">
      <text>
        <r>
          <rPr>
            <b/>
            <sz val="8"/>
            <rFont val="Tahoma"/>
            <family val="2"/>
          </rPr>
          <t>in eigenem Namen aufgenommene Kredite:</t>
        </r>
        <r>
          <rPr>
            <sz val="8"/>
            <rFont val="Tahoma"/>
            <family val="2"/>
          </rPr>
          <t xml:space="preserve">
Es sind hier alle Kreditverträge einzutragen, bei denen </t>
        </r>
        <r>
          <rPr>
            <u val="single"/>
            <sz val="8"/>
            <rFont val="Tahoma"/>
            <family val="2"/>
          </rPr>
          <t>ausschließlich</t>
        </r>
        <r>
          <rPr>
            <sz val="8"/>
            <rFont val="Tahoma"/>
            <family val="2"/>
          </rPr>
          <t xml:space="preserve"> die Einheit in dem Kreditvertrag mit dem Kreditinstitut als Schuldner bezeichnet wird </t>
        </r>
        <r>
          <rPr>
            <u val="single"/>
            <sz val="8"/>
            <rFont val="Tahoma"/>
            <family val="2"/>
          </rPr>
          <t>und nur</t>
        </r>
        <r>
          <rPr>
            <sz val="8"/>
            <rFont val="Tahoma"/>
            <family val="2"/>
          </rPr>
          <t xml:space="preserve"> </t>
        </r>
        <r>
          <rPr>
            <b/>
            <sz val="8"/>
            <rFont val="Tahoma"/>
            <family val="2"/>
          </rPr>
          <t>die Leitung des Betriebs oder ein Bevollmächtigter des Betriebs</t>
        </r>
        <r>
          <rPr>
            <sz val="8"/>
            <rFont val="Tahoma"/>
            <family val="2"/>
          </rPr>
          <t xml:space="preserve"> (z.B. Prokurist/-in) den Vertrag unterschrieben hat. Sobald beispielsweise auch der Bürgermeister den Kreditvertrag unterschrieben hat </t>
        </r>
        <r>
          <rPr>
            <u val="single"/>
            <sz val="8"/>
            <rFont val="Tahoma"/>
            <family val="2"/>
          </rPr>
          <t>oder</t>
        </r>
        <r>
          <rPr>
            <sz val="8"/>
            <rFont val="Tahoma"/>
            <family val="2"/>
          </rPr>
          <t xml:space="preserve"> die Kommune als Kreditnehmer benannt ist, gilt der Kreditvertrag statistisch gesehen nicht als "in eigenem Namen aufgenommen" und ist unter der Position "vom Träger/Eigner aufgenommene Kredite" (Code P020X) einzutragen. </t>
        </r>
      </text>
    </comment>
    <comment ref="B34" authorId="3">
      <text>
        <r>
          <rPr>
            <b/>
            <sz val="8"/>
            <rFont val="Tahoma"/>
            <family val="2"/>
          </rPr>
          <t>vom Träger/Eigner aufgenommene Kredite:</t>
        </r>
        <r>
          <rPr>
            <sz val="8"/>
            <rFont val="Tahoma"/>
            <family val="2"/>
          </rPr>
          <t xml:space="preserve">
Es sind hier alle übrigen Kreditverträge einzutragen, bei denen die Einheit die Gelder direkt vom Kreditinstitut erhalten und diese </t>
        </r>
        <r>
          <rPr>
            <b/>
            <sz val="8"/>
            <rFont val="Tahoma"/>
            <family val="2"/>
          </rPr>
          <t xml:space="preserve">im eigenen Rechnungswesen nachgewiesen </t>
        </r>
        <r>
          <rPr>
            <sz val="8"/>
            <rFont val="Tahoma"/>
            <family val="2"/>
          </rPr>
          <t xml:space="preserve">hat, jedoch die </t>
        </r>
        <r>
          <rPr>
            <b/>
            <sz val="8"/>
            <rFont val="Tahoma"/>
            <family val="2"/>
          </rPr>
          <t>Kommune</t>
        </r>
        <r>
          <rPr>
            <sz val="8"/>
            <rFont val="Tahoma"/>
            <family val="2"/>
          </rPr>
          <t xml:space="preserve"> der Kreditnehmer ist. </t>
        </r>
        <r>
          <rPr>
            <sz val="9"/>
            <rFont val="Tahoma"/>
            <family val="2"/>
          </rPr>
          <t xml:space="preserve">
</t>
        </r>
      </text>
    </comment>
    <comment ref="A35" authorId="2">
      <text>
        <r>
          <rPr>
            <b/>
            <sz val="8"/>
            <rFont val="Tahoma"/>
            <family val="2"/>
          </rPr>
          <t>Öffentlicher Bereich</t>
        </r>
        <r>
          <rPr>
            <sz val="8"/>
            <rFont val="Tahoma"/>
            <family val="2"/>
          </rPr>
          <t xml:space="preserve">
Zu den öffentlichen Haushalten gehören Bund, Länder, Gemeinden/Gemeindeverbände, Sozialversicherungsträger und öffentliche Unternehmen. Öffentlich bestimmt sind alle Fonds, Einrichtungen und Unternehmen in öffentlich-rechtlicher oder privatrechtlicher Rechtsform, soweit an denen Bund, Länder, Gemeinden, Gemeindeverbände oder Träger der Sozialversicherung mit mehr als 50 % des Nennkapitals oder Stimmrechts unmittelbar oder mittelbar beteiligt sind.
</t>
        </r>
        <r>
          <rPr>
            <b/>
            <sz val="8"/>
            <rFont val="Tahoma"/>
            <family val="2"/>
          </rPr>
          <t>Sparkassen</t>
        </r>
        <r>
          <rPr>
            <sz val="8"/>
            <rFont val="Tahoma"/>
            <family val="2"/>
          </rPr>
          <t xml:space="preserve"> zählen zu den Kreditinstituten. Daher sind die Schulden bei Sparkassen beim nicht-öffentlichen Bereich auszuweisen.
</t>
        </r>
        <r>
          <rPr>
            <b/>
            <sz val="8"/>
            <rFont val="Tahoma"/>
            <family val="2"/>
          </rPr>
          <t xml:space="preserve">
</t>
        </r>
        <r>
          <rPr>
            <sz val="8"/>
            <rFont val="Tahoma"/>
            <family val="2"/>
          </rPr>
          <t xml:space="preserve">
</t>
        </r>
      </text>
    </comment>
    <comment ref="C35" authorId="4">
      <text>
        <r>
          <rPr>
            <b/>
            <sz val="8"/>
            <rFont val="Tahoma"/>
            <family val="2"/>
          </rPr>
          <t xml:space="preserve">Träger/Eigner
</t>
        </r>
        <r>
          <rPr>
            <sz val="8"/>
            <rFont val="Tahoma"/>
            <family val="2"/>
          </rPr>
          <t>Öffentliche Körperschaft oder Einrichtung beziehungsweise öffentliche Unternehmen, die als Träger/Eigner ihrer Einheit fungieren.
Hierzu zählen z.B. „Muttergesellschaften“.</t>
        </r>
      </text>
    </comment>
    <comment ref="C36" authorId="2">
      <text>
        <r>
          <rPr>
            <b/>
            <sz val="8"/>
            <rFont val="Tahoma"/>
            <family val="2"/>
          </rPr>
          <t>Sonstige öffentliche Haushalte</t>
        </r>
        <r>
          <rPr>
            <sz val="8"/>
            <rFont val="Tahoma"/>
            <family val="2"/>
          </rPr>
          <t xml:space="preserve">
Alle Einrichtungen aus dem öffentlichen Bereich, die nicht Träger/Eigner ihrer Einheit sind.</t>
        </r>
      </text>
    </comment>
    <comment ref="A38" authorId="2">
      <text>
        <r>
          <rPr>
            <b/>
            <sz val="8"/>
            <rFont val="Tahoma"/>
            <family val="2"/>
          </rPr>
          <t xml:space="preserve">Plausibilitätskontrolle Davon-Positionen:
</t>
        </r>
        <r>
          <rPr>
            <sz val="8"/>
            <rFont val="Tahoma"/>
            <family val="2"/>
          </rPr>
          <t xml:space="preserve">
Es wird geprüft, ob die Summe der beiden Davon-Positionen (P019X und P020X) dem Wert bei Code P009X entspricht.</t>
        </r>
      </text>
    </comment>
    <comment ref="K39" authorId="3">
      <text>
        <r>
          <rPr>
            <b/>
            <sz val="9"/>
            <rFont val="Tahoma"/>
            <family val="2"/>
          </rPr>
          <t>Plausibilitätskontrolle Summe P0999:</t>
        </r>
        <r>
          <rPr>
            <sz val="9"/>
            <rFont val="Tahoma"/>
            <family val="2"/>
          </rPr>
          <t xml:space="preserve">
Es wird geprüft, ob die manuell einzugebende Summe P0999 der Summe aus P0049, P0089 und P0129 entspricht.</t>
        </r>
      </text>
    </comment>
    <comment ref="F41" authorId="2">
      <text>
        <r>
          <rPr>
            <b/>
            <sz val="8"/>
            <rFont val="Tahoma"/>
            <family val="2"/>
          </rPr>
          <t xml:space="preserve">Endstand des Vorjahres, </t>
        </r>
        <r>
          <rPr>
            <sz val="8"/>
            <rFont val="Tahoma"/>
            <family val="2"/>
          </rPr>
          <t>gegebenenfalls berichtigt</t>
        </r>
      </text>
    </comment>
    <comment ref="H41" authorId="0">
      <text>
        <r>
          <rPr>
            <b/>
            <sz val="8"/>
            <rFont val="Tahoma"/>
            <family val="2"/>
          </rPr>
          <t>Endbestand:</t>
        </r>
        <r>
          <rPr>
            <sz val="8"/>
            <rFont val="Tahoma"/>
            <family val="2"/>
          </rPr>
          <t xml:space="preserve">
gegebenenfalls vorläufiges Ergebnis</t>
        </r>
      </text>
    </comment>
    <comment ref="A44" authorId="0">
      <text>
        <r>
          <rPr>
            <b/>
            <sz val="8"/>
            <rFont val="Tahoma"/>
            <family val="2"/>
          </rPr>
          <t xml:space="preserve">Verbindlichkeiten aus Lieferungen und Leistungen und erhaltene Anzahlungen
</t>
        </r>
        <r>
          <rPr>
            <sz val="8"/>
            <rFont val="Tahoma"/>
            <family val="2"/>
          </rPr>
          <t xml:space="preserve">Verbindlichkeiten aus Lieferungen und Leistungen und erhaltene Anzahlungen entstehen durch einen zeitlichen Abstand zwischen einer Warenlieferung beziehungsweise einer Dienstleistungserbringung und der hierfür erforderlichen Zahlung.
Hier sind alle Lieferungen und Leistungen zu erfassen, die bis zum Erhebungsstichtag in Anspruch genommen (Leistungserbringung), aber noch nicht bezahlt wurden sowie erhaltene Anzahlungen für angefangene oder geplante Arbeiten beziehungsweise für künftige Waren- und Dienstleistungslieferungen.
Zu den Verbindlichkeiten aus Lieferungen und Leistungen und erhaltene Anzahlungen gehören insbesondere
– Verbindlichkeiten aus Zahlungsrückständen der Berichtseinheit für von Dritten gelieferte Waren oder erbrachte Dienstleistungen (sofern ihnen kein Kreditvertrag zugrunde liegt); dies schließt insbesondere „Zahlung auf Ziel“ mit ein. Hierunter fallen z.B. auch Entgelte an die Gemeinde für die Abwasserbeseitigung, die Kosten für die Durchführung der Buchhaltung durch die eigene Gemeinde oder die noch nicht gezahlte Abwasserabgabe.
– Verbindlichkeiten aus erhaltenen Anzahlungen von Dritten für noch nicht (gänzlich) ausgelieferte Waren oder erbrachte Dienstleistungen der Berichtseinheit (sofern ihnen kein Kreditvertrag zugrunde liegt).
– aufgelaufene Gebäudemieten.
– von Factoring-Gesellschaften übernommene Verbindlichkeiten aus Lieferungen und Leistungen, sofern sie nicht den Krediten zuzurechnen sind.
– Verbindlichkeiten aus Lieferungen und Leistungen gegenüber dem/der Gesellschafter/-in beziehungsweise gegenüber verbundenen Unternehmen.
</t>
        </r>
        <r>
          <rPr>
            <b/>
            <sz val="8"/>
            <rFont val="Tahoma"/>
            <family val="2"/>
          </rPr>
          <t>Nicht dazu zählen</t>
        </r>
        <r>
          <rPr>
            <sz val="8"/>
            <rFont val="Tahoma"/>
            <family val="2"/>
          </rPr>
          <t xml:space="preserve"> Löhne und Gehälter, Sonstige Verbindlichkeiten, Verbindlichkeiten aus Zuweisungen und Finanzierungsleasing, ÖPP-Projekte sowie Verbindlichkeiten aus einem Ergebnisabführungsvertrag ( EAV ).
Eine Orientierung gibt die folgende Zuordnungshilfe mit den Gruppierungs-Nummern (keine abschließende Aufzählung): 50, 51, 52, 53, 54, 55, 56, 638, 639, 65, 932, 935, 94.</t>
        </r>
      </text>
    </comment>
    <comment ref="A45" authorId="4">
      <text>
        <r>
          <rPr>
            <b/>
            <sz val="8"/>
            <rFont val="Tahoma"/>
            <family val="2"/>
          </rPr>
          <t xml:space="preserve">Kreditähnliche Rechtsgeschäfte
</t>
        </r>
        <r>
          <rPr>
            <sz val="8"/>
            <rFont val="Tahoma"/>
            <family val="2"/>
          </rPr>
          <t xml:space="preserve">Hierzu zählen:
</t>
        </r>
        <r>
          <rPr>
            <b/>
            <u val="single"/>
            <sz val="8"/>
            <rFont val="Tahoma"/>
            <family val="2"/>
          </rPr>
          <t>Hypotheken-, Grund- und Rentenschulden</t>
        </r>
        <r>
          <rPr>
            <sz val="8"/>
            <rFont val="Tahoma"/>
            <family val="2"/>
          </rPr>
          <t xml:space="preserve">
Hier werden nur die Verbindlichkeiten aufgeführt, die beim Erwerb bereits belasteter Grundstücke übernommen wurden. Darlehensaufnahmen gegen hypothekarische Sicherung und nicht gesicherte Schuldenaufnahmen sind nur bei der entsprechenden Schuldart (z.B. Schulden bei Kreditinstituten) zu erfassen.
</t>
        </r>
        <r>
          <rPr>
            <b/>
            <u val="single"/>
            <sz val="8"/>
            <rFont val="Tahoma"/>
            <family val="2"/>
          </rPr>
          <t>Restkaufgelder im Zusammenhang mit Grundstücksgeschäften sowie Forfaitierung mit Einredeverzicht</t>
        </r>
        <r>
          <rPr>
            <sz val="8"/>
            <rFont val="Tahoma"/>
            <family val="2"/>
          </rPr>
          <t xml:space="preserve">
Als Restkaufgeld ist der noch nicht gezahlte (Teil-) Betrag einer Kaufsumme zu verstehen; dieser kann auch hypothekarisch durch Eintragung ins Grundbuch gesichert werden (Restkaufgeldhypothek). Restkaufgelder mit oder ohne hypothekarische Sicherung sind ohne Rücksicht auf den Gläubiger auszuweisen und nicht in eine andere Schuldart einzubeziehen.
Hierzu zählen auch Verpflichtungen aus Forfaitierungsverträgen, wenn ein Einredeverzicht bei der Bank geleistet wurde, also kein Recht auf Kürzung bei Minderleistung besteht. Verpflichtungen aus Forfaitierungsverträgen </t>
        </r>
        <r>
          <rPr>
            <b/>
            <sz val="8"/>
            <rFont val="Tahoma"/>
            <family val="2"/>
          </rPr>
          <t>ohne</t>
        </r>
        <r>
          <rPr>
            <sz val="8"/>
            <rFont val="Tahoma"/>
            <family val="2"/>
          </rPr>
          <t xml:space="preserve"> Einredeverzicht sind </t>
        </r>
        <r>
          <rPr>
            <b/>
            <sz val="8"/>
            <rFont val="Tahoma"/>
            <family val="2"/>
          </rPr>
          <t>nicht</t>
        </r>
        <r>
          <rPr>
            <sz val="8"/>
            <rFont val="Tahoma"/>
            <family val="2"/>
          </rPr>
          <t xml:space="preserve"> zu erfassen.
</t>
        </r>
        <r>
          <rPr>
            <b/>
            <u val="single"/>
            <sz val="8"/>
            <rFont val="Tahoma"/>
            <family val="2"/>
          </rPr>
          <t>Finanzierungsleasing</t>
        </r>
        <r>
          <rPr>
            <sz val="8"/>
            <rFont val="Tahoma"/>
            <family val="2"/>
          </rPr>
          <t xml:space="preserve">
Ein Finanzierungsleasingvertrag ist dann anzunehmen, wenn der Vertrag über einen bestimmten Zeitraum verbindlich abgeschlossen wird. Während der Grundmietzeit kann der Vertrag nicht gekündigt werden. Maßnahmen zur Werterhaltung (Wartung und Versicherung) trägt der Leasingnehmer. Die Vertragslaufzeit erstreckt sich in der Regel auf die überwiegende Nutzungsdauer. Hier ist die insgesamt eingegangene Verpflichtung (= Leistungssumme) aus Leasingverträgen abzüglich der bis zum Ende des Berichtszeitraumes geleisteten Tilgungen und Zinsen nachzuweisen.</t>
        </r>
      </text>
    </comment>
    <comment ref="A46" authorId="4">
      <text>
        <r>
          <rPr>
            <b/>
            <sz val="8"/>
            <rFont val="Tahoma"/>
            <family val="2"/>
          </rPr>
          <t xml:space="preserve">ÖPP-Projekte
</t>
        </r>
        <r>
          <rPr>
            <sz val="8"/>
            <rFont val="Tahoma"/>
            <family val="2"/>
          </rPr>
          <t>Bei Projekten aus öffentlich-privaten Partnerschaften (ÖPP-Projekte) handelt es sich um langfristige Verträge zwischen einem staatlichen und einem privaten Partner über die Bereitstellung von Dienstleistungen durch die Nutzung eines bestimmten Vermögensgutes. Kriterien für die Klassifikation eines Vertrags als ÖPP sind das Vorliegen einer erheblichen Anfangsinvestition, die Festlegung einer durch den privaten Partner bereitzustellenden Dienstleistung unter Nutzung des Vermögensgutes und die Zahlung regelmäßiger Raten (inklusive Zinsen) vom staatlichen Partner an den privaten Partner.
Ein ÖPP-Projekt kann</t>
        </r>
        <r>
          <rPr>
            <b/>
            <sz val="8"/>
            <rFont val="Tahoma"/>
            <family val="2"/>
          </rPr>
          <t xml:space="preserve"> nicht</t>
        </r>
        <r>
          <rPr>
            <sz val="8"/>
            <rFont val="Tahoma"/>
            <family val="2"/>
          </rPr>
          <t xml:space="preserve"> zwischen einem Kern- und einem Extrahaushalt abgeschlossen werden. Bei Verträgen zwischen diesen beiden Haushalten liegt überwiegend ein Werksvertrag vor, deren Verbindlichkeit als „Verbindlichkeit aus Lieferungen und Leistungen“ anzusehen und dort auszuweisen ist.</t>
        </r>
      </text>
    </comment>
    <comment ref="B46" authorId="4">
      <text>
        <r>
          <rPr>
            <b/>
            <sz val="8"/>
            <rFont val="Tahoma"/>
            <family val="2"/>
          </rPr>
          <t>Projektsumme insgesamt</t>
        </r>
        <r>
          <rPr>
            <sz val="8"/>
            <rFont val="Tahoma"/>
            <family val="2"/>
          </rPr>
          <t xml:space="preserve">
Hier sind die vertraglich vereinbarten Projektsummen (inklusive Zinsen) aller laufenden ÖPP-Projekte auszuweisen. Sollten Zinszahlungen vereinbart worden sein, die vom Verbraucherpreisindex (VPI) abhängig sind, müssen auch diese dem Endbestand hinzugerechnet werden
"Bisher geleistete Zahlungen aller laufenden ÖPP-Projekte insgesamt" sind hierbei </t>
        </r>
        <r>
          <rPr>
            <b/>
            <sz val="8"/>
            <rFont val="Tahoma"/>
            <family val="2"/>
          </rPr>
          <t xml:space="preserve">nicht </t>
        </r>
        <r>
          <rPr>
            <sz val="8"/>
            <rFont val="Tahoma"/>
            <family val="2"/>
          </rPr>
          <t>abzuziehen.</t>
        </r>
      </text>
    </comment>
    <comment ref="B47" authorId="4">
      <text>
        <r>
          <rPr>
            <b/>
            <sz val="8"/>
            <rFont val="Tahoma"/>
            <family val="2"/>
          </rPr>
          <t xml:space="preserve">Bisher geleistete Zahlungen
</t>
        </r>
        <r>
          <rPr>
            <sz val="8"/>
            <rFont val="Tahoma"/>
            <family val="2"/>
          </rPr>
          <t xml:space="preserve">Hier ist die Gesamtsumme aller bisher geleisteten Zahlungen (inklusive Zinsen) des staatlichen Partners an den privaten Partner aller laufenden ÖPP-Projekte auszuweisen. Im Lebenszyklus von ÖPP-Projekten </t>
        </r>
        <r>
          <rPr>
            <b/>
            <sz val="8"/>
            <rFont val="Tahoma"/>
            <family val="2"/>
          </rPr>
          <t>können</t>
        </r>
        <r>
          <rPr>
            <sz val="8"/>
            <rFont val="Tahoma"/>
            <family val="2"/>
          </rPr>
          <t xml:space="preserve"> die geleisteten Zahlungen die gesamte Projektsumme übersteigen.</t>
        </r>
      </text>
    </comment>
    <comment ref="A48" authorId="4">
      <text>
        <r>
          <rPr>
            <b/>
            <sz val="8"/>
            <rFont val="Tahoma"/>
            <family val="2"/>
          </rPr>
          <t>Bürgschaften</t>
        </r>
        <r>
          <rPr>
            <sz val="8"/>
            <rFont val="Tahoma"/>
            <family val="2"/>
          </rPr>
          <t xml:space="preserve">
Alle Bürgschaften im Sinne des § 765 BGB einschließlich Nach- und Ausfallbürgschaften beim Wohnungsbau sowie Patronatserklärungen (harte Patronatserklärungen), welche eine sogenannte Liquiditätsausstattungsgarantie beinhalten, sind mit den vertraglich übernommenen Haftungssummen (aber nicht in Anspruch genommenen), nicht dagegen mit den gesamten Kreditsummen und nicht mit den durch Gesetz oder Haushaltssatzung festgestellten Ermächtigungssummen anzugeben. Auf Bürgschaften gezahlte Beträge (Schadensfälle oder Tilgungen der Haftungssumme) sind abzusetzen. 
Bürgschaften, die voll durch Rückbürgschaften gesichert sind, sind nicht einzubeziehen; von Bürgschaften, die nur teilweise durch Rückbürgschaften gesichert sind, ist der ungedeckte Teil anzugeben.
Die übernommenen Garantien und sonstigen Gewährleistungen sind </t>
        </r>
        <r>
          <rPr>
            <b/>
            <sz val="8"/>
            <rFont val="Tahoma"/>
            <family val="2"/>
          </rPr>
          <t>nicht</t>
        </r>
        <r>
          <rPr>
            <sz val="8"/>
            <rFont val="Tahoma"/>
            <family val="2"/>
          </rPr>
          <t xml:space="preserve"> mit einzubeziehen.</t>
        </r>
      </text>
    </comment>
  </commentList>
</comments>
</file>

<file path=xl/sharedStrings.xml><?xml version="1.0" encoding="utf-8"?>
<sst xmlns="http://schemas.openxmlformats.org/spreadsheetml/2006/main" count="172" uniqueCount="140">
  <si>
    <t>Code</t>
  </si>
  <si>
    <t xml:space="preserve">Summe </t>
  </si>
  <si>
    <t>Excel-Erhebungshilfe für die (automatisierte) Datenlieferung über das IDEV-Formular</t>
  </si>
  <si>
    <t>Stichtag der Erhebung</t>
  </si>
  <si>
    <t>Allgemeine Hinweise zur Bedienung</t>
  </si>
  <si>
    <t>Plausibi-litäts-kontrolle</t>
  </si>
  <si>
    <t>Berichtsstellen-Nr.</t>
  </si>
  <si>
    <t>Träger/Eigner</t>
  </si>
  <si>
    <t>P0029</t>
  </si>
  <si>
    <t>Hintergrund und Ziel der Excel-Eingabehilfe</t>
  </si>
  <si>
    <t>P0050</t>
  </si>
  <si>
    <t>P0059</t>
  </si>
  <si>
    <t xml:space="preserve">Seit dem Berichtsjahr 2010 ist eine Lieferung der Daten für die Schuldenstatistik über einen Excel-Fragebogen, der direkt über ein IDEV-Upload verschickt wird, aufgrund eines Beschlusses der Amtsleiter nicht mehr möglich. 
Als gesicherter elektronischer Lieferweg ist lediglich das IDEV-Formular vorgesehen. Um den Berichtspflichtigen jedoch parallel eine Möglichkeit zu geben, die Daten elektronisch mit dem Rechnungssystem zu verknüpfen, wird die hier vorliegende Excel-Erhebungshilfe den Berichtspflichtigen zur Verfügung gestellt.
</t>
  </si>
  <si>
    <t>ÖPP-Projekte</t>
  </si>
  <si>
    <t>Bürgschaften</t>
  </si>
  <si>
    <t>P0019</t>
  </si>
  <si>
    <t>P0051</t>
  </si>
  <si>
    <t>P0052</t>
  </si>
  <si>
    <t>P0039</t>
  </si>
  <si>
    <t>P0049</t>
  </si>
  <si>
    <t>P0060</t>
  </si>
  <si>
    <t>P0070</t>
  </si>
  <si>
    <t>P0080</t>
  </si>
  <si>
    <t>P0061</t>
  </si>
  <si>
    <t>P0071</t>
  </si>
  <si>
    <t>P0081</t>
  </si>
  <si>
    <t>P0062</t>
  </si>
  <si>
    <t>P0072</t>
  </si>
  <si>
    <t>P0082</t>
  </si>
  <si>
    <t>P0053</t>
  </si>
  <si>
    <t>P0063</t>
  </si>
  <si>
    <t>P0073</t>
  </si>
  <si>
    <t>P0083</t>
  </si>
  <si>
    <t>P0054</t>
  </si>
  <si>
    <t>P0064</t>
  </si>
  <si>
    <t>P0074</t>
  </si>
  <si>
    <t>P0084</t>
  </si>
  <si>
    <t>P0069</t>
  </si>
  <si>
    <t>P0079</t>
  </si>
  <si>
    <t>P0089</t>
  </si>
  <si>
    <t>P0090</t>
  </si>
  <si>
    <t>P0100</t>
  </si>
  <si>
    <t>P0110</t>
  </si>
  <si>
    <t>P0120</t>
  </si>
  <si>
    <t>P0091</t>
  </si>
  <si>
    <t>P0101</t>
  </si>
  <si>
    <t>P0111</t>
  </si>
  <si>
    <t>P0121</t>
  </si>
  <si>
    <t>P0092</t>
  </si>
  <si>
    <t>P0102</t>
  </si>
  <si>
    <t>P0112</t>
  </si>
  <si>
    <t>P0122</t>
  </si>
  <si>
    <t>P0093</t>
  </si>
  <si>
    <t>P0103</t>
  </si>
  <si>
    <t>P0113</t>
  </si>
  <si>
    <t>P0123</t>
  </si>
  <si>
    <t>P0094</t>
  </si>
  <si>
    <t>P0104</t>
  </si>
  <si>
    <t>P0114</t>
  </si>
  <si>
    <t>P0124</t>
  </si>
  <si>
    <t>P0099</t>
  </si>
  <si>
    <t>P0109</t>
  </si>
  <si>
    <t>P0119</t>
  </si>
  <si>
    <t>P0129</t>
  </si>
  <si>
    <t>P0600</t>
  </si>
  <si>
    <t>P0610</t>
  </si>
  <si>
    <t>P0620</t>
  </si>
  <si>
    <t>P0700</t>
  </si>
  <si>
    <t>P0609</t>
  </si>
  <si>
    <t>P0619</t>
  </si>
  <si>
    <t>P0629</t>
  </si>
  <si>
    <t>P0709</t>
  </si>
  <si>
    <t>Projektsummen insgesamt</t>
  </si>
  <si>
    <t>P0550</t>
  </si>
  <si>
    <t>P0559</t>
  </si>
  <si>
    <t>P0999</t>
  </si>
  <si>
    <t xml:space="preserve">bisher geleistete Zahlungen aller laufenden ÖPP-Projekte insgesamt </t>
  </si>
  <si>
    <t>Verbindlichkeiten aus Lieferungen und Leistungen und erhaltene Anzahlungen</t>
  </si>
  <si>
    <t>darunter:</t>
  </si>
  <si>
    <t>für eigenen Liquiditätsbedarf entnommene Mittel</t>
  </si>
  <si>
    <t>P0149</t>
  </si>
  <si>
    <t>P0159</t>
  </si>
  <si>
    <t>Kassenkredite (Kredite zur Liquiditätssicherung)</t>
  </si>
  <si>
    <t>Cash-Pooling im öffentlichen Bereich</t>
  </si>
  <si>
    <t>P0169</t>
  </si>
  <si>
    <r>
      <t>Kredite und Wertpapierschulden mit einer Ursprungslaufzeit bis einschließlich 1 Jahr (</t>
    </r>
    <r>
      <rPr>
        <b/>
        <u val="single"/>
        <sz val="10"/>
        <rFont val="Arial"/>
        <family val="2"/>
      </rPr>
      <t>ohne Kassenkredite</t>
    </r>
    <r>
      <rPr>
        <b/>
        <sz val="10"/>
        <rFont val="Arial"/>
        <family val="2"/>
      </rPr>
      <t>)</t>
    </r>
  </si>
  <si>
    <r>
      <t>Kredite und Wertpapierschulden mit einer Ursprungslaufzeit über 1 Jahr (</t>
    </r>
    <r>
      <rPr>
        <b/>
        <u val="single"/>
        <sz val="10"/>
        <rFont val="Arial"/>
        <family val="2"/>
      </rPr>
      <t>ohne Kassenkredite</t>
    </r>
    <r>
      <rPr>
        <b/>
        <sz val="10"/>
        <rFont val="Arial"/>
        <family val="2"/>
      </rPr>
      <t>)</t>
    </r>
  </si>
  <si>
    <t>Weitere Verpflichtungen</t>
  </si>
  <si>
    <r>
      <rPr>
        <b/>
        <sz val="10"/>
        <rFont val="Arial"/>
        <family val="2"/>
      </rPr>
      <t xml:space="preserve">Cash-Pool-Führer (CF): </t>
    </r>
    <r>
      <rPr>
        <sz val="10"/>
        <rFont val="Arial"/>
        <family val="2"/>
      </rPr>
      <t>Verbindlichkeiten gegenüber zuführenden Einheiten</t>
    </r>
  </si>
  <si>
    <r>
      <rPr>
        <b/>
        <sz val="10"/>
        <rFont val="Arial"/>
        <family val="2"/>
      </rPr>
      <t>Cash-Pool-Einheit (CE):</t>
    </r>
    <r>
      <rPr>
        <sz val="10"/>
        <rFont val="Arial"/>
        <family val="2"/>
      </rPr>
      <t xml:space="preserve"> für eigenen Liquiditätsbedarf entnommene Mittel </t>
    </r>
  </si>
  <si>
    <r>
      <rPr>
        <b/>
        <sz val="10"/>
        <rFont val="Arial"/>
        <family val="2"/>
      </rPr>
      <t xml:space="preserve">Cash-Pool-Führer (CF): </t>
    </r>
    <r>
      <rPr>
        <sz val="10"/>
        <rFont val="Arial"/>
        <family val="2"/>
      </rPr>
      <t>für Cash-Pool-Einheiten aufgenommene Kassenkredite</t>
    </r>
  </si>
  <si>
    <t>davon:</t>
  </si>
  <si>
    <t>P0170</t>
  </si>
  <si>
    <t>P0171</t>
  </si>
  <si>
    <t>P0172</t>
  </si>
  <si>
    <t>P0173</t>
  </si>
  <si>
    <t>P0174</t>
  </si>
  <si>
    <t>P0179</t>
  </si>
  <si>
    <t>P0180</t>
  </si>
  <si>
    <t>P0181</t>
  </si>
  <si>
    <t>P0182</t>
  </si>
  <si>
    <t>P0183</t>
  </si>
  <si>
    <t>P0184</t>
  </si>
  <si>
    <t>P0189</t>
  </si>
  <si>
    <t>P0190</t>
  </si>
  <si>
    <t>P0191</t>
  </si>
  <si>
    <t>P0192</t>
  </si>
  <si>
    <t>P0193</t>
  </si>
  <si>
    <t>P0194</t>
  </si>
  <si>
    <t>P0199</t>
  </si>
  <si>
    <t>P0200</t>
  </si>
  <si>
    <t>P0201</t>
  </si>
  <si>
    <t>P0202</t>
  </si>
  <si>
    <t>P0203</t>
  </si>
  <si>
    <t>P0204</t>
  </si>
  <si>
    <t>P0209</t>
  </si>
  <si>
    <t>Fehlanzeige</t>
  </si>
  <si>
    <t>Bemerkungen</t>
  </si>
  <si>
    <t>Summe (Kassenkredite inkl. von Cash-Pool-Einheit für eigenen Liquiditätsbedarf entnommene Mittel)</t>
  </si>
  <si>
    <r>
      <t xml:space="preserve">Kassenkredite (inkl. von Cash-Pool-Einheit für eigenen Liquiditätsbedarf entnommene Mittel), Kredite und Wertpapierschulden zusammen </t>
    </r>
    <r>
      <rPr>
        <sz val="10"/>
        <rFont val="Arial"/>
        <family val="2"/>
      </rPr>
      <t>(manuelle Eingabe)</t>
    </r>
  </si>
  <si>
    <t>Plausibilitätskontrolle:</t>
  </si>
  <si>
    <t>P0010</t>
  </si>
  <si>
    <t>P0140</t>
  </si>
  <si>
    <t>P0020</t>
  </si>
  <si>
    <t>P0030</t>
  </si>
  <si>
    <t>P0150</t>
  </si>
  <si>
    <t>P0160</t>
  </si>
  <si>
    <t>P0040</t>
  </si>
  <si>
    <t>in eigenem Namen aufgenommene Kredite</t>
  </si>
  <si>
    <t>vom Träger/Eigner aufgenommene Kredite</t>
  </si>
  <si>
    <t xml:space="preserve">Jährliche Schulden der sonstigen öffentlichen Fonds, Einrichtungen und Unternehmen (Nicht-Staatssektor) </t>
  </si>
  <si>
    <r>
      <t>Aufbau der Excel-Datei</t>
    </r>
    <r>
      <rPr>
        <sz val="10"/>
        <rFont val="Arial"/>
        <family val="2"/>
      </rPr>
      <t xml:space="preserve">
Die Excel-Eingabehilfe ist adäquat zum Fragebogen der Schuldenstatistik im Tabellenblatt "Verbindlichkeiten" aufgebaut, in dem Sie bitte Ihre Angaben eintragen. Erläuterungen zu den einzelnen Fragebogenpositionen sind als Kommentare an die jeweiligen Zellen angefügt.
</t>
    </r>
    <r>
      <rPr>
        <b/>
        <sz val="10"/>
        <rFont val="Arial"/>
        <family val="2"/>
      </rPr>
      <t>Zwischen- und Endsummen werden jeweils automatisch generiert, die Position P0999 muss jedoch manuell eingetragen werden!</t>
    </r>
    <r>
      <rPr>
        <sz val="10"/>
        <rFont val="Arial"/>
        <family val="2"/>
      </rPr>
      <t xml:space="preserve">
Die Berichtsstellennummer ist unter der Angabe zum Berichtsjahr auf diesem Tabellenblatt einzutragen (grau unterlegte Zellen).  
</t>
    </r>
    <r>
      <rPr>
        <b/>
        <sz val="10"/>
        <color indexed="62"/>
        <rFont val="Arial"/>
        <family val="2"/>
      </rPr>
      <t>Zulässige Werte und Plausibilitätsprüfungen</t>
    </r>
    <r>
      <rPr>
        <sz val="10"/>
        <rFont val="Arial"/>
        <family val="2"/>
      </rPr>
      <t xml:space="preserve">
Die jeweiligen Werte sind in vollen Euro einzutragen, negative Werte sind nicht zulässig.
Darüber hinaus erfolgt eine Plausibilitätsprüfung (Spalte D bzw. Zeilen 28, 38 und 39). Insbesondere wird in den Spalten geprüft:
     Stand Vorjahr + Aufnahmen - Tilgung + Sonstige Zugänge - Sonstige Abgänge = Stand Berichtsjahr.
In den Zeilen (sowie in Zelle D7) wird geprüft, ob die Darunter-Positionen die Gesamt-Position nicht überschreiten.
</t>
    </r>
    <r>
      <rPr>
        <b/>
        <sz val="10"/>
        <color indexed="62"/>
        <rFont val="Arial"/>
        <family val="2"/>
      </rPr>
      <t>Nach der Eingabe der Werte</t>
    </r>
    <r>
      <rPr>
        <sz val="10"/>
        <rFont val="Arial"/>
        <family val="2"/>
      </rPr>
      <t xml:space="preserve">
Nachdem Sie alle Werte eingegeben habe, können Sie über den nebenstehenden Button "csv-Datei speichern" eine CSV-Datei erzeu-
gen. Diese ist dann in einem importfähigen Format für das IDEV-Formular.
</t>
    </r>
  </si>
  <si>
    <t>beim nicht-öffentlichen Bereich</t>
  </si>
  <si>
    <t>beim öffentlichen Bereich (ohne Cash-Pooling)</t>
  </si>
  <si>
    <t>Sonstige öffentliche Haushalte</t>
  </si>
  <si>
    <t>Kredite beim nicht-öffentlichen Bereich und Wertpapierschulden</t>
  </si>
  <si>
    <t>Kredite beim öffentlichen Bereich</t>
  </si>
  <si>
    <t>Kreditähnliche Rechtsgeschäfte</t>
  </si>
  <si>
    <r>
      <t xml:space="preserve">Bemerkungen
</t>
    </r>
    <r>
      <rPr>
        <sz val="10"/>
        <rFont val="Arial"/>
        <family val="2"/>
      </rPr>
      <t>Zur Vermeidung von Rückfragen bitten wir Sie, hier auf besondere Ereignisse und Umstände hinzuweisen, aus denen auffällige Veränderungen gegenüber dem Vorjahr oder außergewöhnliche Verhältnisse erklärt werden können. (Mindestens 10 Zeichen, maximal 500 Zeichen)</t>
    </r>
  </si>
  <si>
    <t>am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</si>
</sst>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25">
    <font>
      <sz val="10"/>
      <name val="Arial"/>
      <family val="2"/>
    </font>
    <font>
      <sz val="8"/>
      <name val="Arial"/>
      <family val="2"/>
    </font>
    <font>
      <b/>
      <sz val="14"/>
      <name val="Arial"/>
      <family val="2"/>
    </font>
    <font>
      <sz val="11"/>
      <name val="Arial"/>
      <family val="2"/>
    </font>
    <font>
      <b/>
      <sz val="11"/>
      <name val="Arial"/>
      <family val="2"/>
    </font>
    <font>
      <b/>
      <sz val="12"/>
      <name val="Arial"/>
      <family val="2"/>
    </font>
    <font>
      <b/>
      <sz val="10"/>
      <name val="Arial"/>
      <family val="2"/>
    </font>
    <font>
      <b/>
      <sz val="9"/>
      <color indexed="10"/>
      <name val="Arial"/>
      <family val="2"/>
    </font>
    <font>
      <sz val="8"/>
      <name val="Tahoma"/>
      <family val="2"/>
    </font>
    <font>
      <b/>
      <sz val="8"/>
      <name val="Tahoma"/>
      <family val="2"/>
    </font>
    <font>
      <u val="single"/>
      <sz val="8"/>
      <name val="Tahoma"/>
      <family val="2"/>
    </font>
    <font>
      <b/>
      <sz val="16"/>
      <color indexed="62"/>
      <name val="Arial"/>
      <family val="2"/>
    </font>
    <font>
      <b/>
      <sz val="10"/>
      <color indexed="62"/>
      <name val="Arial"/>
      <family val="2"/>
    </font>
    <font>
      <b/>
      <u val="single"/>
      <sz val="10"/>
      <color indexed="62"/>
      <name val="Arial"/>
      <family val="2"/>
    </font>
    <font>
      <sz val="10"/>
      <color indexed="10"/>
      <name val="Arial"/>
      <family val="2"/>
    </font>
    <font>
      <b/>
      <u val="single"/>
      <sz val="8"/>
      <name val="Tahoma"/>
      <family val="2"/>
    </font>
    <font>
      <sz val="9"/>
      <name val="Tahoma"/>
      <family val="2"/>
    </font>
    <font>
      <b/>
      <sz val="10"/>
      <color rgb="FF000000"/>
      <name val="Arial"/>
      <family val="2"/>
    </font>
    <font>
      <b/>
      <u val="single"/>
      <sz val="10"/>
      <name val="Arial"/>
      <family val="2"/>
    </font>
    <font>
      <b/>
      <sz val="9"/>
      <name val="Tahoma"/>
      <family val="2"/>
    </font>
    <font>
      <sz val="10"/>
      <name val="Tahoma"/>
      <family val="2"/>
    </font>
    <font>
      <b/>
      <sz val="10"/>
      <name val="Tahoma"/>
      <family val="2"/>
    </font>
    <font>
      <b/>
      <sz val="10"/>
      <color rgb="FFFF0000"/>
      <name val="Arial"/>
      <family val="2"/>
    </font>
    <font>
      <b/>
      <sz val="8"/>
      <name val="Arial"/>
      <family val="2"/>
    </font>
    <font>
      <sz val="10"/>
      <color rgb="FF00000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indexed="43"/>
        <bgColor indexed="64"/>
      </patternFill>
    </fill>
    <fill>
      <patternFill patternType="solid">
        <fgColor theme="0" tint="-0.24997000396251678"/>
        <bgColor indexed="64"/>
      </patternFill>
    </fill>
    <fill>
      <patternFill patternType="solid">
        <fgColor rgb="FFF8F8F8"/>
        <bgColor indexed="64"/>
      </patternFill>
    </fill>
  </fills>
  <borders count="63">
    <border>
      <left/>
      <right/>
      <top/>
      <bottom/>
      <diagonal/>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medium"/>
      <right style="medium"/>
      <top/>
      <bottom style="medium"/>
    </border>
    <border>
      <left style="medium"/>
      <right style="thin"/>
      <top/>
      <bottom style="medium"/>
    </border>
    <border>
      <left style="thin"/>
      <right style="medium"/>
      <top/>
      <bottom style="medium"/>
    </border>
    <border>
      <left/>
      <right style="medium"/>
      <top/>
      <bottom style="medium"/>
    </border>
    <border>
      <left style="medium"/>
      <right style="medium"/>
      <top/>
      <bottom style="thin"/>
    </border>
    <border>
      <left style="medium"/>
      <right/>
      <top/>
      <bottom/>
    </border>
    <border>
      <left/>
      <right style="medium"/>
      <top/>
      <bottom/>
    </border>
    <border>
      <left style="thin"/>
      <right/>
      <top/>
      <bottom style="medium"/>
    </border>
    <border>
      <left style="thin"/>
      <right/>
      <top style="medium"/>
      <bottom style="hair"/>
    </border>
    <border>
      <left style="medium"/>
      <right style="medium"/>
      <top style="medium"/>
      <bottom style="hair"/>
    </border>
    <border>
      <left style="medium"/>
      <right style="thin"/>
      <top style="medium"/>
      <bottom style="hair"/>
    </border>
    <border>
      <left style="thin"/>
      <right style="medium"/>
      <top style="medium"/>
      <bottom style="hair"/>
    </border>
    <border>
      <left style="medium"/>
      <right style="medium"/>
      <top style="thin"/>
      <bottom style="hair"/>
    </border>
    <border>
      <left style="medium"/>
      <right style="thin"/>
      <top style="thin"/>
      <bottom style="hair"/>
    </border>
    <border>
      <left style="thin"/>
      <right style="medium"/>
      <top style="thin"/>
      <bottom style="hair"/>
    </border>
    <border>
      <left style="thin"/>
      <right/>
      <top/>
      <bottom style="hair"/>
    </border>
    <border>
      <left style="medium"/>
      <right style="medium"/>
      <top/>
      <bottom style="hair"/>
    </border>
    <border>
      <left style="medium"/>
      <right style="thin"/>
      <top/>
      <bottom style="hair"/>
    </border>
    <border>
      <left style="thin"/>
      <right style="medium"/>
      <top/>
      <bottom style="hair"/>
    </border>
    <border>
      <left style="medium"/>
      <right/>
      <top style="thin"/>
      <bottom style="thin"/>
    </border>
    <border>
      <left/>
      <right/>
      <top style="thin"/>
      <bottom style="thin"/>
    </border>
    <border>
      <left/>
      <right/>
      <top style="thin"/>
      <bottom style="medium"/>
    </border>
    <border>
      <left/>
      <right style="medium"/>
      <top style="thin"/>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medium"/>
      <right style="medium"/>
      <top style="medium"/>
      <bottom/>
    </border>
    <border>
      <left style="medium"/>
      <right style="medium"/>
      <top/>
      <bottom/>
    </border>
    <border>
      <left/>
      <right/>
      <top style="medium"/>
      <bottom/>
    </border>
    <border>
      <left/>
      <right style="medium"/>
      <top style="medium"/>
      <bottom/>
    </border>
    <border>
      <left style="medium"/>
      <right/>
      <top/>
      <bottom style="thin"/>
    </border>
    <border>
      <left/>
      <right/>
      <top/>
      <bottom style="thin"/>
    </border>
    <border>
      <left/>
      <right style="medium"/>
      <top/>
      <bottom style="thin"/>
    </border>
    <border>
      <left style="thin"/>
      <right style="thin"/>
      <top style="medium"/>
      <bottom/>
    </border>
    <border>
      <left style="thin"/>
      <right style="thin"/>
      <top/>
      <bottom/>
    </border>
    <border>
      <left style="thin"/>
      <right style="thin"/>
      <top/>
      <bottom style="thin"/>
    </border>
    <border>
      <left style="thin"/>
      <right style="medium"/>
      <top style="medium"/>
      <bottom/>
    </border>
    <border>
      <left style="thin"/>
      <right style="medium"/>
      <top/>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thin"/>
      <right/>
      <top style="thin"/>
      <bottom style="hair"/>
    </border>
    <border>
      <left/>
      <right style="medium"/>
      <top style="thin"/>
      <bottom style="hair"/>
    </border>
    <border>
      <left/>
      <right style="thin"/>
      <top/>
      <bottom/>
    </border>
    <border>
      <left style="medium"/>
      <right/>
      <top style="thin"/>
      <bottom style="medium"/>
    </border>
    <border>
      <left/>
      <right style="medium"/>
      <top style="thin"/>
      <bottom style="thin"/>
    </border>
    <border>
      <left style="medium"/>
      <right style="thin"/>
      <top style="thin"/>
      <botto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203">
    <xf numFmtId="0" fontId="0" fillId="0" borderId="0" xfId="0"/>
    <xf numFmtId="0" fontId="0" fillId="2" borderId="0" xfId="0" applyFont="1" applyFill="1"/>
    <xf numFmtId="0" fontId="0" fillId="2" borderId="0" xfId="0" applyFont="1" applyFill="1" applyBorder="1"/>
    <xf numFmtId="49" fontId="0" fillId="2" borderId="0" xfId="0" applyNumberFormat="1" applyFont="1" applyFill="1"/>
    <xf numFmtId="49" fontId="0" fillId="2" borderId="0" xfId="0" applyNumberFormat="1" applyFont="1" applyFill="1" applyBorder="1"/>
    <xf numFmtId="0" fontId="2" fillId="2" borderId="0" xfId="0" applyFont="1" applyFill="1" applyBorder="1" applyAlignment="1">
      <alignment/>
    </xf>
    <xf numFmtId="49" fontId="0" fillId="2" borderId="0" xfId="0" applyNumberFormat="1"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3" fillId="2" borderId="0" xfId="0" applyFont="1" applyFill="1" applyAlignment="1">
      <alignment horizontal="left" vertical="top"/>
    </xf>
    <xf numFmtId="0" fontId="3" fillId="2" borderId="0" xfId="0" applyFont="1" applyFill="1" applyBorder="1" applyAlignment="1">
      <alignment horizontal="left" vertical="top"/>
    </xf>
    <xf numFmtId="49" fontId="0" fillId="2" borderId="0" xfId="0" applyNumberFormat="1" applyFont="1" applyFill="1" applyAlignment="1">
      <alignment/>
    </xf>
    <xf numFmtId="0" fontId="7" fillId="2" borderId="0" xfId="0" applyFont="1" applyFill="1" applyBorder="1" applyAlignment="1">
      <alignment horizontal="left" vertical="top"/>
    </xf>
    <xf numFmtId="49" fontId="5" fillId="2" borderId="0" xfId="0" applyNumberFormat="1" applyFont="1" applyFill="1" applyBorder="1" applyAlignment="1">
      <alignment/>
    </xf>
    <xf numFmtId="49" fontId="11" fillId="2" borderId="0" xfId="0" applyNumberFormat="1" applyFont="1" applyFill="1" applyAlignment="1">
      <alignment horizontal="left"/>
    </xf>
    <xf numFmtId="0" fontId="12" fillId="2" borderId="0" xfId="0" applyFont="1" applyFill="1" applyBorder="1"/>
    <xf numFmtId="0" fontId="12" fillId="2" borderId="0" xfId="0" applyFont="1" applyFill="1"/>
    <xf numFmtId="49" fontId="12" fillId="2" borderId="0" xfId="0" applyNumberFormat="1" applyFont="1" applyFill="1" applyBorder="1"/>
    <xf numFmtId="0" fontId="13" fillId="2" borderId="0" xfId="0" applyFont="1" applyFill="1"/>
    <xf numFmtId="0" fontId="0" fillId="2" borderId="0" xfId="0" applyFill="1" applyAlignment="1">
      <alignment/>
    </xf>
    <xf numFmtId="1" fontId="0" fillId="2" borderId="0" xfId="0" applyNumberFormat="1" applyFill="1" applyBorder="1"/>
    <xf numFmtId="49" fontId="4" fillId="2" borderId="0" xfId="0" applyNumberFormat="1" applyFont="1" applyFill="1" applyBorder="1" applyAlignment="1" applyProtection="1">
      <alignment horizontal="right" vertical="center"/>
      <protection locked="0"/>
    </xf>
    <xf numFmtId="0" fontId="14" fillId="2" borderId="0" xfId="0" applyFont="1" applyFill="1" applyAlignment="1">
      <alignment/>
    </xf>
    <xf numFmtId="49" fontId="6" fillId="3" borderId="0" xfId="0" applyNumberFormat="1" applyFont="1" applyFill="1" applyAlignment="1" applyProtection="1">
      <alignment horizontal="right"/>
      <protection locked="0"/>
    </xf>
    <xf numFmtId="49" fontId="6" fillId="3" borderId="0" xfId="0" applyNumberFormat="1" applyFont="1" applyFill="1" applyBorder="1" applyAlignment="1" applyProtection="1">
      <alignment horizontal="right" vertical="center"/>
      <protection locked="0"/>
    </xf>
    <xf numFmtId="1" fontId="0" fillId="2" borderId="0" xfId="0" applyNumberFormat="1" applyFont="1" applyFill="1" applyBorder="1"/>
    <xf numFmtId="164" fontId="0" fillId="2" borderId="0" xfId="0" applyNumberFormat="1" applyFont="1" applyFill="1" applyBorder="1"/>
    <xf numFmtId="164" fontId="0" fillId="4" borderId="0" xfId="0" applyNumberFormat="1" applyFont="1" applyFill="1" applyBorder="1"/>
    <xf numFmtId="1" fontId="0" fillId="4" borderId="0" xfId="0" applyNumberFormat="1" applyFont="1" applyFill="1" applyBorder="1"/>
    <xf numFmtId="49" fontId="0" fillId="2" borderId="0" xfId="20" applyNumberFormat="1" applyFont="1" applyFill="1">
      <alignment/>
      <protection/>
    </xf>
    <xf numFmtId="0" fontId="0" fillId="2" borderId="0" xfId="20" applyFont="1" applyFill="1">
      <alignment/>
      <protection/>
    </xf>
    <xf numFmtId="0" fontId="0" fillId="2" borderId="0" xfId="20" applyFont="1" applyFill="1" applyBorder="1" applyAlignment="1">
      <alignment horizontal="right"/>
      <protection/>
    </xf>
    <xf numFmtId="0" fontId="0" fillId="2" borderId="0" xfId="20" applyFont="1" applyFill="1" applyBorder="1" applyAlignment="1">
      <alignment horizontal="center" vertical="center"/>
      <protection/>
    </xf>
    <xf numFmtId="0" fontId="2" fillId="2" borderId="0" xfId="20" applyFont="1" applyFill="1">
      <alignment/>
      <protection/>
    </xf>
    <xf numFmtId="0" fontId="0" fillId="2" borderId="0" xfId="20" applyFont="1" applyFill="1" applyProtection="1">
      <alignment/>
      <protection/>
    </xf>
    <xf numFmtId="0" fontId="0" fillId="2" borderId="0" xfId="20" applyFont="1" applyFill="1" applyBorder="1" applyAlignment="1" applyProtection="1">
      <alignment horizontal="right"/>
      <protection/>
    </xf>
    <xf numFmtId="3" fontId="0" fillId="2" borderId="1" xfId="20" applyNumberFormat="1" applyFont="1" applyFill="1" applyBorder="1" applyAlignment="1" applyProtection="1">
      <alignment horizontal="right" vertical="center"/>
      <protection locked="0"/>
    </xf>
    <xf numFmtId="0" fontId="0" fillId="3" borderId="2" xfId="20" applyFont="1" applyFill="1" applyBorder="1" applyAlignment="1">
      <alignment horizontal="center" vertical="center"/>
      <protection/>
    </xf>
    <xf numFmtId="3" fontId="0" fillId="2" borderId="3" xfId="20" applyNumberFormat="1" applyFont="1" applyFill="1" applyBorder="1" applyAlignment="1" applyProtection="1">
      <alignment horizontal="right" vertical="center"/>
      <protection locked="0"/>
    </xf>
    <xf numFmtId="0" fontId="0" fillId="2" borderId="0" xfId="20" applyFont="1" applyFill="1" applyBorder="1" applyAlignment="1" applyProtection="1">
      <alignment horizontal="center" vertical="center"/>
      <protection/>
    </xf>
    <xf numFmtId="3" fontId="0" fillId="2" borderId="0" xfId="20" applyNumberFormat="1" applyFont="1" applyFill="1" applyBorder="1" applyAlignment="1" applyProtection="1">
      <alignment horizontal="right" vertical="center"/>
      <protection/>
    </xf>
    <xf numFmtId="0" fontId="0" fillId="2" borderId="0" xfId="20" applyFont="1" applyFill="1" applyAlignment="1">
      <alignment vertical="center"/>
      <protection/>
    </xf>
    <xf numFmtId="3" fontId="0" fillId="5" borderId="4" xfId="20" applyNumberFormat="1" applyFont="1" applyFill="1" applyBorder="1" applyAlignment="1" applyProtection="1">
      <alignment horizontal="center" vertical="center" shrinkToFit="1"/>
      <protection/>
    </xf>
    <xf numFmtId="0" fontId="0" fillId="3" borderId="5" xfId="20" applyFont="1" applyFill="1" applyBorder="1" applyAlignment="1">
      <alignment horizontal="center" vertical="center"/>
      <protection/>
    </xf>
    <xf numFmtId="3" fontId="0" fillId="2" borderId="6" xfId="20" applyNumberFormat="1" applyFont="1" applyFill="1" applyBorder="1" applyAlignment="1" applyProtection="1">
      <alignment horizontal="right" vertical="center"/>
      <protection locked="0"/>
    </xf>
    <xf numFmtId="49" fontId="6" fillId="2" borderId="0" xfId="20" applyNumberFormat="1" applyFont="1" applyFill="1" applyBorder="1" applyAlignment="1">
      <alignment vertical="center" wrapText="1"/>
      <protection/>
    </xf>
    <xf numFmtId="0" fontId="0" fillId="2" borderId="0" xfId="20" applyFont="1" applyFill="1" applyBorder="1" applyAlignment="1">
      <alignment vertical="center" wrapText="1"/>
      <protection/>
    </xf>
    <xf numFmtId="0" fontId="6" fillId="2" borderId="0" xfId="20" applyFont="1" applyFill="1" applyBorder="1" applyAlignment="1">
      <alignment vertical="center"/>
      <protection/>
    </xf>
    <xf numFmtId="0" fontId="6" fillId="2" borderId="0" xfId="20" applyFont="1" applyFill="1" applyBorder="1" applyAlignment="1">
      <alignment horizontal="center" vertical="center"/>
      <protection/>
    </xf>
    <xf numFmtId="3" fontId="6" fillId="2" borderId="0" xfId="20" applyNumberFormat="1" applyFont="1" applyFill="1" applyBorder="1" applyAlignment="1">
      <alignment horizontal="right" vertical="center"/>
      <protection/>
    </xf>
    <xf numFmtId="0" fontId="6" fillId="2" borderId="0" xfId="20" applyFont="1" applyFill="1" applyAlignment="1">
      <alignment vertical="center"/>
      <protection/>
    </xf>
    <xf numFmtId="0" fontId="0" fillId="0" borderId="7" xfId="20" applyFont="1" applyFill="1" applyBorder="1" applyAlignment="1">
      <alignment horizontal="center" vertical="center"/>
      <protection/>
    </xf>
    <xf numFmtId="0" fontId="0" fillId="3" borderId="7" xfId="20" applyFont="1" applyFill="1" applyBorder="1" applyAlignment="1">
      <alignment horizontal="center" vertical="center"/>
      <protection/>
    </xf>
    <xf numFmtId="3" fontId="0" fillId="2" borderId="8" xfId="20" applyNumberFormat="1" applyFont="1" applyFill="1" applyBorder="1" applyAlignment="1" applyProtection="1">
      <alignment horizontal="right" vertical="center"/>
      <protection locked="0"/>
    </xf>
    <xf numFmtId="0" fontId="0" fillId="0" borderId="5" xfId="20" applyFont="1" applyFill="1" applyBorder="1" applyAlignment="1">
      <alignment horizontal="center" vertical="center"/>
      <protection/>
    </xf>
    <xf numFmtId="0" fontId="6" fillId="3" borderId="9" xfId="20" applyFont="1" applyFill="1" applyBorder="1" applyAlignment="1">
      <alignment horizontal="center" vertical="center"/>
      <protection/>
    </xf>
    <xf numFmtId="3" fontId="6" fillId="3" borderId="10" xfId="20" applyNumberFormat="1" applyFont="1" applyFill="1" applyBorder="1" applyAlignment="1">
      <alignment horizontal="right" vertical="center"/>
      <protection/>
    </xf>
    <xf numFmtId="0" fontId="6" fillId="3" borderId="11" xfId="20" applyFont="1" applyFill="1" applyBorder="1" applyAlignment="1">
      <alignment vertical="center"/>
      <protection/>
    </xf>
    <xf numFmtId="0" fontId="6" fillId="3" borderId="12" xfId="20" applyFont="1" applyFill="1" applyBorder="1" applyAlignment="1">
      <alignment horizontal="center" vertical="center"/>
      <protection/>
    </xf>
    <xf numFmtId="3" fontId="6" fillId="3" borderId="13" xfId="20" applyNumberFormat="1" applyFont="1" applyFill="1" applyBorder="1" applyAlignment="1">
      <alignment horizontal="right" vertical="center"/>
      <protection/>
    </xf>
    <xf numFmtId="3" fontId="6" fillId="3" borderId="14" xfId="20" applyNumberFormat="1" applyFont="1" applyFill="1" applyBorder="1" applyAlignment="1">
      <alignment horizontal="right" vertical="center"/>
      <protection/>
    </xf>
    <xf numFmtId="3" fontId="0" fillId="2" borderId="10" xfId="20" applyNumberFormat="1" applyFont="1" applyFill="1" applyBorder="1" applyAlignment="1" applyProtection="1">
      <alignment horizontal="right" vertical="center"/>
      <protection locked="0"/>
    </xf>
    <xf numFmtId="0" fontId="6" fillId="2" borderId="0" xfId="20" applyFont="1" applyFill="1" applyBorder="1" applyAlignment="1" applyProtection="1">
      <alignment horizontal="center" vertical="center"/>
      <protection/>
    </xf>
    <xf numFmtId="3" fontId="6" fillId="2" borderId="0" xfId="20" applyNumberFormat="1" applyFont="1" applyFill="1" applyBorder="1" applyAlignment="1" applyProtection="1">
      <alignment horizontal="right" vertical="center"/>
      <protection/>
    </xf>
    <xf numFmtId="0" fontId="6" fillId="2" borderId="0" xfId="20" applyFont="1" applyFill="1" applyBorder="1" applyAlignment="1" applyProtection="1">
      <alignment vertical="center"/>
      <protection/>
    </xf>
    <xf numFmtId="3" fontId="0" fillId="0" borderId="15" xfId="20" applyNumberFormat="1" applyFont="1" applyFill="1" applyBorder="1" applyAlignment="1" applyProtection="1">
      <alignment horizontal="center" vertical="center" shrinkToFit="1"/>
      <protection/>
    </xf>
    <xf numFmtId="3" fontId="0" fillId="0" borderId="4" xfId="20" applyNumberFormat="1" applyFont="1" applyFill="1" applyBorder="1" applyAlignment="1" applyProtection="1">
      <alignment horizontal="center" vertical="center" shrinkToFit="1"/>
      <protection/>
    </xf>
    <xf numFmtId="0" fontId="1" fillId="2" borderId="0" xfId="0" applyFont="1" applyFill="1"/>
    <xf numFmtId="49" fontId="1" fillId="2" borderId="0" xfId="0" applyNumberFormat="1" applyFont="1" applyFill="1" applyBorder="1"/>
    <xf numFmtId="49" fontId="1" fillId="2" borderId="0" xfId="0" applyNumberFormat="1" applyFont="1" applyFill="1"/>
    <xf numFmtId="49" fontId="6" fillId="2" borderId="16" xfId="20" applyNumberFormat="1" applyFont="1" applyFill="1" applyBorder="1" applyAlignment="1">
      <alignment vertical="center" wrapText="1"/>
      <protection/>
    </xf>
    <xf numFmtId="3" fontId="6" fillId="2" borderId="17" xfId="20" applyNumberFormat="1" applyFont="1" applyFill="1" applyBorder="1" applyAlignment="1">
      <alignment horizontal="right" vertical="center"/>
      <protection/>
    </xf>
    <xf numFmtId="3" fontId="0" fillId="5" borderId="1" xfId="20" applyNumberFormat="1" applyFont="1" applyFill="1" applyBorder="1" applyAlignment="1" applyProtection="1">
      <alignment horizontal="center" vertical="center" shrinkToFit="1"/>
      <protection/>
    </xf>
    <xf numFmtId="49" fontId="0" fillId="2" borderId="18" xfId="20" applyNumberFormat="1" applyFont="1" applyFill="1" applyBorder="1" applyAlignment="1">
      <alignment horizontal="left" vertical="center" wrapText="1"/>
      <protection/>
    </xf>
    <xf numFmtId="3" fontId="0" fillId="2" borderId="11" xfId="20" applyNumberFormat="1" applyFont="1" applyFill="1" applyBorder="1" applyAlignment="1" applyProtection="1">
      <alignment horizontal="right" vertical="center"/>
      <protection locked="0"/>
    </xf>
    <xf numFmtId="0" fontId="0" fillId="3" borderId="12" xfId="20" applyFont="1" applyFill="1" applyBorder="1" applyAlignment="1">
      <alignment horizontal="center" vertical="center"/>
      <protection/>
    </xf>
    <xf numFmtId="3" fontId="0" fillId="2" borderId="13" xfId="20" applyNumberFormat="1" applyFont="1" applyFill="1" applyBorder="1" applyAlignment="1" applyProtection="1">
      <alignment horizontal="right" vertical="center"/>
      <protection locked="0"/>
    </xf>
    <xf numFmtId="49" fontId="0" fillId="2" borderId="19" xfId="20" applyNumberFormat="1" applyFont="1" applyFill="1" applyBorder="1" applyAlignment="1">
      <alignment horizontal="left" vertical="center" wrapText="1"/>
      <protection/>
    </xf>
    <xf numFmtId="3" fontId="0" fillId="2" borderId="20" xfId="20" applyNumberFormat="1" applyFont="1" applyFill="1" applyBorder="1" applyAlignment="1" applyProtection="1">
      <alignment horizontal="right" vertical="center"/>
      <protection locked="0"/>
    </xf>
    <xf numFmtId="0" fontId="0" fillId="3" borderId="21" xfId="20" applyFont="1" applyFill="1" applyBorder="1" applyAlignment="1">
      <alignment horizontal="center" vertical="center"/>
      <protection/>
    </xf>
    <xf numFmtId="3" fontId="0" fillId="2" borderId="22" xfId="20" applyNumberFormat="1" applyFont="1" applyFill="1" applyBorder="1" applyAlignment="1" applyProtection="1">
      <alignment horizontal="right" vertical="center"/>
      <protection locked="0"/>
    </xf>
    <xf numFmtId="3" fontId="0" fillId="5" borderId="23" xfId="20" applyNumberFormat="1" applyFont="1" applyFill="1" applyBorder="1" applyAlignment="1" applyProtection="1">
      <alignment horizontal="center" vertical="center" shrinkToFit="1"/>
      <protection/>
    </xf>
    <xf numFmtId="0" fontId="0" fillId="3" borderId="24" xfId="20" applyFont="1" applyFill="1" applyBorder="1" applyAlignment="1">
      <alignment horizontal="center" vertical="center"/>
      <protection/>
    </xf>
    <xf numFmtId="3" fontId="0" fillId="2" borderId="25" xfId="20" applyNumberFormat="1" applyFont="1" applyFill="1" applyBorder="1" applyAlignment="1" applyProtection="1">
      <alignment horizontal="right" vertical="center"/>
      <protection locked="0"/>
    </xf>
    <xf numFmtId="3" fontId="0" fillId="5" borderId="11" xfId="20" applyNumberFormat="1" applyFont="1" applyFill="1" applyBorder="1" applyAlignment="1" applyProtection="1">
      <alignment horizontal="center" vertical="center" shrinkToFit="1"/>
      <protection/>
    </xf>
    <xf numFmtId="3" fontId="0" fillId="0" borderId="23" xfId="20" applyNumberFormat="1" applyFont="1" applyFill="1" applyBorder="1" applyAlignment="1" applyProtection="1">
      <alignment horizontal="center" vertical="center" shrinkToFit="1"/>
      <protection/>
    </xf>
    <xf numFmtId="49" fontId="0" fillId="2" borderId="26" xfId="20" applyNumberFormat="1" applyFont="1" applyFill="1" applyBorder="1" applyAlignment="1">
      <alignment horizontal="left" vertical="center" wrapText="1"/>
      <protection/>
    </xf>
    <xf numFmtId="3" fontId="0" fillId="5" borderId="27" xfId="20" applyNumberFormat="1" applyFont="1" applyFill="1" applyBorder="1" applyAlignment="1" applyProtection="1">
      <alignment horizontal="center" vertical="center" shrinkToFit="1"/>
      <protection/>
    </xf>
    <xf numFmtId="0" fontId="0" fillId="3" borderId="28" xfId="20" applyFont="1" applyFill="1" applyBorder="1" applyAlignment="1">
      <alignment horizontal="center" vertical="center"/>
      <protection/>
    </xf>
    <xf numFmtId="3" fontId="0" fillId="2" borderId="29" xfId="20" applyNumberFormat="1" applyFont="1" applyFill="1" applyBorder="1" applyAlignment="1" applyProtection="1">
      <alignment horizontal="right" vertical="center"/>
      <protection locked="0"/>
    </xf>
    <xf numFmtId="0" fontId="12" fillId="2" borderId="0" xfId="0" applyFont="1" applyFill="1" applyAlignment="1">
      <alignment vertical="justify" wrapText="1"/>
    </xf>
    <xf numFmtId="0" fontId="0" fillId="2" borderId="0" xfId="0" applyFill="1" applyAlignment="1">
      <alignment vertical="justify"/>
    </xf>
    <xf numFmtId="0" fontId="0" fillId="2" borderId="0" xfId="0" applyFont="1" applyFill="1" applyAlignment="1">
      <alignment vertical="center" wrapText="1"/>
    </xf>
    <xf numFmtId="0" fontId="0" fillId="2" borderId="0" xfId="0" applyFill="1" applyAlignment="1">
      <alignment vertical="center" wrapText="1"/>
    </xf>
    <xf numFmtId="0" fontId="0" fillId="0" borderId="0" xfId="0" applyAlignment="1">
      <alignment vertical="center" wrapText="1"/>
    </xf>
    <xf numFmtId="49" fontId="0" fillId="2" borderId="0" xfId="20" applyNumberFormat="1" applyFont="1" applyFill="1" applyBorder="1" applyAlignment="1" applyProtection="1">
      <alignment horizontal="center" vertical="center" wrapText="1"/>
      <protection/>
    </xf>
    <xf numFmtId="0" fontId="0" fillId="2" borderId="0" xfId="20" applyFont="1" applyFill="1" applyBorder="1" applyAlignment="1" applyProtection="1">
      <alignment vertical="center"/>
      <protection/>
    </xf>
    <xf numFmtId="2" fontId="0" fillId="2" borderId="0" xfId="20" applyNumberFormat="1" applyFont="1" applyFill="1" applyBorder="1" applyAlignment="1" applyProtection="1">
      <alignment horizontal="center" vertical="center" wrapText="1"/>
      <protection/>
    </xf>
    <xf numFmtId="2" fontId="0" fillId="2" borderId="0" xfId="20" applyNumberFormat="1" applyFont="1" applyFill="1" applyBorder="1" applyAlignment="1" applyProtection="1">
      <alignment horizontal="center" vertical="center"/>
      <protection/>
    </xf>
    <xf numFmtId="0" fontId="0" fillId="2" borderId="30" xfId="20" applyFont="1" applyFill="1" applyBorder="1" applyAlignment="1">
      <alignment horizontal="left" vertical="center" wrapText="1"/>
      <protection/>
    </xf>
    <xf numFmtId="0" fontId="0" fillId="2" borderId="31" xfId="20" applyFont="1" applyFill="1" applyBorder="1" applyAlignment="1">
      <alignment horizontal="left" vertical="center" wrapText="1"/>
      <protection/>
    </xf>
    <xf numFmtId="0" fontId="0" fillId="2" borderId="32" xfId="20" applyFont="1" applyFill="1" applyBorder="1" applyAlignment="1">
      <alignment horizontal="left" vertical="center" wrapText="1"/>
      <protection/>
    </xf>
    <xf numFmtId="0" fontId="0" fillId="2" borderId="33" xfId="20" applyFont="1" applyFill="1" applyBorder="1" applyAlignment="1">
      <alignment horizontal="left" vertical="center" wrapText="1"/>
      <protection/>
    </xf>
    <xf numFmtId="0" fontId="0" fillId="2" borderId="34" xfId="20" applyFont="1" applyFill="1" applyBorder="1" applyAlignment="1">
      <alignment horizontal="left" vertical="center" wrapText="1"/>
      <protection/>
    </xf>
    <xf numFmtId="0" fontId="0" fillId="2" borderId="35" xfId="20" applyFont="1" applyFill="1" applyBorder="1" applyAlignment="1">
      <alignment horizontal="left" vertical="center" wrapText="1"/>
      <protection/>
    </xf>
    <xf numFmtId="0" fontId="0" fillId="2" borderId="36" xfId="20" applyFont="1" applyFill="1" applyBorder="1" applyAlignment="1">
      <alignment horizontal="left" vertical="center" wrapText="1"/>
      <protection/>
    </xf>
    <xf numFmtId="0" fontId="0" fillId="2" borderId="37" xfId="20" applyFont="1" applyFill="1" applyBorder="1" applyAlignment="1">
      <alignment horizontal="left" vertical="center" wrapText="1"/>
      <protection/>
    </xf>
    <xf numFmtId="0" fontId="0" fillId="5" borderId="38" xfId="20" applyFont="1" applyFill="1" applyBorder="1" applyAlignment="1">
      <alignment horizontal="center" vertical="center" wrapText="1"/>
      <protection/>
    </xf>
    <xf numFmtId="0" fontId="0" fillId="5" borderId="39" xfId="20" applyFont="1" applyFill="1" applyBorder="1" applyAlignment="1">
      <alignment horizontal="center" vertical="center" wrapText="1"/>
      <protection/>
    </xf>
    <xf numFmtId="0" fontId="0" fillId="5" borderId="15" xfId="20" applyFont="1" applyFill="1" applyBorder="1" applyAlignment="1">
      <alignment horizontal="center" vertical="center" wrapText="1"/>
      <protection/>
    </xf>
    <xf numFmtId="0" fontId="6" fillId="6" borderId="34" xfId="20" applyFont="1" applyFill="1" applyBorder="1" applyAlignment="1">
      <alignment horizontal="left" vertical="center" wrapText="1"/>
      <protection/>
    </xf>
    <xf numFmtId="0" fontId="6" fillId="6" borderId="40" xfId="20" applyFont="1" applyFill="1" applyBorder="1" applyAlignment="1">
      <alignment horizontal="left" vertical="center" wrapText="1"/>
      <protection/>
    </xf>
    <xf numFmtId="0" fontId="6" fillId="6" borderId="41" xfId="20" applyFont="1" applyFill="1" applyBorder="1" applyAlignment="1">
      <alignment horizontal="left" vertical="center" wrapText="1"/>
      <protection/>
    </xf>
    <xf numFmtId="0" fontId="6" fillId="6" borderId="16" xfId="20" applyFont="1" applyFill="1" applyBorder="1" applyAlignment="1">
      <alignment horizontal="left" vertical="center" wrapText="1"/>
      <protection/>
    </xf>
    <xf numFmtId="0" fontId="6" fillId="6" borderId="0" xfId="20" applyFont="1" applyFill="1" applyBorder="1" applyAlignment="1">
      <alignment horizontal="left" vertical="center" wrapText="1"/>
      <protection/>
    </xf>
    <xf numFmtId="0" fontId="6" fillId="6" borderId="17" xfId="20" applyFont="1" applyFill="1" applyBorder="1" applyAlignment="1">
      <alignment horizontal="left" vertical="center" wrapText="1"/>
      <protection/>
    </xf>
    <xf numFmtId="0" fontId="6" fillId="6" borderId="42" xfId="20" applyFont="1" applyFill="1" applyBorder="1" applyAlignment="1">
      <alignment horizontal="left" vertical="center" wrapText="1"/>
      <protection/>
    </xf>
    <xf numFmtId="0" fontId="6" fillId="6" borderId="43" xfId="20" applyFont="1" applyFill="1" applyBorder="1" applyAlignment="1">
      <alignment horizontal="left" vertical="center" wrapText="1"/>
      <protection/>
    </xf>
    <xf numFmtId="0" fontId="6" fillId="6" borderId="44" xfId="20" applyFont="1" applyFill="1" applyBorder="1" applyAlignment="1">
      <alignment horizontal="left" vertical="center" wrapText="1"/>
      <protection/>
    </xf>
    <xf numFmtId="49" fontId="0" fillId="3" borderId="45" xfId="20" applyNumberFormat="1" applyFont="1" applyFill="1" applyBorder="1" applyAlignment="1">
      <alignment horizontal="center" vertical="center" wrapText="1"/>
      <protection/>
    </xf>
    <xf numFmtId="0" fontId="0" fillId="3" borderId="46" xfId="20" applyFont="1" applyFill="1" applyBorder="1" applyAlignment="1">
      <alignment vertical="center"/>
      <protection/>
    </xf>
    <xf numFmtId="0" fontId="0" fillId="3" borderId="47" xfId="20" applyFont="1" applyFill="1" applyBorder="1" applyAlignment="1">
      <alignment vertical="center"/>
      <protection/>
    </xf>
    <xf numFmtId="0" fontId="0" fillId="3" borderId="48" xfId="20" applyNumberFormat="1" applyFont="1" applyFill="1" applyBorder="1" applyAlignment="1">
      <alignment horizontal="center" vertical="center" wrapText="1"/>
      <protection/>
    </xf>
    <xf numFmtId="0" fontId="0" fillId="3" borderId="49" xfId="20" applyNumberFormat="1" applyFont="1" applyFill="1" applyBorder="1" applyAlignment="1">
      <alignment horizontal="center" vertical="center"/>
      <protection/>
    </xf>
    <xf numFmtId="0" fontId="0" fillId="3" borderId="8" xfId="20" applyNumberFormat="1" applyFont="1" applyFill="1" applyBorder="1" applyAlignment="1">
      <alignment horizontal="center" vertical="center"/>
      <protection/>
    </xf>
    <xf numFmtId="2" fontId="0" fillId="3" borderId="48" xfId="20" applyNumberFormat="1" applyFont="1" applyFill="1" applyBorder="1" applyAlignment="1">
      <alignment horizontal="center" vertical="center" wrapText="1"/>
      <protection/>
    </xf>
    <xf numFmtId="2" fontId="0" fillId="3" borderId="49" xfId="20" applyNumberFormat="1" applyFont="1" applyFill="1" applyBorder="1" applyAlignment="1">
      <alignment horizontal="center" vertical="center" wrapText="1"/>
      <protection/>
    </xf>
    <xf numFmtId="2" fontId="0" fillId="3" borderId="8" xfId="20" applyNumberFormat="1" applyFont="1" applyFill="1" applyBorder="1" applyAlignment="1">
      <alignment horizontal="center" vertical="center" wrapText="1"/>
      <protection/>
    </xf>
    <xf numFmtId="0" fontId="0" fillId="7" borderId="42" xfId="20" applyFont="1" applyFill="1" applyBorder="1" applyAlignment="1">
      <alignment horizontal="left" vertical="center" wrapText="1"/>
      <protection/>
    </xf>
    <xf numFmtId="0" fontId="0" fillId="7" borderId="43" xfId="20" applyFont="1" applyFill="1" applyBorder="1" applyAlignment="1">
      <alignment horizontal="left" vertical="center" wrapText="1"/>
      <protection/>
    </xf>
    <xf numFmtId="0" fontId="0" fillId="7" borderId="36" xfId="20" applyFont="1" applyFill="1" applyBorder="1" applyAlignment="1">
      <alignment horizontal="left" vertical="center" wrapText="1"/>
      <protection/>
    </xf>
    <xf numFmtId="0" fontId="0" fillId="7" borderId="50" xfId="20" applyFont="1" applyFill="1" applyBorder="1" applyAlignment="1">
      <alignment horizontal="left" vertical="center" wrapText="1"/>
      <protection/>
    </xf>
    <xf numFmtId="49" fontId="6" fillId="3" borderId="51" xfId="20" applyNumberFormat="1" applyFont="1" applyFill="1" applyBorder="1" applyAlignment="1">
      <alignment horizontal="left" vertical="center" wrapText="1"/>
      <protection/>
    </xf>
    <xf numFmtId="49" fontId="6" fillId="3" borderId="52" xfId="20" applyNumberFormat="1" applyFont="1" applyFill="1" applyBorder="1" applyAlignment="1">
      <alignment horizontal="left" vertical="center" wrapText="1"/>
      <protection/>
    </xf>
    <xf numFmtId="49" fontId="6" fillId="3" borderId="53" xfId="20" applyNumberFormat="1" applyFont="1" applyFill="1" applyBorder="1" applyAlignment="1">
      <alignment horizontal="left" vertical="center" wrapText="1"/>
      <protection/>
    </xf>
    <xf numFmtId="0" fontId="6" fillId="3" borderId="34" xfId="20" applyFont="1" applyFill="1" applyBorder="1" applyAlignment="1">
      <alignment horizontal="left" vertical="center" wrapText="1"/>
      <protection/>
    </xf>
    <xf numFmtId="0" fontId="6" fillId="3" borderId="40" xfId="20" applyFont="1" applyFill="1" applyBorder="1" applyAlignment="1">
      <alignment horizontal="left" vertical="center"/>
      <protection/>
    </xf>
    <xf numFmtId="0" fontId="6" fillId="3" borderId="41" xfId="20" applyFont="1" applyFill="1" applyBorder="1" applyAlignment="1">
      <alignment horizontal="left" vertical="center"/>
      <protection/>
    </xf>
    <xf numFmtId="0" fontId="6" fillId="3" borderId="16" xfId="20" applyFont="1" applyFill="1" applyBorder="1" applyAlignment="1">
      <alignment horizontal="left" vertical="center"/>
      <protection/>
    </xf>
    <xf numFmtId="0" fontId="6" fillId="3" borderId="0" xfId="20" applyFont="1" applyFill="1" applyBorder="1" applyAlignment="1">
      <alignment horizontal="left" vertical="center"/>
      <protection/>
    </xf>
    <xf numFmtId="0" fontId="6" fillId="3" borderId="17" xfId="20" applyFont="1" applyFill="1" applyBorder="1" applyAlignment="1">
      <alignment horizontal="left" vertical="center"/>
      <protection/>
    </xf>
    <xf numFmtId="0" fontId="6" fillId="3" borderId="42" xfId="20" applyFont="1" applyFill="1" applyBorder="1" applyAlignment="1">
      <alignment horizontal="left" vertical="center"/>
      <protection/>
    </xf>
    <xf numFmtId="0" fontId="6" fillId="3" borderId="43" xfId="20" applyFont="1" applyFill="1" applyBorder="1" applyAlignment="1">
      <alignment horizontal="left" vertical="center"/>
      <protection/>
    </xf>
    <xf numFmtId="0" fontId="6" fillId="3" borderId="44" xfId="20" applyFont="1" applyFill="1" applyBorder="1" applyAlignment="1">
      <alignment horizontal="left" vertical="center"/>
      <protection/>
    </xf>
    <xf numFmtId="2" fontId="0" fillId="3" borderId="49" xfId="20" applyNumberFormat="1" applyFont="1" applyFill="1" applyBorder="1" applyAlignment="1">
      <alignment horizontal="center" vertical="center"/>
      <protection/>
    </xf>
    <xf numFmtId="2" fontId="0" fillId="3" borderId="8" xfId="20" applyNumberFormat="1" applyFont="1" applyFill="1" applyBorder="1" applyAlignment="1">
      <alignment horizontal="center" vertical="center"/>
      <protection/>
    </xf>
    <xf numFmtId="49" fontId="6" fillId="3" borderId="34" xfId="20" applyNumberFormat="1" applyFont="1" applyFill="1" applyBorder="1" applyAlignment="1">
      <alignment horizontal="left" vertical="center"/>
      <protection/>
    </xf>
    <xf numFmtId="49" fontId="6" fillId="3" borderId="40" xfId="20" applyNumberFormat="1" applyFont="1" applyFill="1" applyBorder="1" applyAlignment="1">
      <alignment horizontal="left" vertical="center"/>
      <protection/>
    </xf>
    <xf numFmtId="49" fontId="6" fillId="3" borderId="16" xfId="20" applyNumberFormat="1" applyFont="1" applyFill="1" applyBorder="1" applyAlignment="1">
      <alignment horizontal="left" vertical="center"/>
      <protection/>
    </xf>
    <xf numFmtId="49" fontId="6" fillId="3" borderId="0" xfId="20" applyNumberFormat="1" applyFont="1" applyFill="1" applyBorder="1" applyAlignment="1">
      <alignment horizontal="left" vertical="center"/>
      <protection/>
    </xf>
    <xf numFmtId="49" fontId="6" fillId="3" borderId="42" xfId="20" applyNumberFormat="1" applyFont="1" applyFill="1" applyBorder="1" applyAlignment="1">
      <alignment horizontal="left" vertical="center"/>
      <protection/>
    </xf>
    <xf numFmtId="49" fontId="6" fillId="3" borderId="43" xfId="20" applyNumberFormat="1" applyFont="1" applyFill="1" applyBorder="1" applyAlignment="1">
      <alignment horizontal="left" vertical="center"/>
      <protection/>
    </xf>
    <xf numFmtId="49" fontId="0" fillId="3" borderId="54" xfId="20" applyNumberFormat="1" applyFont="1" applyFill="1" applyBorder="1" applyAlignment="1">
      <alignment horizontal="center" vertical="center" wrapText="1"/>
      <protection/>
    </xf>
    <xf numFmtId="0" fontId="0" fillId="3" borderId="55" xfId="20" applyFont="1" applyFill="1" applyBorder="1" applyAlignment="1">
      <alignment vertical="center"/>
      <protection/>
    </xf>
    <xf numFmtId="0" fontId="0" fillId="3" borderId="7" xfId="20" applyFont="1" applyFill="1" applyBorder="1" applyAlignment="1">
      <alignment vertical="center"/>
      <protection/>
    </xf>
    <xf numFmtId="0" fontId="0" fillId="2" borderId="42" xfId="20" applyFont="1" applyFill="1" applyBorder="1" applyAlignment="1">
      <alignment horizontal="left" vertical="center" wrapText="1"/>
      <protection/>
    </xf>
    <xf numFmtId="0" fontId="0" fillId="2" borderId="43" xfId="20" applyFont="1" applyFill="1" applyBorder="1" applyAlignment="1">
      <alignment horizontal="left" vertical="center" wrapText="1"/>
      <protection/>
    </xf>
    <xf numFmtId="0" fontId="0" fillId="2" borderId="44" xfId="20" applyFont="1" applyFill="1" applyBorder="1" applyAlignment="1">
      <alignment horizontal="left" vertical="center" wrapText="1"/>
      <protection/>
    </xf>
    <xf numFmtId="0" fontId="0" fillId="2" borderId="56" xfId="20" applyFont="1" applyFill="1" applyBorder="1" applyAlignment="1">
      <alignment horizontal="left" vertical="center" wrapText="1"/>
      <protection/>
    </xf>
    <xf numFmtId="0" fontId="0" fillId="2" borderId="57" xfId="20" applyFont="1" applyFill="1" applyBorder="1" applyAlignment="1">
      <alignment horizontal="left" vertical="center" wrapText="1"/>
      <protection/>
    </xf>
    <xf numFmtId="0" fontId="0" fillId="2" borderId="18" xfId="20" applyFont="1" applyFill="1" applyBorder="1" applyAlignment="1">
      <alignment horizontal="left" vertical="center" wrapText="1"/>
      <protection/>
    </xf>
    <xf numFmtId="0" fontId="0" fillId="2" borderId="14" xfId="20" applyFont="1" applyFill="1" applyBorder="1" applyAlignment="1">
      <alignment horizontal="left" vertical="center" wrapText="1"/>
      <protection/>
    </xf>
    <xf numFmtId="0" fontId="0" fillId="2" borderId="16" xfId="20" applyFont="1" applyFill="1" applyBorder="1" applyAlignment="1">
      <alignment horizontal="left" vertical="center" wrapText="1"/>
      <protection/>
    </xf>
    <xf numFmtId="0" fontId="0" fillId="2" borderId="58" xfId="20" applyFont="1" applyFill="1" applyBorder="1" applyAlignment="1">
      <alignment horizontal="left" vertical="center" wrapText="1"/>
      <protection/>
    </xf>
    <xf numFmtId="49" fontId="6" fillId="3" borderId="36" xfId="20" applyNumberFormat="1" applyFont="1" applyFill="1" applyBorder="1" applyAlignment="1">
      <alignment vertical="center" wrapText="1"/>
      <protection/>
    </xf>
    <xf numFmtId="0" fontId="0" fillId="0" borderId="50" xfId="20" applyFont="1" applyBorder="1" applyAlignment="1">
      <alignment vertical="center" wrapText="1"/>
      <protection/>
    </xf>
    <xf numFmtId="0" fontId="0" fillId="0" borderId="14" xfId="20" applyFont="1" applyBorder="1" applyAlignment="1">
      <alignment vertical="center" wrapText="1"/>
      <protection/>
    </xf>
    <xf numFmtId="3" fontId="0" fillId="5" borderId="51" xfId="20" applyNumberFormat="1" applyFont="1" applyFill="1" applyBorder="1" applyAlignment="1" applyProtection="1">
      <alignment horizontal="right" vertical="center" shrinkToFit="1"/>
      <protection/>
    </xf>
    <xf numFmtId="3" fontId="0" fillId="5" borderId="52" xfId="20" applyNumberFormat="1" applyFont="1" applyFill="1" applyBorder="1" applyAlignment="1" applyProtection="1">
      <alignment horizontal="right" vertical="center" shrinkToFit="1"/>
      <protection/>
    </xf>
    <xf numFmtId="3" fontId="0" fillId="5" borderId="53" xfId="20" applyNumberFormat="1" applyFont="1" applyFill="1" applyBorder="1" applyAlignment="1" applyProtection="1">
      <alignment horizontal="right" vertical="center" shrinkToFit="1"/>
      <protection/>
    </xf>
    <xf numFmtId="3" fontId="0" fillId="5" borderId="51" xfId="20" applyNumberFormat="1" applyFont="1" applyFill="1" applyBorder="1" applyAlignment="1" applyProtection="1">
      <alignment horizontal="center" vertical="center" wrapText="1" shrinkToFit="1"/>
      <protection/>
    </xf>
    <xf numFmtId="3" fontId="0" fillId="5" borderId="53" xfId="20" applyNumberFormat="1" applyFont="1" applyFill="1" applyBorder="1" applyAlignment="1" applyProtection="1">
      <alignment horizontal="center" vertical="center" wrapText="1" shrinkToFit="1"/>
      <protection/>
    </xf>
    <xf numFmtId="0" fontId="6" fillId="3" borderId="51" xfId="20" applyFont="1" applyFill="1" applyBorder="1" applyAlignment="1">
      <alignment horizontal="left" vertical="center" wrapText="1"/>
      <protection/>
    </xf>
    <xf numFmtId="0" fontId="6" fillId="3" borderId="52" xfId="20" applyFont="1" applyFill="1" applyBorder="1" applyAlignment="1">
      <alignment horizontal="left" vertical="center" wrapText="1"/>
      <protection/>
    </xf>
    <xf numFmtId="3" fontId="0" fillId="5" borderId="51" xfId="20" applyNumberFormat="1" applyFont="1" applyFill="1" applyBorder="1" applyAlignment="1" applyProtection="1">
      <alignment horizontal="center" vertical="center" shrinkToFit="1"/>
      <protection/>
    </xf>
    <xf numFmtId="3" fontId="0" fillId="5" borderId="53" xfId="20" applyNumberFormat="1" applyFont="1" applyFill="1" applyBorder="1" applyAlignment="1" applyProtection="1">
      <alignment horizontal="center" vertical="center" shrinkToFit="1"/>
      <protection/>
    </xf>
    <xf numFmtId="3" fontId="22" fillId="5" borderId="51" xfId="20" applyNumberFormat="1" applyFont="1" applyFill="1" applyBorder="1" applyAlignment="1" applyProtection="1">
      <alignment horizontal="center" vertical="center" shrinkToFit="1"/>
      <protection/>
    </xf>
    <xf numFmtId="3" fontId="22" fillId="5" borderId="53" xfId="20" applyNumberFormat="1" applyFont="1" applyFill="1" applyBorder="1" applyAlignment="1" applyProtection="1">
      <alignment horizontal="center" vertical="center" shrinkToFit="1"/>
      <protection/>
    </xf>
    <xf numFmtId="0" fontId="0" fillId="2" borderId="59" xfId="20" applyFont="1" applyFill="1" applyBorder="1" applyAlignment="1">
      <alignment horizontal="left" vertical="center" wrapText="1"/>
      <protection/>
    </xf>
    <xf numFmtId="49" fontId="6" fillId="0" borderId="0" xfId="20" applyNumberFormat="1" applyFont="1" applyFill="1" applyBorder="1" applyAlignment="1">
      <alignment vertical="center" wrapText="1"/>
      <protection/>
    </xf>
    <xf numFmtId="0" fontId="0" fillId="0" borderId="0" xfId="20" applyFont="1" applyBorder="1" applyAlignment="1">
      <alignment vertical="center"/>
      <protection/>
    </xf>
    <xf numFmtId="0" fontId="6" fillId="3" borderId="34" xfId="20" applyFont="1" applyFill="1" applyBorder="1" applyAlignment="1">
      <alignment vertical="center" wrapText="1"/>
      <protection/>
    </xf>
    <xf numFmtId="0" fontId="0" fillId="0" borderId="40" xfId="20" applyFont="1" applyBorder="1" applyAlignment="1">
      <alignment vertical="center"/>
      <protection/>
    </xf>
    <xf numFmtId="0" fontId="0" fillId="0" borderId="41" xfId="20" applyFont="1" applyBorder="1" applyAlignment="1">
      <alignment vertical="center"/>
      <protection/>
    </xf>
    <xf numFmtId="0" fontId="0" fillId="0" borderId="16" xfId="20" applyFont="1" applyBorder="1" applyAlignment="1">
      <alignment vertical="center"/>
      <protection/>
    </xf>
    <xf numFmtId="0" fontId="0" fillId="0" borderId="17" xfId="20" applyFont="1" applyBorder="1" applyAlignment="1">
      <alignment vertical="center"/>
      <protection/>
    </xf>
    <xf numFmtId="0" fontId="0" fillId="2" borderId="51" xfId="20" applyFont="1" applyFill="1" applyBorder="1" applyAlignment="1" applyProtection="1">
      <alignment horizontal="left" vertical="top" wrapText="1"/>
      <protection locked="0"/>
    </xf>
    <xf numFmtId="0" fontId="0" fillId="2" borderId="52" xfId="20" applyFont="1" applyFill="1" applyBorder="1" applyAlignment="1" applyProtection="1">
      <alignment horizontal="left" vertical="top" wrapText="1"/>
      <protection locked="0"/>
    </xf>
    <xf numFmtId="0" fontId="0" fillId="2" borderId="53" xfId="20" applyFont="1" applyFill="1" applyBorder="1" applyAlignment="1" applyProtection="1">
      <alignment horizontal="left" vertical="top" wrapText="1"/>
      <protection locked="0"/>
    </xf>
    <xf numFmtId="0" fontId="0" fillId="2" borderId="60" xfId="20" applyFont="1" applyFill="1" applyBorder="1" applyAlignment="1">
      <alignment horizontal="left" vertical="center" wrapText="1"/>
      <protection/>
    </xf>
    <xf numFmtId="0" fontId="0" fillId="2" borderId="61" xfId="20" applyFont="1" applyFill="1" applyBorder="1" applyAlignment="1">
      <alignment horizontal="left" vertical="center" wrapText="1"/>
      <protection/>
    </xf>
    <xf numFmtId="0" fontId="0" fillId="2" borderId="7" xfId="20" applyFont="1" applyFill="1" applyBorder="1" applyAlignment="1">
      <alignment horizontal="left" vertical="center" wrapText="1"/>
      <protection/>
    </xf>
    <xf numFmtId="0" fontId="0" fillId="2" borderId="56" xfId="20" applyFont="1" applyFill="1" applyBorder="1" applyAlignment="1">
      <alignment horizontal="left" vertical="center"/>
      <protection/>
    </xf>
    <xf numFmtId="0" fontId="0" fillId="2" borderId="57" xfId="20" applyFont="1" applyFill="1" applyBorder="1" applyAlignment="1">
      <alignment horizontal="left" vertical="center"/>
      <protection/>
    </xf>
    <xf numFmtId="0" fontId="0" fillId="2" borderId="62" xfId="20" applyFont="1" applyFill="1" applyBorder="1" applyAlignment="1">
      <alignment horizontal="left" vertical="center" wrapText="1"/>
      <protection/>
    </xf>
    <xf numFmtId="49" fontId="0" fillId="3" borderId="34" xfId="20" applyNumberFormat="1" applyFont="1" applyFill="1" applyBorder="1" applyAlignment="1">
      <alignment horizontal="center" vertical="center" wrapText="1"/>
      <protection/>
    </xf>
    <xf numFmtId="0" fontId="0" fillId="3" borderId="16" xfId="20" applyFont="1" applyFill="1" applyBorder="1" applyAlignment="1">
      <alignment vertical="center"/>
      <protection/>
    </xf>
    <xf numFmtId="0" fontId="0" fillId="3" borderId="42" xfId="20" applyFont="1" applyFill="1" applyBorder="1" applyAlignment="1">
      <alignment vertical="center"/>
      <protection/>
    </xf>
    <xf numFmtId="3" fontId="0" fillId="2" borderId="5" xfId="20" applyNumberFormat="1" applyFont="1" applyFill="1" applyBorder="1" applyAlignment="1" applyProtection="1">
      <alignment horizontal="left" vertical="center"/>
      <protection/>
    </xf>
    <xf numFmtId="3" fontId="0" fillId="2" borderId="61" xfId="20" applyNumberFormat="1" applyFont="1" applyFill="1" applyBorder="1" applyAlignment="1" applyProtection="1">
      <alignment horizontal="left" vertical="center"/>
      <protection/>
    </xf>
    <xf numFmtId="3" fontId="0" fillId="2" borderId="12" xfId="20" applyNumberFormat="1" applyFont="1" applyFill="1" applyBorder="1" applyAlignment="1" applyProtection="1">
      <alignment horizontal="left" vertical="center"/>
      <protection/>
    </xf>
    <xf numFmtId="0" fontId="2" fillId="2" borderId="0" xfId="20" applyFont="1" applyFill="1" applyAlignment="1">
      <alignment horizontal="left" vertical="center"/>
      <protection/>
    </xf>
    <xf numFmtId="0" fontId="2" fillId="2" borderId="50" xfId="20" applyFont="1" applyFill="1" applyBorder="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Standard 2" xfId="20"/>
  </cellStyles>
  <dxfs count="44">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10"/>
        <condense val="0"/>
        <extend val="0"/>
      </font>
      <border/>
    </dxf>
    <dxf>
      <font>
        <color indexed="17"/>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27</xdr:row>
          <xdr:rowOff>68580</xdr:rowOff>
        </xdr:from>
        <xdr:to>
          <xdr:col>4</xdr:col>
          <xdr:colOff>1722120</xdr:colOff>
          <xdr:row>28</xdr:row>
          <xdr:rowOff>76200</xdr:rowOff>
        </xdr:to>
        <xdr:sp macro="" textlink="">
          <xdr:nvSpPr>
            <xdr:cNvPr id="3077" name="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csv-Datei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27</xdr:row>
          <xdr:rowOff>68580</xdr:rowOff>
        </xdr:from>
        <xdr:to>
          <xdr:col>4</xdr:col>
          <xdr:colOff>1722120</xdr:colOff>
          <xdr:row>28</xdr:row>
          <xdr:rowOff>76200</xdr:rowOff>
        </xdr:to>
        <xdr:sp macro="" textlink="">
          <xdr:nvSpPr>
            <xdr:cNvPr id="3078" name="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csv-Datei speichern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7</xdr:row>
      <xdr:rowOff>9525</xdr:rowOff>
    </xdr:from>
    <xdr:ext cx="76200" cy="200025"/>
    <xdr:sp macro="" textlink="">
      <xdr:nvSpPr>
        <xdr:cNvPr id="8226" name="Text Box 2"/>
        <xdr:cNvSpPr txBox="1">
          <a:spLocks noChangeArrowheads="1"/>
        </xdr:cNvSpPr>
      </xdr:nvSpPr>
      <xdr:spPr bwMode="auto">
        <a:xfrm>
          <a:off x="323850" y="1143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1</xdr:row>
      <xdr:rowOff>123825</xdr:rowOff>
    </xdr:from>
    <xdr:ext cx="76200" cy="200025"/>
    <xdr:sp macro="" textlink="">
      <xdr:nvSpPr>
        <xdr:cNvPr id="3" name="Text Box 2"/>
        <xdr:cNvSpPr txBox="1">
          <a:spLocks noChangeArrowheads="1"/>
        </xdr:cNvSpPr>
      </xdr:nvSpPr>
      <xdr:spPr bwMode="auto">
        <a:xfrm>
          <a:off x="2581275" y="285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62"/>
    <pageSetUpPr fitToPage="1"/>
  </sheetPr>
  <dimension ref="A1:AE117"/>
  <sheetViews>
    <sheetView tabSelected="1" zoomScale="110" zoomScaleNormal="110" workbookViewId="0" topLeftCell="A1">
      <selection activeCell="E21" sqref="E21"/>
    </sheetView>
  </sheetViews>
  <sheetFormatPr defaultColWidth="11.421875" defaultRowHeight="12.75"/>
  <cols>
    <col min="1" max="1" width="25.140625" style="1" customWidth="1"/>
    <col min="2" max="2" width="7.421875" style="2" customWidth="1"/>
    <col min="3" max="3" width="24.7109375" style="1" customWidth="1"/>
    <col min="4" max="4" width="57.57421875" style="1" customWidth="1"/>
    <col min="5" max="5" width="26.421875" style="1" customWidth="1"/>
    <col min="6" max="6" width="13.421875" style="1" customWidth="1"/>
    <col min="7" max="7" width="14.7109375" style="1" customWidth="1"/>
    <col min="8" max="8" width="13.8515625" style="1" customWidth="1"/>
    <col min="9" max="16384" width="11.421875" style="1" customWidth="1"/>
  </cols>
  <sheetData>
    <row r="1" spans="1:4" ht="21">
      <c r="A1" s="14" t="s">
        <v>130</v>
      </c>
      <c r="B1" s="15"/>
      <c r="C1" s="16"/>
      <c r="D1" s="16"/>
    </row>
    <row r="2" spans="1:4" ht="12.75">
      <c r="A2" s="16" t="s">
        <v>2</v>
      </c>
      <c r="B2" s="17"/>
      <c r="C2" s="16"/>
      <c r="D2" s="16"/>
    </row>
    <row r="3" spans="1:4" ht="13.8">
      <c r="A3" s="9"/>
      <c r="B3" s="10"/>
      <c r="C3" s="7"/>
      <c r="D3" s="7"/>
    </row>
    <row r="4" spans="1:4" ht="12.75">
      <c r="A4" s="18" t="s">
        <v>9</v>
      </c>
      <c r="B4" s="12"/>
      <c r="C4" s="7"/>
      <c r="D4" s="7"/>
    </row>
    <row r="5" spans="1:4" ht="29.25" customHeight="1">
      <c r="A5" s="92" t="s">
        <v>12</v>
      </c>
      <c r="B5" s="93"/>
      <c r="C5" s="93"/>
      <c r="D5" s="93"/>
    </row>
    <row r="6" spans="1:4" ht="12.75">
      <c r="A6" s="93"/>
      <c r="B6" s="93"/>
      <c r="C6" s="93"/>
      <c r="D6" s="93"/>
    </row>
    <row r="7" spans="1:4" ht="12.75">
      <c r="A7" s="93"/>
      <c r="B7" s="93"/>
      <c r="C7" s="93"/>
      <c r="D7" s="93"/>
    </row>
    <row r="8" spans="1:5" ht="12.75">
      <c r="A8" s="93"/>
      <c r="B8" s="93"/>
      <c r="C8" s="93"/>
      <c r="D8" s="93"/>
      <c r="E8" s="11"/>
    </row>
    <row r="9" spans="1:5" ht="12.75">
      <c r="A9" s="93"/>
      <c r="B9" s="93"/>
      <c r="C9" s="93"/>
      <c r="D9" s="93"/>
      <c r="E9" s="11"/>
    </row>
    <row r="10" spans="1:5" ht="12.75">
      <c r="A10" s="94"/>
      <c r="B10" s="94"/>
      <c r="C10" s="94"/>
      <c r="D10" s="94"/>
      <c r="E10" s="11"/>
    </row>
    <row r="11" spans="1:5" ht="12.75">
      <c r="A11" s="18" t="s">
        <v>4</v>
      </c>
      <c r="B11" s="12"/>
      <c r="C11" s="7"/>
      <c r="D11" s="7"/>
      <c r="E11" s="11"/>
    </row>
    <row r="12" spans="1:5" ht="12.75">
      <c r="A12" s="18"/>
      <c r="B12" s="12"/>
      <c r="C12" s="7"/>
      <c r="D12" s="7"/>
      <c r="E12" s="11"/>
    </row>
    <row r="13" spans="1:4" s="19" customFormat="1" ht="12.75">
      <c r="A13" s="90" t="s">
        <v>131</v>
      </c>
      <c r="B13" s="91"/>
      <c r="C13" s="91"/>
      <c r="D13" s="91"/>
    </row>
    <row r="14" spans="1:4" s="19" customFormat="1" ht="12.75">
      <c r="A14" s="91"/>
      <c r="B14" s="91"/>
      <c r="C14" s="91"/>
      <c r="D14" s="91"/>
    </row>
    <row r="15" spans="1:4" s="19" customFormat="1" ht="12.75">
      <c r="A15" s="91"/>
      <c r="B15" s="91"/>
      <c r="C15" s="91"/>
      <c r="D15" s="91"/>
    </row>
    <row r="16" spans="1:4" s="19" customFormat="1" ht="12.75">
      <c r="A16" s="91"/>
      <c r="B16" s="91"/>
      <c r="C16" s="91"/>
      <c r="D16" s="91"/>
    </row>
    <row r="17" spans="1:4" s="19" customFormat="1" ht="12.75">
      <c r="A17" s="91"/>
      <c r="B17" s="91"/>
      <c r="C17" s="91"/>
      <c r="D17" s="91"/>
    </row>
    <row r="18" spans="1:4" s="19" customFormat="1" ht="12.75">
      <c r="A18" s="91"/>
      <c r="B18" s="91"/>
      <c r="C18" s="91"/>
      <c r="D18" s="91"/>
    </row>
    <row r="19" spans="1:4" s="19" customFormat="1" ht="12.75">
      <c r="A19" s="91"/>
      <c r="B19" s="91"/>
      <c r="C19" s="91"/>
      <c r="D19" s="91"/>
    </row>
    <row r="20" spans="1:5" s="19" customFormat="1" ht="13.8">
      <c r="A20" s="91"/>
      <c r="B20" s="91"/>
      <c r="C20" s="91"/>
      <c r="D20" s="91"/>
      <c r="E20" s="21" t="s">
        <v>3</v>
      </c>
    </row>
    <row r="21" spans="1:5" s="19" customFormat="1" ht="12.75">
      <c r="A21" s="91"/>
      <c r="B21" s="91"/>
      <c r="C21" s="91"/>
      <c r="D21" s="91"/>
      <c r="E21" s="23" t="s">
        <v>139</v>
      </c>
    </row>
    <row r="22" spans="1:4" s="19" customFormat="1" ht="12.75">
      <c r="A22" s="91"/>
      <c r="B22" s="91"/>
      <c r="C22" s="91"/>
      <c r="D22" s="91"/>
    </row>
    <row r="23" spans="1:5" s="19" customFormat="1" ht="13.8">
      <c r="A23" s="91"/>
      <c r="B23" s="91"/>
      <c r="C23" s="91"/>
      <c r="D23" s="91"/>
      <c r="E23" s="21" t="s">
        <v>6</v>
      </c>
    </row>
    <row r="24" spans="1:5" s="19" customFormat="1" ht="12.75">
      <c r="A24" s="91"/>
      <c r="B24" s="91"/>
      <c r="C24" s="91"/>
      <c r="D24" s="91"/>
      <c r="E24" s="24"/>
    </row>
    <row r="25" spans="1:4" s="19" customFormat="1" ht="3.75" customHeight="1">
      <c r="A25" s="91"/>
      <c r="B25" s="91"/>
      <c r="C25" s="91"/>
      <c r="D25" s="91"/>
    </row>
    <row r="26" spans="1:4" s="19" customFormat="1" ht="6.75" customHeight="1">
      <c r="A26" s="91"/>
      <c r="B26" s="91"/>
      <c r="C26" s="91"/>
      <c r="D26" s="91"/>
    </row>
    <row r="27" spans="1:5" s="19" customFormat="1" ht="12.75">
      <c r="A27" s="91"/>
      <c r="B27" s="91"/>
      <c r="C27" s="91"/>
      <c r="D27" s="91"/>
      <c r="E27" s="22"/>
    </row>
    <row r="28" spans="1:4" s="19" customFormat="1" ht="12" customHeight="1">
      <c r="A28" s="91"/>
      <c r="B28" s="91"/>
      <c r="C28" s="91"/>
      <c r="D28" s="91"/>
    </row>
    <row r="29" spans="1:4" s="19" customFormat="1" ht="12.75">
      <c r="A29" s="91"/>
      <c r="B29" s="91"/>
      <c r="C29" s="91"/>
      <c r="D29" s="91"/>
    </row>
    <row r="30" spans="1:4" s="19" customFormat="1" ht="21" customHeight="1">
      <c r="A30" s="91"/>
      <c r="B30" s="91"/>
      <c r="C30" s="91"/>
      <c r="D30" s="91"/>
    </row>
    <row r="31" spans="1:4" s="19" customFormat="1" ht="12.75">
      <c r="A31" s="91"/>
      <c r="B31" s="91"/>
      <c r="C31" s="91"/>
      <c r="D31" s="91"/>
    </row>
    <row r="32" spans="1:4" s="19" customFormat="1" ht="9" customHeight="1">
      <c r="A32" s="91"/>
      <c r="B32" s="91"/>
      <c r="C32" s="91"/>
      <c r="D32" s="91"/>
    </row>
    <row r="33" spans="1:4" s="19" customFormat="1" ht="6" customHeight="1">
      <c r="A33" s="91"/>
      <c r="B33" s="91"/>
      <c r="C33" s="91"/>
      <c r="D33" s="91"/>
    </row>
    <row r="34" spans="1:4" s="19" customFormat="1" ht="3" customHeight="1">
      <c r="A34" s="91"/>
      <c r="B34" s="91"/>
      <c r="C34" s="91"/>
      <c r="D34" s="91"/>
    </row>
    <row r="35" spans="1:4" s="19" customFormat="1" ht="12.75">
      <c r="A35" s="91"/>
      <c r="B35" s="91"/>
      <c r="C35" s="91"/>
      <c r="D35" s="91"/>
    </row>
    <row r="36" spans="1:31" ht="12.75">
      <c r="A36" s="8"/>
      <c r="B36" s="8"/>
      <c r="C36" s="8"/>
      <c r="D36" s="8"/>
      <c r="E36" s="8"/>
      <c r="F36" s="2"/>
      <c r="I36" s="67"/>
      <c r="J36" s="67"/>
      <c r="K36" s="67"/>
      <c r="L36" s="67"/>
      <c r="M36" s="67"/>
      <c r="N36" s="67"/>
      <c r="O36" s="67"/>
      <c r="P36" s="67"/>
      <c r="Q36" s="67"/>
      <c r="R36" s="67"/>
      <c r="S36" s="67"/>
      <c r="T36" s="67"/>
      <c r="U36" s="67"/>
      <c r="V36" s="67"/>
      <c r="W36" s="67"/>
      <c r="X36" s="67"/>
      <c r="Y36" s="67"/>
      <c r="Z36" s="67"/>
      <c r="AA36" s="67"/>
      <c r="AB36" s="67"/>
      <c r="AC36" s="67"/>
      <c r="AD36" s="67"/>
      <c r="AE36" s="67"/>
    </row>
    <row r="37" spans="1:6" ht="12.75">
      <c r="A37" s="2"/>
      <c r="C37" s="2"/>
      <c r="D37" s="2"/>
      <c r="E37" s="2"/>
      <c r="F37" s="2"/>
    </row>
    <row r="38" spans="2:6" ht="17.4">
      <c r="B38" s="5"/>
      <c r="D38" s="13"/>
      <c r="E38" s="2"/>
      <c r="F38" s="2"/>
    </row>
    <row r="39" spans="2:6" ht="17.4">
      <c r="B39" s="5"/>
      <c r="D39" s="6"/>
      <c r="E39" s="2"/>
      <c r="F39" s="2"/>
    </row>
    <row r="40" spans="1:6" ht="12.75">
      <c r="A40" s="2"/>
      <c r="C40" s="2"/>
      <c r="D40" s="2"/>
      <c r="E40" s="2"/>
      <c r="F40" s="2"/>
    </row>
    <row r="41" spans="1:6" ht="12.75">
      <c r="A41" s="68"/>
      <c r="B41" s="68"/>
      <c r="C41" s="2"/>
      <c r="D41" s="2"/>
      <c r="E41" s="4"/>
      <c r="F41" s="4"/>
    </row>
    <row r="42" spans="1:6" ht="12.75">
      <c r="A42" s="68"/>
      <c r="B42" s="68"/>
      <c r="C42" s="2"/>
      <c r="D42" s="2"/>
      <c r="E42" s="4"/>
      <c r="F42" s="4"/>
    </row>
    <row r="43" spans="1:6" ht="12.75">
      <c r="A43" s="68"/>
      <c r="B43" s="68"/>
      <c r="C43" s="2"/>
      <c r="D43" s="2"/>
      <c r="E43" s="4"/>
      <c r="F43" s="4"/>
    </row>
    <row r="44" spans="1:6" ht="12.75">
      <c r="A44" s="68"/>
      <c r="B44" s="68"/>
      <c r="C44" s="2"/>
      <c r="D44" s="2"/>
      <c r="E44" s="4"/>
      <c r="F44" s="4"/>
    </row>
    <row r="45" spans="1:6" ht="12.75">
      <c r="A45" s="68"/>
      <c r="B45" s="68"/>
      <c r="C45" s="2"/>
      <c r="D45" s="4"/>
      <c r="E45" s="4"/>
      <c r="F45" s="4"/>
    </row>
    <row r="46" spans="1:6" ht="12.75">
      <c r="A46" s="68"/>
      <c r="B46" s="68"/>
      <c r="C46" s="2"/>
      <c r="D46" s="4"/>
      <c r="E46" s="4"/>
      <c r="F46" s="4"/>
    </row>
    <row r="47" spans="1:6" ht="12.75">
      <c r="A47" s="69"/>
      <c r="B47" s="68"/>
      <c r="D47" s="3"/>
      <c r="E47" s="3"/>
      <c r="F47" s="3"/>
    </row>
    <row r="48" spans="1:6" ht="12.75">
      <c r="A48" s="69"/>
      <c r="B48" s="68"/>
      <c r="D48" s="3"/>
      <c r="E48" s="3"/>
      <c r="F48" s="3"/>
    </row>
    <row r="49" spans="1:6" ht="12.75">
      <c r="A49" s="69"/>
      <c r="B49" s="68"/>
      <c r="C49" s="3"/>
      <c r="D49" s="3"/>
      <c r="E49" s="3"/>
      <c r="F49" s="3"/>
    </row>
    <row r="50" spans="1:6" ht="12.75">
      <c r="A50" s="69"/>
      <c r="B50" s="68"/>
      <c r="C50" s="3"/>
      <c r="D50" s="3"/>
      <c r="E50" s="3"/>
      <c r="F50" s="3"/>
    </row>
    <row r="51" spans="1:6" ht="12.75">
      <c r="A51" s="69"/>
      <c r="B51" s="68"/>
      <c r="C51" s="3"/>
      <c r="D51" s="3"/>
      <c r="E51" s="3"/>
      <c r="F51" s="3"/>
    </row>
    <row r="52" spans="1:6" ht="12.75">
      <c r="A52" s="69"/>
      <c r="B52" s="68"/>
      <c r="C52" s="3"/>
      <c r="D52" s="3"/>
      <c r="E52" s="3"/>
      <c r="F52" s="3"/>
    </row>
    <row r="53" spans="1:6" ht="12.75">
      <c r="A53" s="69"/>
      <c r="B53" s="68"/>
      <c r="C53" s="3"/>
      <c r="D53" s="3"/>
      <c r="E53" s="3"/>
      <c r="F53" s="3"/>
    </row>
    <row r="54" spans="1:6" ht="12.75">
      <c r="A54" s="69"/>
      <c r="B54" s="68"/>
      <c r="C54" s="3"/>
      <c r="D54" s="3"/>
      <c r="E54" s="3"/>
      <c r="F54" s="3"/>
    </row>
    <row r="55" spans="1:6" ht="12.75">
      <c r="A55" s="69"/>
      <c r="B55" s="68"/>
      <c r="C55" s="3"/>
      <c r="D55" s="3"/>
      <c r="E55" s="3"/>
      <c r="F55" s="3"/>
    </row>
    <row r="56" spans="1:6" ht="12.75">
      <c r="A56" s="69"/>
      <c r="B56" s="68"/>
      <c r="C56" s="3"/>
      <c r="D56" s="3"/>
      <c r="E56" s="3"/>
      <c r="F56" s="3"/>
    </row>
    <row r="57" spans="1:6" ht="12.75">
      <c r="A57" s="3"/>
      <c r="B57" s="4"/>
      <c r="C57" s="3"/>
      <c r="D57" s="3"/>
      <c r="E57" s="3"/>
      <c r="F57" s="3"/>
    </row>
    <row r="58" spans="1:6" ht="12.75">
      <c r="A58" s="3"/>
      <c r="B58" s="4"/>
      <c r="C58" s="3"/>
      <c r="D58" s="3"/>
      <c r="E58" s="3"/>
      <c r="F58" s="3"/>
    </row>
    <row r="59" spans="1:6" ht="12.75">
      <c r="A59" s="3"/>
      <c r="B59" s="4"/>
      <c r="C59" s="3"/>
      <c r="D59" s="3"/>
      <c r="E59" s="3"/>
      <c r="F59" s="3"/>
    </row>
    <row r="60" spans="1:6" ht="12.75">
      <c r="A60" s="3"/>
      <c r="B60" s="4"/>
      <c r="C60" s="3"/>
      <c r="D60" s="3"/>
      <c r="E60" s="3"/>
      <c r="F60" s="3"/>
    </row>
    <row r="61" spans="1:6" ht="12.75">
      <c r="A61" s="3"/>
      <c r="B61" s="4"/>
      <c r="C61" s="3"/>
      <c r="D61" s="3"/>
      <c r="E61" s="3"/>
      <c r="F61" s="3"/>
    </row>
    <row r="62" spans="1:6" ht="12.75">
      <c r="A62" s="3"/>
      <c r="B62" s="4"/>
      <c r="C62" s="3"/>
      <c r="D62" s="3"/>
      <c r="E62" s="3"/>
      <c r="F62" s="3"/>
    </row>
    <row r="63" spans="1:6" ht="12.75">
      <c r="A63" s="3"/>
      <c r="B63" s="4"/>
      <c r="C63" s="3"/>
      <c r="D63" s="3"/>
      <c r="E63" s="3"/>
      <c r="F63" s="3"/>
    </row>
    <row r="64" spans="1:6" ht="12.75">
      <c r="A64" s="3"/>
      <c r="B64" s="4"/>
      <c r="C64" s="3"/>
      <c r="D64" s="3"/>
      <c r="E64" s="3"/>
      <c r="F64" s="3"/>
    </row>
    <row r="65" spans="1:6" ht="12.75">
      <c r="A65" s="3"/>
      <c r="B65" s="4"/>
      <c r="C65" s="3"/>
      <c r="D65" s="3"/>
      <c r="E65" s="3"/>
      <c r="F65" s="3"/>
    </row>
    <row r="66" spans="1:6" ht="12.75">
      <c r="A66" s="3"/>
      <c r="B66" s="4"/>
      <c r="C66" s="3"/>
      <c r="D66" s="3"/>
      <c r="E66" s="3"/>
      <c r="F66" s="3"/>
    </row>
    <row r="67" spans="1:6" ht="12.75">
      <c r="A67" s="3"/>
      <c r="B67" s="4"/>
      <c r="C67" s="3"/>
      <c r="D67" s="3"/>
      <c r="E67" s="3"/>
      <c r="F67" s="3"/>
    </row>
    <row r="68" spans="1:6" ht="12.75">
      <c r="A68" s="3"/>
      <c r="B68" s="4"/>
      <c r="C68" s="3"/>
      <c r="D68" s="3"/>
      <c r="E68" s="3"/>
      <c r="F68" s="3"/>
    </row>
    <row r="69" spans="1:6" ht="12.75">
      <c r="A69" s="3"/>
      <c r="B69" s="4"/>
      <c r="C69" s="3"/>
      <c r="D69" s="3"/>
      <c r="E69" s="3"/>
      <c r="F69" s="3"/>
    </row>
    <row r="70" spans="1:6" ht="12.75">
      <c r="A70" s="3"/>
      <c r="B70" s="4"/>
      <c r="C70" s="3"/>
      <c r="D70" s="3"/>
      <c r="E70" s="3"/>
      <c r="F70" s="3"/>
    </row>
    <row r="71" spans="1:6" ht="12.75">
      <c r="A71" s="3"/>
      <c r="B71" s="4"/>
      <c r="C71" s="3"/>
      <c r="D71" s="3"/>
      <c r="E71" s="3"/>
      <c r="F71" s="3"/>
    </row>
    <row r="72" spans="1:6" ht="12.75">
      <c r="A72" s="3"/>
      <c r="B72" s="4"/>
      <c r="C72" s="3"/>
      <c r="D72" s="3"/>
      <c r="E72" s="3"/>
      <c r="F72" s="3"/>
    </row>
    <row r="73" spans="1:6" ht="12.75">
      <c r="A73" s="3"/>
      <c r="B73" s="4"/>
      <c r="C73" s="3"/>
      <c r="D73" s="3"/>
      <c r="E73" s="3"/>
      <c r="F73" s="3"/>
    </row>
    <row r="74" spans="1:6" ht="12.75">
      <c r="A74" s="3"/>
      <c r="B74" s="4"/>
      <c r="C74" s="3"/>
      <c r="D74" s="3"/>
      <c r="E74" s="3"/>
      <c r="F74" s="3"/>
    </row>
    <row r="75" spans="1:6" ht="12.75">
      <c r="A75" s="3"/>
      <c r="B75" s="4"/>
      <c r="C75" s="3"/>
      <c r="D75" s="3"/>
      <c r="E75" s="3"/>
      <c r="F75" s="3"/>
    </row>
    <row r="76" spans="1:6" ht="12.75">
      <c r="A76" s="3"/>
      <c r="B76" s="4"/>
      <c r="C76" s="3"/>
      <c r="D76" s="3"/>
      <c r="E76" s="3"/>
      <c r="F76" s="3"/>
    </row>
    <row r="77" spans="1:6" ht="12.75">
      <c r="A77" s="3"/>
      <c r="B77" s="4"/>
      <c r="C77" s="3"/>
      <c r="D77" s="3"/>
      <c r="E77" s="3"/>
      <c r="F77" s="3"/>
    </row>
    <row r="78" spans="1:6" ht="12.75">
      <c r="A78" s="3"/>
      <c r="B78" s="4"/>
      <c r="C78" s="3"/>
      <c r="D78" s="3"/>
      <c r="E78" s="3"/>
      <c r="F78" s="3"/>
    </row>
    <row r="79" spans="1:6" ht="12.75">
      <c r="A79" s="3"/>
      <c r="B79" s="4"/>
      <c r="C79" s="3"/>
      <c r="D79" s="3"/>
      <c r="E79" s="3"/>
      <c r="F79" s="3"/>
    </row>
    <row r="80" spans="1:6" ht="12.75">
      <c r="A80" s="3"/>
      <c r="B80" s="4"/>
      <c r="C80" s="3"/>
      <c r="D80" s="3"/>
      <c r="E80" s="3"/>
      <c r="F80" s="3"/>
    </row>
    <row r="81" spans="1:6" ht="12.75">
      <c r="A81" s="3"/>
      <c r="B81" s="4"/>
      <c r="C81" s="3"/>
      <c r="D81" s="3"/>
      <c r="E81" s="3"/>
      <c r="F81" s="3"/>
    </row>
    <row r="82" spans="1:6" ht="12.75">
      <c r="A82" s="3"/>
      <c r="B82" s="4"/>
      <c r="C82" s="3"/>
      <c r="D82" s="3"/>
      <c r="E82" s="3"/>
      <c r="F82" s="3"/>
    </row>
    <row r="83" spans="1:6" ht="12.75">
      <c r="A83" s="3"/>
      <c r="B83" s="4"/>
      <c r="C83" s="3"/>
      <c r="D83" s="3"/>
      <c r="E83" s="3"/>
      <c r="F83" s="3"/>
    </row>
    <row r="84" spans="1:6" ht="12.75">
      <c r="A84" s="3"/>
      <c r="B84" s="4"/>
      <c r="C84" s="3"/>
      <c r="D84" s="3"/>
      <c r="E84" s="3"/>
      <c r="F84" s="3"/>
    </row>
    <row r="85" spans="1:6" ht="12.75">
      <c r="A85" s="3"/>
      <c r="B85" s="4"/>
      <c r="C85" s="3"/>
      <c r="D85" s="3"/>
      <c r="E85" s="3"/>
      <c r="F85" s="3"/>
    </row>
    <row r="86" spans="1:6" ht="12.75">
      <c r="A86" s="3"/>
      <c r="B86" s="4"/>
      <c r="C86" s="3"/>
      <c r="D86" s="3"/>
      <c r="E86" s="3"/>
      <c r="F86" s="3"/>
    </row>
    <row r="87" spans="1:6" ht="12.75">
      <c r="A87" s="3"/>
      <c r="B87" s="4"/>
      <c r="C87" s="3"/>
      <c r="D87" s="3"/>
      <c r="E87" s="3"/>
      <c r="F87" s="3"/>
    </row>
    <row r="88" spans="1:6" ht="12.75">
      <c r="A88" s="3"/>
      <c r="B88" s="4"/>
      <c r="C88" s="3"/>
      <c r="D88" s="3"/>
      <c r="E88" s="3"/>
      <c r="F88" s="3"/>
    </row>
    <row r="89" spans="1:6" ht="12.75">
      <c r="A89" s="3"/>
      <c r="B89" s="4"/>
      <c r="C89" s="3"/>
      <c r="D89" s="3"/>
      <c r="E89" s="3"/>
      <c r="F89" s="3"/>
    </row>
    <row r="90" spans="1:6" ht="12.75">
      <c r="A90" s="3"/>
      <c r="B90" s="4"/>
      <c r="C90" s="3"/>
      <c r="D90" s="3"/>
      <c r="E90" s="3"/>
      <c r="F90" s="3"/>
    </row>
    <row r="91" spans="1:6" ht="12.75">
      <c r="A91" s="3"/>
      <c r="B91" s="4"/>
      <c r="C91" s="3"/>
      <c r="D91" s="3"/>
      <c r="E91" s="3"/>
      <c r="F91" s="3"/>
    </row>
    <row r="92" spans="1:6" ht="12.75">
      <c r="A92" s="3"/>
      <c r="B92" s="4"/>
      <c r="C92" s="3"/>
      <c r="D92" s="3"/>
      <c r="E92" s="3"/>
      <c r="F92" s="3"/>
    </row>
    <row r="93" spans="1:6" ht="12.75">
      <c r="A93" s="3"/>
      <c r="B93" s="4"/>
      <c r="C93" s="3"/>
      <c r="D93" s="3"/>
      <c r="E93" s="3"/>
      <c r="F93" s="3"/>
    </row>
    <row r="94" spans="1:6" ht="12.75">
      <c r="A94" s="3"/>
      <c r="B94" s="4"/>
      <c r="C94" s="3"/>
      <c r="D94" s="3"/>
      <c r="E94" s="3"/>
      <c r="F94" s="3"/>
    </row>
    <row r="95" spans="1:6" ht="12.75">
      <c r="A95" s="3"/>
      <c r="B95" s="4"/>
      <c r="C95" s="3"/>
      <c r="D95" s="3"/>
      <c r="E95" s="3"/>
      <c r="F95" s="3"/>
    </row>
    <row r="96" spans="1:6" ht="12.75">
      <c r="A96" s="3"/>
      <c r="B96" s="4"/>
      <c r="C96" s="3"/>
      <c r="D96" s="3"/>
      <c r="E96" s="3"/>
      <c r="F96" s="3"/>
    </row>
    <row r="97" spans="1:6" ht="12.75">
      <c r="A97" s="3"/>
      <c r="B97" s="4"/>
      <c r="C97" s="3"/>
      <c r="D97" s="3"/>
      <c r="E97" s="3"/>
      <c r="F97" s="3"/>
    </row>
    <row r="98" spans="1:6" ht="12.75">
      <c r="A98" s="3"/>
      <c r="B98" s="4"/>
      <c r="C98" s="3"/>
      <c r="D98" s="3"/>
      <c r="E98" s="3"/>
      <c r="F98" s="3"/>
    </row>
    <row r="99" spans="1:6" ht="12.75">
      <c r="A99" s="3"/>
      <c r="B99" s="4"/>
      <c r="C99" s="3"/>
      <c r="D99" s="3"/>
      <c r="E99" s="3"/>
      <c r="F99" s="3"/>
    </row>
    <row r="100" spans="1:6" ht="12.75">
      <c r="A100" s="3"/>
      <c r="B100" s="4"/>
      <c r="C100" s="3"/>
      <c r="D100" s="3"/>
      <c r="E100" s="3"/>
      <c r="F100" s="3"/>
    </row>
    <row r="101" spans="1:6" ht="12.75">
      <c r="A101" s="3"/>
      <c r="B101" s="4"/>
      <c r="C101" s="3"/>
      <c r="D101" s="3"/>
      <c r="E101" s="3"/>
      <c r="F101" s="3"/>
    </row>
    <row r="102" spans="1:6" ht="12.75">
      <c r="A102" s="3"/>
      <c r="B102" s="4"/>
      <c r="C102" s="3"/>
      <c r="D102" s="3"/>
      <c r="E102" s="3"/>
      <c r="F102" s="3"/>
    </row>
    <row r="103" spans="1:6" ht="12.75">
      <c r="A103" s="3"/>
      <c r="B103" s="4"/>
      <c r="C103" s="3"/>
      <c r="D103" s="3"/>
      <c r="E103" s="3"/>
      <c r="F103" s="3"/>
    </row>
    <row r="104" spans="1:6" ht="12.75">
      <c r="A104" s="3"/>
      <c r="B104" s="4"/>
      <c r="C104" s="3"/>
      <c r="D104" s="3"/>
      <c r="E104" s="3"/>
      <c r="F104" s="3"/>
    </row>
    <row r="105" spans="1:6" ht="12.75">
      <c r="A105" s="3"/>
      <c r="B105" s="4"/>
      <c r="C105" s="3"/>
      <c r="D105" s="3"/>
      <c r="E105" s="3"/>
      <c r="F105" s="3"/>
    </row>
    <row r="106" spans="1:6" ht="12.75">
      <c r="A106" s="3"/>
      <c r="B106" s="4"/>
      <c r="C106" s="3"/>
      <c r="D106" s="3"/>
      <c r="E106" s="3"/>
      <c r="F106" s="3"/>
    </row>
    <row r="107" spans="1:6" ht="12.75">
      <c r="A107" s="3"/>
      <c r="B107" s="4"/>
      <c r="C107" s="3"/>
      <c r="D107" s="3"/>
      <c r="E107" s="3"/>
      <c r="F107" s="3"/>
    </row>
    <row r="108" spans="1:6" ht="12.75">
      <c r="A108" s="3"/>
      <c r="B108" s="4"/>
      <c r="C108" s="3"/>
      <c r="D108" s="3"/>
      <c r="E108" s="3"/>
      <c r="F108" s="3"/>
    </row>
    <row r="109" spans="1:4" ht="12.75">
      <c r="A109" s="3"/>
      <c r="B109" s="4"/>
      <c r="C109" s="3"/>
      <c r="D109" s="3"/>
    </row>
    <row r="110" spans="3:4" ht="12.75">
      <c r="C110" s="3"/>
      <c r="D110" s="3"/>
    </row>
    <row r="111" spans="3:4" ht="12.75">
      <c r="C111" s="3"/>
      <c r="D111" s="3"/>
    </row>
    <row r="112" spans="3:4" ht="12.75">
      <c r="C112" s="3"/>
      <c r="D112" s="3"/>
    </row>
    <row r="113" spans="3:4" ht="12.75">
      <c r="C113" s="3"/>
      <c r="D113" s="3"/>
    </row>
    <row r="114" ht="12.75">
      <c r="C114" s="3"/>
    </row>
    <row r="115" ht="12.75">
      <c r="C115" s="3"/>
    </row>
    <row r="116" ht="12.75">
      <c r="C116" s="3"/>
    </row>
    <row r="117" ht="12.75">
      <c r="C117" s="3"/>
    </row>
  </sheetData>
  <sheetProtection sheet="1" objects="1" scenarios="1" selectLockedCells="1"/>
  <mergeCells count="2">
    <mergeCell ref="A13:D35"/>
    <mergeCell ref="A5:D10"/>
  </mergeCells>
  <printOptions/>
  <pageMargins left="0.787401575" right="0.787401575" top="0.984251969" bottom="0.984251969" header="0.4921259845" footer="0.4921259845"/>
  <pageSetup fitToHeight="1" fitToWidth="1" horizontalDpi="600" verticalDpi="600" orientation="landscape" paperSize="9" scale="85" r:id="rId6"/>
  <drawing r:id="rId3"/>
  <legacyDrawing r:id="rId2"/>
  <mc:AlternateContent xmlns:mc="http://schemas.openxmlformats.org/markup-compatibility/2006">
    <mc:Choice Requires="x14">
      <controls>
        <mc:AlternateContent>
          <mc:Choice Requires="x14">
            <control xmlns:r="http://schemas.openxmlformats.org/officeDocument/2006/relationships" shapeId="3077" r:id="rId4" name="Button 5">
              <controlPr defaultSize="0" print="0" autoFill="0" autoPict="0" macro="[0]!WriteXlsColumnToCsvFile">
                <anchor moveWithCells="1">
                  <from>
                    <xdr:col>4</xdr:col>
                    <xdr:colOff>0</xdr:colOff>
                    <xdr:row>27</xdr:row>
                    <xdr:rowOff>68580</xdr:rowOff>
                  </from>
                  <to>
                    <xdr:col>4</xdr:col>
                    <xdr:colOff>1722120</xdr:colOff>
                    <xdr:row>28</xdr:row>
                    <xdr:rowOff>76200</xdr:rowOff>
                  </to>
                </anchor>
              </controlPr>
            </control>
          </mc:Choice>
        </mc:AlternateContent>
        <mc:AlternateContent>
          <mc:Choice Requires="x14">
            <control xmlns:r="http://schemas.openxmlformats.org/officeDocument/2006/relationships" shapeId="3078" r:id="rId5" name="Button 6">
              <controlPr defaultSize="0" print="0" autoFill="0" autoPict="0" macro="[0]!WriteXlsColumnToCsvFile">
                <anchor moveWithCells="1">
                  <from>
                    <xdr:col>4</xdr:col>
                    <xdr:colOff>0</xdr:colOff>
                    <xdr:row>27</xdr:row>
                    <xdr:rowOff>68580</xdr:rowOff>
                  </from>
                  <to>
                    <xdr:col>4</xdr:col>
                    <xdr:colOff>1722120</xdr:colOff>
                    <xdr:row>28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2"/>
  <sheetViews>
    <sheetView zoomScale="90" zoomScaleNormal="90" workbookViewId="0" topLeftCell="A1">
      <selection activeCell="L33" sqref="L33"/>
    </sheetView>
  </sheetViews>
  <sheetFormatPr defaultColWidth="11.421875" defaultRowHeight="12.75"/>
  <cols>
    <col min="1" max="1" width="14.7109375" style="30" customWidth="1"/>
    <col min="2" max="2" width="13.28125" style="30" customWidth="1"/>
    <col min="3" max="3" width="40.7109375" style="30" customWidth="1"/>
    <col min="4" max="5" width="8.7109375" style="30" customWidth="1"/>
    <col min="6" max="6" width="15.7109375" style="30" customWidth="1"/>
    <col min="7" max="7" width="8.7109375" style="30" customWidth="1"/>
    <col min="8" max="8" width="15.7109375" style="30" customWidth="1"/>
    <col min="9" max="9" width="8.7109375" style="30" customWidth="1"/>
    <col min="10" max="10" width="15.7109375" style="30" customWidth="1"/>
    <col min="11" max="11" width="8.7109375" style="30" customWidth="1"/>
    <col min="12" max="12" width="15.7109375" style="30" customWidth="1"/>
    <col min="13" max="13" width="8.7109375" style="30" customWidth="1"/>
    <col min="14" max="14" width="15.7109375" style="30" customWidth="1"/>
    <col min="15" max="15" width="8.7109375" style="30" customWidth="1"/>
    <col min="16" max="16" width="15.7109375" style="30" customWidth="1"/>
    <col min="17" max="16384" width="11.421875" style="30" customWidth="1"/>
  </cols>
  <sheetData>
    <row r="1" spans="1:16" ht="15" customHeight="1">
      <c r="A1" s="201" t="str">
        <f>"Berichtsstellennummer: "&amp;Allgemeines!E24</f>
        <v xml:space="preserve">Berichtsstellennummer: </v>
      </c>
      <c r="B1" s="201"/>
      <c r="C1" s="201"/>
      <c r="D1" s="201"/>
      <c r="E1" s="201"/>
      <c r="F1" s="201"/>
      <c r="G1" s="201"/>
      <c r="H1" s="201"/>
      <c r="I1" s="201"/>
      <c r="P1" s="32"/>
    </row>
    <row r="2" spans="1:16" ht="15" customHeight="1" thickBot="1">
      <c r="A2" s="202"/>
      <c r="B2" s="202"/>
      <c r="C2" s="202"/>
      <c r="D2" s="202"/>
      <c r="E2" s="202"/>
      <c r="F2" s="202"/>
      <c r="G2" s="202"/>
      <c r="H2" s="202"/>
      <c r="I2" s="202"/>
      <c r="J2" s="34"/>
      <c r="K2" s="34"/>
      <c r="L2" s="34"/>
      <c r="M2" s="34"/>
      <c r="N2" s="34"/>
      <c r="O2" s="34"/>
      <c r="P2" s="35"/>
    </row>
    <row r="3" spans="1:16" ht="15" customHeight="1">
      <c r="A3" s="110" t="s">
        <v>82</v>
      </c>
      <c r="B3" s="111"/>
      <c r="C3" s="112"/>
      <c r="D3" s="107" t="s">
        <v>5</v>
      </c>
      <c r="E3" s="119" t="s">
        <v>0</v>
      </c>
      <c r="F3" s="122" t="str">
        <f>"Stand am 31.12."&amp;(RIGHT(Allgemeines!$E$21,4)-1)&amp;"
in vollen Euro"</f>
        <v>Stand am 31.12.2022
in vollen Euro</v>
      </c>
      <c r="G3" s="119" t="s">
        <v>0</v>
      </c>
      <c r="H3" s="122" t="str">
        <f>"Stand "&amp;Allgemeines!$E$21&amp;"
in vollen Euro"</f>
        <v>Stand am 31.12.2023
in vollen Euro</v>
      </c>
      <c r="I3" s="107" t="s">
        <v>5</v>
      </c>
      <c r="J3" s="97"/>
      <c r="K3" s="95"/>
      <c r="L3" s="97"/>
      <c r="M3" s="95"/>
      <c r="N3" s="97"/>
      <c r="O3" s="95"/>
      <c r="P3" s="97"/>
    </row>
    <row r="4" spans="1:16" ht="15" customHeight="1">
      <c r="A4" s="113"/>
      <c r="B4" s="114"/>
      <c r="C4" s="115"/>
      <c r="D4" s="108"/>
      <c r="E4" s="120"/>
      <c r="F4" s="123"/>
      <c r="G4" s="120"/>
      <c r="H4" s="123"/>
      <c r="I4" s="108"/>
      <c r="J4" s="98"/>
      <c r="K4" s="96"/>
      <c r="L4" s="98"/>
      <c r="M4" s="96"/>
      <c r="N4" s="98"/>
      <c r="O4" s="96"/>
      <c r="P4" s="98"/>
    </row>
    <row r="5" spans="1:16" ht="15" customHeight="1">
      <c r="A5" s="116"/>
      <c r="B5" s="117"/>
      <c r="C5" s="118"/>
      <c r="D5" s="109"/>
      <c r="E5" s="121"/>
      <c r="F5" s="124"/>
      <c r="G5" s="121"/>
      <c r="H5" s="124"/>
      <c r="I5" s="109"/>
      <c r="J5" s="98"/>
      <c r="K5" s="96"/>
      <c r="L5" s="98"/>
      <c r="M5" s="96"/>
      <c r="N5" s="98"/>
      <c r="O5" s="96"/>
      <c r="P5" s="98"/>
    </row>
    <row r="6" spans="1:16" s="41" customFormat="1" ht="15" customHeight="1">
      <c r="A6" s="99" t="s">
        <v>132</v>
      </c>
      <c r="B6" s="100"/>
      <c r="C6" s="100"/>
      <c r="D6" s="36"/>
      <c r="E6" s="37" t="s">
        <v>121</v>
      </c>
      <c r="F6" s="38"/>
      <c r="G6" s="37" t="s">
        <v>15</v>
      </c>
      <c r="H6" s="38"/>
      <c r="I6" s="36"/>
      <c r="J6" s="40"/>
      <c r="K6" s="39"/>
      <c r="L6" s="40"/>
      <c r="M6" s="39"/>
      <c r="N6" s="40"/>
      <c r="O6" s="39"/>
      <c r="P6" s="40"/>
    </row>
    <row r="7" spans="1:16" s="41" customFormat="1" ht="30" customHeight="1" thickBot="1">
      <c r="A7" s="198" t="s">
        <v>78</v>
      </c>
      <c r="B7" s="101" t="s">
        <v>90</v>
      </c>
      <c r="C7" s="102"/>
      <c r="D7" s="42" t="str">
        <f>IF(F6&lt;F7,"Fehler","")</f>
        <v/>
      </c>
      <c r="E7" s="43" t="s">
        <v>122</v>
      </c>
      <c r="F7" s="44"/>
      <c r="G7" s="43" t="s">
        <v>80</v>
      </c>
      <c r="H7" s="44"/>
      <c r="I7" s="42" t="str">
        <f>IF(H6&lt;H7,"Fehler","")</f>
        <v/>
      </c>
      <c r="J7" s="40"/>
      <c r="K7" s="39"/>
      <c r="L7" s="40"/>
      <c r="M7" s="39"/>
      <c r="N7" s="40"/>
      <c r="O7" s="39"/>
      <c r="P7" s="40"/>
    </row>
    <row r="8" spans="1:16" s="41" customFormat="1" ht="15" customHeight="1">
      <c r="A8" s="103" t="s">
        <v>133</v>
      </c>
      <c r="B8" s="104"/>
      <c r="C8" s="77" t="s">
        <v>7</v>
      </c>
      <c r="D8" s="78"/>
      <c r="E8" s="79" t="s">
        <v>123</v>
      </c>
      <c r="F8" s="80"/>
      <c r="G8" s="79" t="s">
        <v>8</v>
      </c>
      <c r="H8" s="80"/>
      <c r="I8" s="39"/>
      <c r="J8" s="40"/>
      <c r="K8" s="39"/>
      <c r="L8" s="40"/>
      <c r="M8" s="39"/>
      <c r="N8" s="40"/>
      <c r="O8" s="39"/>
      <c r="P8" s="40"/>
    </row>
    <row r="9" spans="1:16" s="41" customFormat="1" ht="15" customHeight="1" thickBot="1">
      <c r="A9" s="105"/>
      <c r="B9" s="106"/>
      <c r="C9" s="73" t="s">
        <v>134</v>
      </c>
      <c r="D9" s="74"/>
      <c r="E9" s="75" t="s">
        <v>124</v>
      </c>
      <c r="F9" s="76"/>
      <c r="G9" s="75" t="s">
        <v>18</v>
      </c>
      <c r="H9" s="76"/>
      <c r="I9" s="39"/>
      <c r="J9" s="40"/>
      <c r="K9" s="39"/>
      <c r="L9" s="40"/>
      <c r="M9" s="39"/>
      <c r="N9" s="40"/>
      <c r="O9" s="39"/>
      <c r="P9" s="40"/>
    </row>
    <row r="10" spans="1:16" s="50" customFormat="1" ht="15" customHeight="1" thickBot="1">
      <c r="A10" s="70"/>
      <c r="B10" s="46"/>
      <c r="C10" s="46"/>
      <c r="D10" s="47"/>
      <c r="E10" s="48"/>
      <c r="F10" s="49"/>
      <c r="G10" s="48"/>
      <c r="H10" s="71"/>
      <c r="I10" s="48"/>
      <c r="J10" s="49"/>
      <c r="K10" s="48"/>
      <c r="L10" s="49"/>
      <c r="M10" s="48"/>
      <c r="N10" s="49"/>
      <c r="O10" s="48"/>
      <c r="P10" s="49"/>
    </row>
    <row r="11" spans="1:16" s="50" customFormat="1" ht="15" customHeight="1">
      <c r="A11" s="146" t="s">
        <v>83</v>
      </c>
      <c r="B11" s="147"/>
      <c r="C11" s="147"/>
      <c r="D11" s="152"/>
      <c r="E11" s="152" t="s">
        <v>0</v>
      </c>
      <c r="F11" s="125" t="str">
        <f>"Stand am 31.12."&amp;(RIGHT(Allgemeines!$E$21,4)-1)&amp;"
in vollen Euro"</f>
        <v>Stand am 31.12.2022
in vollen Euro</v>
      </c>
      <c r="G11" s="152" t="s">
        <v>0</v>
      </c>
      <c r="H11" s="125" t="str">
        <f>"Stand "&amp;Allgemeines!$E$21&amp;"
in vollen Euro"</f>
        <v>Stand am 31.12.2023
in vollen Euro</v>
      </c>
      <c r="I11" s="48"/>
      <c r="J11" s="49"/>
      <c r="K11" s="48"/>
      <c r="L11" s="49"/>
      <c r="M11" s="48"/>
      <c r="N11" s="49"/>
      <c r="O11" s="48"/>
      <c r="P11" s="49"/>
    </row>
    <row r="12" spans="1:16" s="50" customFormat="1" ht="15" customHeight="1">
      <c r="A12" s="148"/>
      <c r="B12" s="149"/>
      <c r="C12" s="149"/>
      <c r="D12" s="153"/>
      <c r="E12" s="153"/>
      <c r="F12" s="126"/>
      <c r="G12" s="153"/>
      <c r="H12" s="126"/>
      <c r="I12" s="48"/>
      <c r="J12" s="49"/>
      <c r="K12" s="48"/>
      <c r="L12" s="49"/>
      <c r="M12" s="48"/>
      <c r="N12" s="49"/>
      <c r="O12" s="48"/>
      <c r="P12" s="49"/>
    </row>
    <row r="13" spans="1:16" s="50" customFormat="1" ht="15" customHeight="1">
      <c r="A13" s="150"/>
      <c r="B13" s="151"/>
      <c r="C13" s="151"/>
      <c r="D13" s="154"/>
      <c r="E13" s="154"/>
      <c r="F13" s="127"/>
      <c r="G13" s="154"/>
      <c r="H13" s="127"/>
      <c r="I13" s="48"/>
      <c r="J13" s="49"/>
      <c r="K13" s="48"/>
      <c r="L13" s="49"/>
      <c r="M13" s="48"/>
      <c r="N13" s="49"/>
      <c r="O13" s="48"/>
      <c r="P13" s="49"/>
    </row>
    <row r="14" spans="1:16" s="41" customFormat="1" ht="15" customHeight="1">
      <c r="A14" s="128" t="s">
        <v>88</v>
      </c>
      <c r="B14" s="129"/>
      <c r="C14" s="129"/>
      <c r="D14" s="51"/>
      <c r="E14" s="52" t="s">
        <v>125</v>
      </c>
      <c r="F14" s="53"/>
      <c r="G14" s="52" t="s">
        <v>81</v>
      </c>
      <c r="H14" s="53"/>
      <c r="I14" s="39"/>
      <c r="J14" s="40"/>
      <c r="K14" s="39"/>
      <c r="L14" s="40"/>
      <c r="M14" s="39"/>
      <c r="N14" s="40"/>
      <c r="O14" s="39"/>
      <c r="P14" s="40"/>
    </row>
    <row r="15" spans="1:16" s="41" customFormat="1" ht="15" customHeight="1" thickBot="1">
      <c r="A15" s="130" t="s">
        <v>89</v>
      </c>
      <c r="B15" s="131" t="s">
        <v>79</v>
      </c>
      <c r="C15" s="131"/>
      <c r="D15" s="54"/>
      <c r="E15" s="43" t="s">
        <v>126</v>
      </c>
      <c r="F15" s="44"/>
      <c r="G15" s="43" t="s">
        <v>84</v>
      </c>
      <c r="H15" s="44"/>
      <c r="I15" s="39"/>
      <c r="J15" s="40"/>
      <c r="K15" s="39"/>
      <c r="L15" s="40"/>
      <c r="M15" s="39"/>
      <c r="N15" s="40"/>
      <c r="O15" s="39"/>
      <c r="P15" s="40"/>
    </row>
    <row r="16" spans="1:16" s="50" customFormat="1" ht="15" customHeight="1" thickBot="1">
      <c r="A16" s="70"/>
      <c r="B16" s="46"/>
      <c r="C16" s="46"/>
      <c r="D16" s="47"/>
      <c r="E16" s="48"/>
      <c r="F16" s="49"/>
      <c r="G16" s="48"/>
      <c r="H16" s="71"/>
      <c r="I16" s="48"/>
      <c r="J16" s="49"/>
      <c r="K16" s="48"/>
      <c r="L16" s="49"/>
      <c r="M16" s="48"/>
      <c r="N16" s="49"/>
      <c r="O16" s="48"/>
      <c r="P16" s="49"/>
    </row>
    <row r="17" spans="1:16" s="41" customFormat="1" ht="30" customHeight="1" thickBot="1">
      <c r="A17" s="132" t="s">
        <v>118</v>
      </c>
      <c r="B17" s="133"/>
      <c r="C17" s="133"/>
      <c r="D17" s="134"/>
      <c r="E17" s="55" t="s">
        <v>127</v>
      </c>
      <c r="F17" s="56">
        <f>F6+F8+F9+F15</f>
        <v>0</v>
      </c>
      <c r="G17" s="55" t="s">
        <v>19</v>
      </c>
      <c r="H17" s="56">
        <f>H6+H8+H9+H15</f>
        <v>0</v>
      </c>
      <c r="I17" s="39"/>
      <c r="J17" s="40"/>
      <c r="K17" s="39"/>
      <c r="L17" s="40"/>
      <c r="M17" s="39"/>
      <c r="N17" s="40"/>
      <c r="O17" s="39"/>
      <c r="P17" s="40"/>
    </row>
    <row r="18" spans="1:16" ht="15" customHeight="1" thickBot="1">
      <c r="A18" s="33"/>
      <c r="B18" s="29"/>
      <c r="C18" s="29"/>
      <c r="F18" s="31"/>
      <c r="G18" s="34"/>
      <c r="H18" s="34"/>
      <c r="I18" s="34"/>
      <c r="J18" s="34"/>
      <c r="K18" s="34"/>
      <c r="L18" s="34"/>
      <c r="M18" s="34"/>
      <c r="N18" s="34"/>
      <c r="O18" s="34"/>
      <c r="P18" s="35"/>
    </row>
    <row r="19" spans="1:16" ht="19.95" customHeight="1">
      <c r="A19" s="135" t="s">
        <v>85</v>
      </c>
      <c r="B19" s="136"/>
      <c r="C19" s="137"/>
      <c r="D19" s="107" t="s">
        <v>5</v>
      </c>
      <c r="E19" s="119" t="s">
        <v>0</v>
      </c>
      <c r="F19" s="122" t="str">
        <f>"Stand am 31.12."&amp;(RIGHT(Allgemeines!$E$21,4)-1)&amp;"
in vollen Euro"</f>
        <v>Stand am 31.12.2022
in vollen Euro</v>
      </c>
      <c r="G19" s="119" t="s">
        <v>0</v>
      </c>
      <c r="H19" s="125" t="str">
        <f>"Aufnahmen
vom 01.01. bis "&amp;RIGHT(Allgemeines!$E$21,10)&amp;"
in vollen Euro"</f>
        <v>Aufnahmen
vom 01.01. bis 31.12.2023
in vollen Euro</v>
      </c>
      <c r="I19" s="119" t="s">
        <v>0</v>
      </c>
      <c r="J19" s="125" t="str">
        <f>"Tilgungen
vom 01.01. bis "&amp;RIGHT(Allgemeines!$E$21,10)&amp;"
in vollen Euro"</f>
        <v>Tilgungen
vom 01.01. bis 31.12.2023
in vollen Euro</v>
      </c>
      <c r="K19" s="119" t="s">
        <v>0</v>
      </c>
      <c r="L19" s="125" t="str">
        <f>"Sonstige Zugänge
vom 01.01. bis "&amp;RIGHT(Allgemeines!$E$21,10)&amp;"
in vollen Euro"</f>
        <v>Sonstige Zugänge
vom 01.01. bis 31.12.2023
in vollen Euro</v>
      </c>
      <c r="M19" s="119" t="s">
        <v>0</v>
      </c>
      <c r="N19" s="125" t="str">
        <f>"Sonstige Abgänge
vom 01.01. bis "&amp;RIGHT(Allgemeines!$E$21,10)&amp;"
in vollen Euro"</f>
        <v>Sonstige Abgänge
vom 01.01. bis 31.12.2023
in vollen Euro</v>
      </c>
      <c r="O19" s="119" t="s">
        <v>0</v>
      </c>
      <c r="P19" s="125" t="str">
        <f>"Stand "&amp;Allgemeines!$E$21&amp;"
in vollen Euro"</f>
        <v>Stand am 31.12.2023
in vollen Euro</v>
      </c>
    </row>
    <row r="20" spans="1:16" ht="19.95" customHeight="1">
      <c r="A20" s="138"/>
      <c r="B20" s="139"/>
      <c r="C20" s="140"/>
      <c r="D20" s="108"/>
      <c r="E20" s="120"/>
      <c r="F20" s="123"/>
      <c r="G20" s="120"/>
      <c r="H20" s="144"/>
      <c r="I20" s="120"/>
      <c r="J20" s="144"/>
      <c r="K20" s="120"/>
      <c r="L20" s="144"/>
      <c r="M20" s="120"/>
      <c r="N20" s="144"/>
      <c r="O20" s="120"/>
      <c r="P20" s="144"/>
    </row>
    <row r="21" spans="1:16" ht="19.95" customHeight="1">
      <c r="A21" s="141"/>
      <c r="B21" s="142"/>
      <c r="C21" s="143"/>
      <c r="D21" s="109"/>
      <c r="E21" s="121"/>
      <c r="F21" s="124"/>
      <c r="G21" s="121"/>
      <c r="H21" s="145"/>
      <c r="I21" s="121"/>
      <c r="J21" s="145"/>
      <c r="K21" s="121"/>
      <c r="L21" s="145"/>
      <c r="M21" s="121"/>
      <c r="N21" s="145"/>
      <c r="O21" s="121"/>
      <c r="P21" s="145"/>
    </row>
    <row r="22" spans="1:16" s="41" customFormat="1" ht="15" customHeight="1">
      <c r="A22" s="155" t="s">
        <v>135</v>
      </c>
      <c r="B22" s="156"/>
      <c r="C22" s="157"/>
      <c r="D22" s="72" t="str">
        <f>IF(F22+H22-J22+L22-N22-P22=0,"","Fehler")</f>
        <v/>
      </c>
      <c r="E22" s="37" t="s">
        <v>10</v>
      </c>
      <c r="F22" s="38"/>
      <c r="G22" s="37" t="s">
        <v>16</v>
      </c>
      <c r="H22" s="38"/>
      <c r="I22" s="37" t="s">
        <v>17</v>
      </c>
      <c r="J22" s="38"/>
      <c r="K22" s="37" t="s">
        <v>29</v>
      </c>
      <c r="L22" s="38"/>
      <c r="M22" s="37" t="s">
        <v>33</v>
      </c>
      <c r="N22" s="38"/>
      <c r="O22" s="37" t="s">
        <v>11</v>
      </c>
      <c r="P22" s="38"/>
    </row>
    <row r="23" spans="1:16" s="41" customFormat="1" ht="15" customHeight="1">
      <c r="A23" s="199" t="s">
        <v>91</v>
      </c>
      <c r="B23" s="158" t="s">
        <v>128</v>
      </c>
      <c r="C23" s="159"/>
      <c r="D23" s="81" t="str">
        <f aca="true" t="shared" si="0" ref="D23:D26">IF(F23+H23-J23+L23-N23-P23=0,"","Fehler")</f>
        <v/>
      </c>
      <c r="E23" s="82" t="s">
        <v>92</v>
      </c>
      <c r="F23" s="83"/>
      <c r="G23" s="82" t="s">
        <v>93</v>
      </c>
      <c r="H23" s="83"/>
      <c r="I23" s="82" t="s">
        <v>94</v>
      </c>
      <c r="J23" s="83"/>
      <c r="K23" s="82" t="s">
        <v>95</v>
      </c>
      <c r="L23" s="83"/>
      <c r="M23" s="82" t="s">
        <v>96</v>
      </c>
      <c r="N23" s="83"/>
      <c r="O23" s="82" t="s">
        <v>97</v>
      </c>
      <c r="P23" s="83"/>
    </row>
    <row r="24" spans="1:16" s="41" customFormat="1" ht="15" customHeight="1" thickBot="1">
      <c r="A24" s="200"/>
      <c r="B24" s="160" t="s">
        <v>129</v>
      </c>
      <c r="C24" s="161"/>
      <c r="D24" s="84" t="str">
        <f t="shared" si="0"/>
        <v/>
      </c>
      <c r="E24" s="75" t="s">
        <v>98</v>
      </c>
      <c r="F24" s="76"/>
      <c r="G24" s="75" t="s">
        <v>99</v>
      </c>
      <c r="H24" s="76"/>
      <c r="I24" s="75" t="s">
        <v>100</v>
      </c>
      <c r="J24" s="76"/>
      <c r="K24" s="75" t="s">
        <v>101</v>
      </c>
      <c r="L24" s="76"/>
      <c r="M24" s="75" t="s">
        <v>102</v>
      </c>
      <c r="N24" s="76"/>
      <c r="O24" s="75" t="s">
        <v>103</v>
      </c>
      <c r="P24" s="76"/>
    </row>
    <row r="25" spans="1:16" s="41" customFormat="1" ht="15" customHeight="1">
      <c r="A25" s="162" t="s">
        <v>136</v>
      </c>
      <c r="B25" s="163"/>
      <c r="C25" s="86" t="s">
        <v>7</v>
      </c>
      <c r="D25" s="87" t="str">
        <f t="shared" si="0"/>
        <v/>
      </c>
      <c r="E25" s="88" t="s">
        <v>20</v>
      </c>
      <c r="F25" s="89"/>
      <c r="G25" s="88" t="s">
        <v>23</v>
      </c>
      <c r="H25" s="89"/>
      <c r="I25" s="88" t="s">
        <v>26</v>
      </c>
      <c r="J25" s="89"/>
      <c r="K25" s="88" t="s">
        <v>30</v>
      </c>
      <c r="L25" s="89"/>
      <c r="M25" s="88" t="s">
        <v>34</v>
      </c>
      <c r="N25" s="89"/>
      <c r="O25" s="88" t="s">
        <v>37</v>
      </c>
      <c r="P25" s="89"/>
    </row>
    <row r="26" spans="1:16" s="41" customFormat="1" ht="15" customHeight="1" thickBot="1">
      <c r="A26" s="105"/>
      <c r="B26" s="106"/>
      <c r="C26" s="73" t="s">
        <v>134</v>
      </c>
      <c r="D26" s="84" t="str">
        <f t="shared" si="0"/>
        <v/>
      </c>
      <c r="E26" s="75" t="s">
        <v>21</v>
      </c>
      <c r="F26" s="76"/>
      <c r="G26" s="75" t="s">
        <v>24</v>
      </c>
      <c r="H26" s="76"/>
      <c r="I26" s="75" t="s">
        <v>27</v>
      </c>
      <c r="J26" s="76"/>
      <c r="K26" s="75" t="s">
        <v>31</v>
      </c>
      <c r="L26" s="76"/>
      <c r="M26" s="75" t="s">
        <v>35</v>
      </c>
      <c r="N26" s="76"/>
      <c r="O26" s="75" t="s">
        <v>38</v>
      </c>
      <c r="P26" s="76"/>
    </row>
    <row r="27" spans="1:16" s="50" customFormat="1" ht="19.95" customHeight="1" thickBot="1">
      <c r="A27" s="164" t="s">
        <v>1</v>
      </c>
      <c r="B27" s="165"/>
      <c r="C27" s="166"/>
      <c r="D27" s="57"/>
      <c r="E27" s="58" t="s">
        <v>22</v>
      </c>
      <c r="F27" s="59">
        <f>F22+F25+F26</f>
        <v>0</v>
      </c>
      <c r="G27" s="58" t="s">
        <v>25</v>
      </c>
      <c r="H27" s="59">
        <f>H22+H25+H26</f>
        <v>0</v>
      </c>
      <c r="I27" s="58" t="s">
        <v>28</v>
      </c>
      <c r="J27" s="59">
        <f>J22+J25+J26</f>
        <v>0</v>
      </c>
      <c r="K27" s="58" t="s">
        <v>32</v>
      </c>
      <c r="L27" s="59">
        <f>L22+L25+L26</f>
        <v>0</v>
      </c>
      <c r="M27" s="58" t="s">
        <v>36</v>
      </c>
      <c r="N27" s="59">
        <f>N22+N25+N26</f>
        <v>0</v>
      </c>
      <c r="O27" s="58" t="s">
        <v>39</v>
      </c>
      <c r="P27" s="60">
        <f>P22+P25+P26</f>
        <v>0</v>
      </c>
    </row>
    <row r="28" spans="1:16" s="50" customFormat="1" ht="30" customHeight="1" thickBot="1">
      <c r="A28" s="167" t="s">
        <v>120</v>
      </c>
      <c r="B28" s="168"/>
      <c r="C28" s="168"/>
      <c r="D28" s="169"/>
      <c r="E28" s="170" t="str">
        <f>IF((F23+F24)=F22,"","Fehler: Summe aus P0170 und P0180 ungleich P0050")</f>
        <v/>
      </c>
      <c r="F28" s="171" t="e">
        <f aca="true" t="shared" si="1" ref="F28">IF((H28+H27)&lt;H26,"Fehler","")</f>
        <v>#VALUE!</v>
      </c>
      <c r="G28" s="170" t="str">
        <f>IF((H23+H24)=H22,"","Fehler: Summe aus P0171 und P0181 ungleich P0051")</f>
        <v/>
      </c>
      <c r="H28" s="171" t="e">
        <f aca="true" t="shared" si="2" ref="H28">IF((J28+J27)&lt;J26,"Fehler","")</f>
        <v>#VALUE!</v>
      </c>
      <c r="I28" s="170" t="str">
        <f>IF((J23+J24)=J22,"","Fehler: Summe aus P0172 und P0182 ungleich P0052")</f>
        <v/>
      </c>
      <c r="J28" s="171" t="e">
        <f aca="true" t="shared" si="3" ref="J28">IF((L28+L27)&lt;L26,"Fehler","")</f>
        <v>#VALUE!</v>
      </c>
      <c r="K28" s="170" t="str">
        <f>IF((L23+L24)=L22,"","Fehler: Summe aus P0173 und P0183 ungleich P0053")</f>
        <v/>
      </c>
      <c r="L28" s="171" t="e">
        <f aca="true" t="shared" si="4" ref="L28">IF((N28+N27)&lt;N26,"Fehler","")</f>
        <v>#VALUE!</v>
      </c>
      <c r="M28" s="170" t="str">
        <f>IF((N23+N24)=N22,"","Fehler: Summe aus P0174 und P0184 ungleich P0054")</f>
        <v/>
      </c>
      <c r="N28" s="171" t="e">
        <f aca="true" t="shared" si="5" ref="N28">IF((P28+P27)&lt;P26,"Fehler","")</f>
        <v>#VALUE!</v>
      </c>
      <c r="O28" s="170" t="str">
        <f>IF((P23+P24)=P22,"","Fehler: Summe aus P0179 und P0189 ungleich P0059")</f>
        <v/>
      </c>
      <c r="P28" s="171" t="str">
        <f aca="true" t="shared" si="6" ref="P28">IF((Q28+Q27)&lt;Q26,"Fehler","")</f>
        <v/>
      </c>
    </row>
    <row r="29" spans="1:16" ht="19.95" customHeight="1">
      <c r="A29" s="135" t="s">
        <v>86</v>
      </c>
      <c r="B29" s="136"/>
      <c r="C29" s="137"/>
      <c r="D29" s="107" t="s">
        <v>5</v>
      </c>
      <c r="E29" s="119" t="s">
        <v>0</v>
      </c>
      <c r="F29" s="122" t="str">
        <f>"Stand am 31.12."&amp;(RIGHT(Allgemeines!$E$21,4)-1)&amp;"
in vollen Euro"</f>
        <v>Stand am 31.12.2022
in vollen Euro</v>
      </c>
      <c r="G29" s="119" t="s">
        <v>0</v>
      </c>
      <c r="H29" s="125" t="str">
        <f>"Aufnahmen
vom 01.01. bis "&amp;RIGHT(Allgemeines!$E$21,10)&amp;"
in vollen Euro"</f>
        <v>Aufnahmen
vom 01.01. bis 31.12.2023
in vollen Euro</v>
      </c>
      <c r="I29" s="119" t="s">
        <v>0</v>
      </c>
      <c r="J29" s="125" t="str">
        <f>"Tilgungen
vom 01.01. bis "&amp;RIGHT(Allgemeines!$E$21,10)&amp;"
in vollen Euro"</f>
        <v>Tilgungen
vom 01.01. bis 31.12.2023
in vollen Euro</v>
      </c>
      <c r="K29" s="119" t="s">
        <v>0</v>
      </c>
      <c r="L29" s="125" t="str">
        <f>"Sonstige Zugänge
vom 01.01. bis "&amp;RIGHT(Allgemeines!$E$21,10)&amp;"
in vollen Euro"</f>
        <v>Sonstige Zugänge
vom 01.01. bis 31.12.2023
in vollen Euro</v>
      </c>
      <c r="M29" s="119" t="s">
        <v>0</v>
      </c>
      <c r="N29" s="125" t="str">
        <f>"Sonstige Abgänge
vom 01.01. bis "&amp;RIGHT(Allgemeines!$E$21,10)&amp;"
in vollen Euro"</f>
        <v>Sonstige Abgänge
vom 01.01. bis 31.12.2023
in vollen Euro</v>
      </c>
      <c r="O29" s="119" t="s">
        <v>0</v>
      </c>
      <c r="P29" s="125" t="str">
        <f>"Stand "&amp;Allgemeines!$E$21&amp;"
in vollen Euro"</f>
        <v>Stand am 31.12.2023
in vollen Euro</v>
      </c>
    </row>
    <row r="30" spans="1:16" ht="19.95" customHeight="1">
      <c r="A30" s="138"/>
      <c r="B30" s="139"/>
      <c r="C30" s="140"/>
      <c r="D30" s="108"/>
      <c r="E30" s="120"/>
      <c r="F30" s="123"/>
      <c r="G30" s="120"/>
      <c r="H30" s="144"/>
      <c r="I30" s="120"/>
      <c r="J30" s="144"/>
      <c r="K30" s="120"/>
      <c r="L30" s="144"/>
      <c r="M30" s="120"/>
      <c r="N30" s="144"/>
      <c r="O30" s="120"/>
      <c r="P30" s="144"/>
    </row>
    <row r="31" spans="1:16" ht="19.95" customHeight="1">
      <c r="A31" s="141"/>
      <c r="B31" s="142"/>
      <c r="C31" s="143"/>
      <c r="D31" s="109"/>
      <c r="E31" s="121"/>
      <c r="F31" s="124"/>
      <c r="G31" s="121"/>
      <c r="H31" s="145"/>
      <c r="I31" s="121"/>
      <c r="J31" s="145"/>
      <c r="K31" s="121"/>
      <c r="L31" s="145"/>
      <c r="M31" s="121"/>
      <c r="N31" s="145"/>
      <c r="O31" s="121"/>
      <c r="P31" s="145"/>
    </row>
    <row r="32" spans="1:16" s="41" customFormat="1" ht="15" customHeight="1">
      <c r="A32" s="155" t="s">
        <v>135</v>
      </c>
      <c r="B32" s="156"/>
      <c r="C32" s="157"/>
      <c r="D32" s="72" t="str">
        <f>IF(F32+H32-J32+L32-N32-P32=0,"","Fehler")</f>
        <v/>
      </c>
      <c r="E32" s="37" t="s">
        <v>40</v>
      </c>
      <c r="F32" s="38"/>
      <c r="G32" s="37" t="s">
        <v>44</v>
      </c>
      <c r="H32" s="38"/>
      <c r="I32" s="37" t="s">
        <v>48</v>
      </c>
      <c r="J32" s="38"/>
      <c r="K32" s="37" t="s">
        <v>52</v>
      </c>
      <c r="L32" s="38"/>
      <c r="M32" s="37" t="s">
        <v>56</v>
      </c>
      <c r="N32" s="38"/>
      <c r="O32" s="37" t="s">
        <v>60</v>
      </c>
      <c r="P32" s="38"/>
    </row>
    <row r="33" spans="1:16" s="41" customFormat="1" ht="15" customHeight="1">
      <c r="A33" s="199" t="s">
        <v>91</v>
      </c>
      <c r="B33" s="158" t="s">
        <v>128</v>
      </c>
      <c r="C33" s="159"/>
      <c r="D33" s="81" t="str">
        <f aca="true" t="shared" si="7" ref="D33:D36">IF(F33+H33-J33+L33-N33-P33=0,"","Fehler")</f>
        <v/>
      </c>
      <c r="E33" s="82" t="s">
        <v>104</v>
      </c>
      <c r="F33" s="83"/>
      <c r="G33" s="82" t="s">
        <v>105</v>
      </c>
      <c r="H33" s="83"/>
      <c r="I33" s="82" t="s">
        <v>106</v>
      </c>
      <c r="J33" s="83"/>
      <c r="K33" s="82" t="s">
        <v>107</v>
      </c>
      <c r="L33" s="83"/>
      <c r="M33" s="82" t="s">
        <v>108</v>
      </c>
      <c r="N33" s="83"/>
      <c r="O33" s="82" t="s">
        <v>109</v>
      </c>
      <c r="P33" s="83"/>
    </row>
    <row r="34" spans="1:16" s="41" customFormat="1" ht="15" customHeight="1" thickBot="1">
      <c r="A34" s="200"/>
      <c r="B34" s="160" t="s">
        <v>129</v>
      </c>
      <c r="C34" s="161"/>
      <c r="D34" s="84" t="str">
        <f t="shared" si="7"/>
        <v/>
      </c>
      <c r="E34" s="75" t="s">
        <v>110</v>
      </c>
      <c r="F34" s="76"/>
      <c r="G34" s="75" t="s">
        <v>111</v>
      </c>
      <c r="H34" s="76"/>
      <c r="I34" s="75" t="s">
        <v>112</v>
      </c>
      <c r="J34" s="76"/>
      <c r="K34" s="75" t="s">
        <v>113</v>
      </c>
      <c r="L34" s="76"/>
      <c r="M34" s="75" t="s">
        <v>114</v>
      </c>
      <c r="N34" s="76"/>
      <c r="O34" s="75" t="s">
        <v>115</v>
      </c>
      <c r="P34" s="76"/>
    </row>
    <row r="35" spans="1:16" s="41" customFormat="1" ht="15" customHeight="1">
      <c r="A35" s="162" t="s">
        <v>136</v>
      </c>
      <c r="B35" s="163"/>
      <c r="C35" s="86" t="s">
        <v>7</v>
      </c>
      <c r="D35" s="87" t="str">
        <f t="shared" si="7"/>
        <v/>
      </c>
      <c r="E35" s="88" t="s">
        <v>41</v>
      </c>
      <c r="F35" s="89"/>
      <c r="G35" s="88" t="s">
        <v>45</v>
      </c>
      <c r="H35" s="89"/>
      <c r="I35" s="88" t="s">
        <v>49</v>
      </c>
      <c r="J35" s="89"/>
      <c r="K35" s="88" t="s">
        <v>53</v>
      </c>
      <c r="L35" s="89"/>
      <c r="M35" s="88" t="s">
        <v>57</v>
      </c>
      <c r="N35" s="89"/>
      <c r="O35" s="88" t="s">
        <v>61</v>
      </c>
      <c r="P35" s="89"/>
    </row>
    <row r="36" spans="1:16" s="41" customFormat="1" ht="15" customHeight="1" thickBot="1">
      <c r="A36" s="105"/>
      <c r="B36" s="106"/>
      <c r="C36" s="73" t="s">
        <v>134</v>
      </c>
      <c r="D36" s="84" t="str">
        <f t="shared" si="7"/>
        <v/>
      </c>
      <c r="E36" s="75" t="s">
        <v>42</v>
      </c>
      <c r="F36" s="76"/>
      <c r="G36" s="75" t="s">
        <v>46</v>
      </c>
      <c r="H36" s="76"/>
      <c r="I36" s="75" t="s">
        <v>50</v>
      </c>
      <c r="J36" s="76"/>
      <c r="K36" s="75" t="s">
        <v>54</v>
      </c>
      <c r="L36" s="76"/>
      <c r="M36" s="75" t="s">
        <v>58</v>
      </c>
      <c r="N36" s="76"/>
      <c r="O36" s="75" t="s">
        <v>62</v>
      </c>
      <c r="P36" s="76"/>
    </row>
    <row r="37" spans="1:16" s="50" customFormat="1" ht="19.95" customHeight="1" thickBot="1">
      <c r="A37" s="164" t="s">
        <v>1</v>
      </c>
      <c r="B37" s="165"/>
      <c r="C37" s="166"/>
      <c r="D37" s="57"/>
      <c r="E37" s="58" t="s">
        <v>43</v>
      </c>
      <c r="F37" s="59">
        <f>F32+F35+F36</f>
        <v>0</v>
      </c>
      <c r="G37" s="58" t="s">
        <v>47</v>
      </c>
      <c r="H37" s="59">
        <f>H32+H35+H36</f>
        <v>0</v>
      </c>
      <c r="I37" s="58" t="s">
        <v>51</v>
      </c>
      <c r="J37" s="59">
        <f>J32+J35+J36</f>
        <v>0</v>
      </c>
      <c r="K37" s="58" t="s">
        <v>55</v>
      </c>
      <c r="L37" s="59">
        <f>L32+L35+L36</f>
        <v>0</v>
      </c>
      <c r="M37" s="58" t="s">
        <v>59</v>
      </c>
      <c r="N37" s="59">
        <f>N32+N35+N36</f>
        <v>0</v>
      </c>
      <c r="O37" s="58" t="s">
        <v>63</v>
      </c>
      <c r="P37" s="60">
        <f>P32+P35+P36</f>
        <v>0</v>
      </c>
    </row>
    <row r="38" spans="1:16" s="50" customFormat="1" ht="30" customHeight="1" thickBot="1">
      <c r="A38" s="167" t="s">
        <v>120</v>
      </c>
      <c r="B38" s="168"/>
      <c r="C38" s="168"/>
      <c r="D38" s="169"/>
      <c r="E38" s="170" t="str">
        <f>IF((F33+F34)=F32,"","Fehler: Summe aus P0190 und P0200 ungleich P0090")</f>
        <v/>
      </c>
      <c r="F38" s="171" t="e">
        <f aca="true" t="shared" si="8" ref="F38">IF((H38+H37)&lt;H36,"Fehler","")</f>
        <v>#VALUE!</v>
      </c>
      <c r="G38" s="170" t="str">
        <f>IF((H33+H34)=H32,"","Fehler: Summe aus P0191 und P0201 ungleich P0091")</f>
        <v/>
      </c>
      <c r="H38" s="171" t="e">
        <f aca="true" t="shared" si="9" ref="H38">IF((J38+J37)&lt;J36,"Fehler","")</f>
        <v>#VALUE!</v>
      </c>
      <c r="I38" s="170" t="str">
        <f>IF((J33+J34)=J32,"","Fehler: Summe aus P0192 und P0202 ungleich P0092")</f>
        <v/>
      </c>
      <c r="J38" s="171" t="e">
        <f aca="true" t="shared" si="10" ref="J38">IF((L38+L37)&lt;L36,"Fehler","")</f>
        <v>#VALUE!</v>
      </c>
      <c r="K38" s="170" t="str">
        <f>IF((L33+L34)=L32,"","Fehler: Summe aus P0193 und P0203 ungleich P0093")</f>
        <v/>
      </c>
      <c r="L38" s="171" t="e">
        <f aca="true" t="shared" si="11" ref="L38">IF((N38+N37)&lt;N36,"Fehler","")</f>
        <v>#VALUE!</v>
      </c>
      <c r="M38" s="170" t="str">
        <f>IF((N33+N34)=N32,"","Fehler: Summe aus P0194 und P0204 ungleich P0094")</f>
        <v/>
      </c>
      <c r="N38" s="171" t="e">
        <f aca="true" t="shared" si="12" ref="N38">IF((P38+P37)&lt;P36,"Fehler","")</f>
        <v>#VALUE!</v>
      </c>
      <c r="O38" s="170" t="str">
        <f>IF((P33+P34)=P32,"","Fehler: Summe aus P0199 und P0209 ungleich P0099")</f>
        <v/>
      </c>
      <c r="P38" s="171" t="str">
        <f aca="true" t="shared" si="13" ref="P38">IF((Q38+Q37)&lt;Q36,"Fehler","")</f>
        <v/>
      </c>
    </row>
    <row r="39" spans="1:17" s="50" customFormat="1" ht="19.95" customHeight="1" thickBot="1">
      <c r="A39" s="172" t="s">
        <v>119</v>
      </c>
      <c r="B39" s="173"/>
      <c r="C39" s="173"/>
      <c r="D39" s="173"/>
      <c r="E39" s="173"/>
      <c r="F39" s="173"/>
      <c r="G39" s="173"/>
      <c r="H39" s="173"/>
      <c r="I39" s="173"/>
      <c r="J39" s="173"/>
      <c r="K39" s="174" t="s">
        <v>120</v>
      </c>
      <c r="L39" s="175"/>
      <c r="M39" s="176" t="str">
        <f>IF(H17+P27+P37=P39,"","Fehler: Summe 0999")</f>
        <v/>
      </c>
      <c r="N39" s="177" t="e">
        <f aca="true" t="shared" si="14" ref="N39">IF((D16+N26+N36)=N38,"","Fehler")</f>
        <v>#VALUE!</v>
      </c>
      <c r="O39" s="55" t="s">
        <v>75</v>
      </c>
      <c r="P39" s="61"/>
      <c r="Q39" s="50" t="str">
        <f aca="true" t="shared" si="15" ref="Q39">IF((S39+S38)&lt;S37,"Fehler","")</f>
        <v/>
      </c>
    </row>
    <row r="40" spans="1:16" s="50" customFormat="1" ht="15" customHeight="1" thickBot="1">
      <c r="A40" s="45"/>
      <c r="B40" s="46"/>
      <c r="C40" s="46"/>
      <c r="D40" s="47"/>
      <c r="E40" s="48"/>
      <c r="F40" s="49"/>
      <c r="G40" s="48"/>
      <c r="H40" s="49"/>
      <c r="I40" s="48"/>
      <c r="J40" s="49"/>
      <c r="K40" s="48"/>
      <c r="L40" s="49"/>
      <c r="M40" s="48"/>
      <c r="N40" s="49"/>
      <c r="O40" s="48"/>
      <c r="P40" s="49"/>
    </row>
    <row r="41" spans="1:16" s="50" customFormat="1" ht="15" customHeight="1">
      <c r="A41" s="135" t="s">
        <v>87</v>
      </c>
      <c r="B41" s="136"/>
      <c r="C41" s="137"/>
      <c r="D41" s="195"/>
      <c r="E41" s="152" t="s">
        <v>0</v>
      </c>
      <c r="F41" s="125" t="str">
        <f>"Stand am 31.12."&amp;(RIGHT(Allgemeines!$E$21,4)-1)&amp;"
in vollen Euro"</f>
        <v>Stand am 31.12.2022
in vollen Euro</v>
      </c>
      <c r="G41" s="119" t="s">
        <v>0</v>
      </c>
      <c r="H41" s="125" t="str">
        <f>"Stand "&amp;Allgemeines!$E$21&amp;"
in vollen Euro"</f>
        <v>Stand am 31.12.2023
in vollen Euro</v>
      </c>
      <c r="I41" s="48"/>
      <c r="J41" s="49"/>
      <c r="K41" s="48"/>
      <c r="L41" s="49"/>
      <c r="M41" s="48"/>
      <c r="N41" s="49"/>
      <c r="O41" s="48"/>
      <c r="P41" s="49"/>
    </row>
    <row r="42" spans="1:16" s="50" customFormat="1" ht="15" customHeight="1">
      <c r="A42" s="138"/>
      <c r="B42" s="139"/>
      <c r="C42" s="140"/>
      <c r="D42" s="196"/>
      <c r="E42" s="153"/>
      <c r="F42" s="144"/>
      <c r="G42" s="120"/>
      <c r="H42" s="144"/>
      <c r="I42" s="62"/>
      <c r="J42" s="63"/>
      <c r="K42" s="62"/>
      <c r="L42" s="63"/>
      <c r="M42" s="62"/>
      <c r="N42" s="63"/>
      <c r="O42" s="62"/>
      <c r="P42" s="63"/>
    </row>
    <row r="43" spans="1:16" ht="15" customHeight="1">
      <c r="A43" s="141"/>
      <c r="B43" s="142"/>
      <c r="C43" s="143"/>
      <c r="D43" s="197"/>
      <c r="E43" s="154"/>
      <c r="F43" s="145"/>
      <c r="G43" s="121"/>
      <c r="H43" s="145"/>
      <c r="I43" s="64"/>
      <c r="J43" s="64"/>
      <c r="K43" s="64"/>
      <c r="L43" s="64"/>
      <c r="M43" s="64"/>
      <c r="N43" s="64"/>
      <c r="O43" s="64"/>
      <c r="P43" s="64"/>
    </row>
    <row r="44" spans="1:16" s="41" customFormat="1" ht="15" customHeight="1">
      <c r="A44" s="99" t="s">
        <v>77</v>
      </c>
      <c r="B44" s="100"/>
      <c r="C44" s="189"/>
      <c r="D44" s="65"/>
      <c r="E44" s="37" t="s">
        <v>73</v>
      </c>
      <c r="F44" s="38"/>
      <c r="G44" s="37" t="s">
        <v>74</v>
      </c>
      <c r="H44" s="38"/>
      <c r="I44" s="39"/>
      <c r="J44" s="40"/>
      <c r="K44" s="39"/>
      <c r="L44" s="40"/>
      <c r="M44" s="39"/>
      <c r="N44" s="40"/>
      <c r="O44" s="39"/>
      <c r="P44" s="40"/>
    </row>
    <row r="45" spans="1:16" s="41" customFormat="1" ht="15" customHeight="1">
      <c r="A45" s="99" t="s">
        <v>137</v>
      </c>
      <c r="B45" s="100"/>
      <c r="C45" s="189"/>
      <c r="D45" s="65"/>
      <c r="E45" s="52" t="s">
        <v>64</v>
      </c>
      <c r="F45" s="53"/>
      <c r="G45" s="52" t="s">
        <v>68</v>
      </c>
      <c r="H45" s="53"/>
      <c r="I45" s="39"/>
      <c r="J45" s="40"/>
      <c r="K45" s="39"/>
      <c r="L45" s="40"/>
      <c r="M45" s="39"/>
      <c r="N45" s="40"/>
      <c r="O45" s="39"/>
      <c r="P45" s="40"/>
    </row>
    <row r="46" spans="1:16" s="41" customFormat="1" ht="15" customHeight="1">
      <c r="A46" s="190" t="s">
        <v>13</v>
      </c>
      <c r="B46" s="192" t="s">
        <v>72</v>
      </c>
      <c r="C46" s="193"/>
      <c r="D46" s="85"/>
      <c r="E46" s="82" t="s">
        <v>65</v>
      </c>
      <c r="F46" s="83"/>
      <c r="G46" s="82" t="s">
        <v>69</v>
      </c>
      <c r="H46" s="83"/>
      <c r="I46" s="39"/>
      <c r="J46" s="40"/>
      <c r="K46" s="39"/>
      <c r="L46" s="40"/>
      <c r="M46" s="39"/>
      <c r="N46" s="40"/>
      <c r="O46" s="39"/>
      <c r="P46" s="40"/>
    </row>
    <row r="47" spans="1:16" s="41" customFormat="1" ht="30" customHeight="1">
      <c r="A47" s="191"/>
      <c r="B47" s="194" t="s">
        <v>76</v>
      </c>
      <c r="C47" s="157"/>
      <c r="D47" s="65"/>
      <c r="E47" s="52" t="s">
        <v>66</v>
      </c>
      <c r="F47" s="53"/>
      <c r="G47" s="52" t="s">
        <v>70</v>
      </c>
      <c r="H47" s="53"/>
      <c r="I47" s="39"/>
      <c r="J47" s="40"/>
      <c r="K47" s="39"/>
      <c r="L47" s="40"/>
      <c r="M47" s="39"/>
      <c r="N47" s="40"/>
      <c r="O47" s="39"/>
      <c r="P47" s="40"/>
    </row>
    <row r="48" spans="1:16" s="41" customFormat="1" ht="15" customHeight="1" thickBot="1">
      <c r="A48" s="178" t="s">
        <v>14</v>
      </c>
      <c r="B48" s="101"/>
      <c r="C48" s="102"/>
      <c r="D48" s="66"/>
      <c r="E48" s="43" t="s">
        <v>67</v>
      </c>
      <c r="F48" s="44"/>
      <c r="G48" s="43" t="s">
        <v>71</v>
      </c>
      <c r="H48" s="44"/>
      <c r="I48" s="39"/>
      <c r="J48" s="40"/>
      <c r="K48" s="39"/>
      <c r="L48" s="40"/>
      <c r="M48" s="39"/>
      <c r="N48" s="40"/>
      <c r="O48" s="39"/>
      <c r="P48" s="40"/>
    </row>
    <row r="49" s="180" customFormat="1" ht="15" customHeight="1" thickBot="1">
      <c r="A49" s="179"/>
    </row>
    <row r="50" spans="1:16" ht="19.95" customHeight="1">
      <c r="A50" s="181" t="s">
        <v>138</v>
      </c>
      <c r="B50" s="182"/>
      <c r="C50" s="182"/>
      <c r="D50" s="182"/>
      <c r="E50" s="182"/>
      <c r="F50" s="182"/>
      <c r="G50" s="182"/>
      <c r="H50" s="182"/>
      <c r="I50" s="182"/>
      <c r="J50" s="182"/>
      <c r="K50" s="182"/>
      <c r="L50" s="182"/>
      <c r="M50" s="182"/>
      <c r="N50" s="182"/>
      <c r="O50" s="182"/>
      <c r="P50" s="183"/>
    </row>
    <row r="51" spans="1:16" ht="30" customHeight="1" thickBot="1">
      <c r="A51" s="184"/>
      <c r="B51" s="180"/>
      <c r="C51" s="180"/>
      <c r="D51" s="180"/>
      <c r="E51" s="180"/>
      <c r="F51" s="180"/>
      <c r="G51" s="180"/>
      <c r="H51" s="180"/>
      <c r="I51" s="180"/>
      <c r="J51" s="180"/>
      <c r="K51" s="180"/>
      <c r="L51" s="180"/>
      <c r="M51" s="180"/>
      <c r="N51" s="180"/>
      <c r="O51" s="180"/>
      <c r="P51" s="185"/>
    </row>
    <row r="52" spans="1:16" ht="150" customHeight="1" thickBot="1">
      <c r="A52" s="186"/>
      <c r="B52" s="187"/>
      <c r="C52" s="187"/>
      <c r="D52" s="187"/>
      <c r="E52" s="187"/>
      <c r="F52" s="187"/>
      <c r="G52" s="187"/>
      <c r="H52" s="187"/>
      <c r="I52" s="187"/>
      <c r="J52" s="187"/>
      <c r="K52" s="187"/>
      <c r="L52" s="187"/>
      <c r="M52" s="187"/>
      <c r="N52" s="187"/>
      <c r="O52" s="187"/>
      <c r="P52" s="188"/>
    </row>
  </sheetData>
  <sheetProtection sheet="1" selectLockedCells="1"/>
  <mergeCells count="99">
    <mergeCell ref="A1:I2"/>
    <mergeCell ref="A48:C48"/>
    <mergeCell ref="A49:XFD49"/>
    <mergeCell ref="A50:P51"/>
    <mergeCell ref="A52:P52"/>
    <mergeCell ref="H41:H43"/>
    <mergeCell ref="A44:C44"/>
    <mergeCell ref="A45:C45"/>
    <mergeCell ref="A46:A47"/>
    <mergeCell ref="B46:C46"/>
    <mergeCell ref="B47:C47"/>
    <mergeCell ref="A41:C43"/>
    <mergeCell ref="D41:D43"/>
    <mergeCell ref="E41:E43"/>
    <mergeCell ref="F41:F43"/>
    <mergeCell ref="G41:G43"/>
    <mergeCell ref="M38:N38"/>
    <mergeCell ref="O38:P38"/>
    <mergeCell ref="A39:J39"/>
    <mergeCell ref="K39:L39"/>
    <mergeCell ref="M39:N39"/>
    <mergeCell ref="K38:L38"/>
    <mergeCell ref="A37:C37"/>
    <mergeCell ref="A38:D38"/>
    <mergeCell ref="E38:F38"/>
    <mergeCell ref="G38:H38"/>
    <mergeCell ref="I38:J38"/>
    <mergeCell ref="A35:B36"/>
    <mergeCell ref="J29:J31"/>
    <mergeCell ref="K29:K31"/>
    <mergeCell ref="L29:L31"/>
    <mergeCell ref="M29:M31"/>
    <mergeCell ref="A32:C32"/>
    <mergeCell ref="A33:A34"/>
    <mergeCell ref="B33:C33"/>
    <mergeCell ref="B34:C34"/>
    <mergeCell ref="K28:L28"/>
    <mergeCell ref="M28:N28"/>
    <mergeCell ref="O28:P28"/>
    <mergeCell ref="A29:C31"/>
    <mergeCell ref="D29:D31"/>
    <mergeCell ref="E29:E31"/>
    <mergeCell ref="F29:F31"/>
    <mergeCell ref="G29:G31"/>
    <mergeCell ref="H29:H31"/>
    <mergeCell ref="I29:I31"/>
    <mergeCell ref="I28:J28"/>
    <mergeCell ref="P29:P31"/>
    <mergeCell ref="N29:N31"/>
    <mergeCell ref="O29:O31"/>
    <mergeCell ref="A25:B26"/>
    <mergeCell ref="A27:C27"/>
    <mergeCell ref="A28:D28"/>
    <mergeCell ref="E28:F28"/>
    <mergeCell ref="G28:H28"/>
    <mergeCell ref="O19:O21"/>
    <mergeCell ref="P19:P21"/>
    <mergeCell ref="A22:C22"/>
    <mergeCell ref="A23:A24"/>
    <mergeCell ref="B23:C23"/>
    <mergeCell ref="B24:C24"/>
    <mergeCell ref="I19:I21"/>
    <mergeCell ref="J19:J21"/>
    <mergeCell ref="K19:K21"/>
    <mergeCell ref="L19:L21"/>
    <mergeCell ref="M19:M21"/>
    <mergeCell ref="N19:N21"/>
    <mergeCell ref="H11:H13"/>
    <mergeCell ref="A14:C14"/>
    <mergeCell ref="A15:C15"/>
    <mergeCell ref="A17:D17"/>
    <mergeCell ref="A19:C21"/>
    <mergeCell ref="D19:D21"/>
    <mergeCell ref="E19:E21"/>
    <mergeCell ref="F19:F21"/>
    <mergeCell ref="G19:G21"/>
    <mergeCell ref="H19:H21"/>
    <mergeCell ref="A11:C13"/>
    <mergeCell ref="D11:D13"/>
    <mergeCell ref="E11:E13"/>
    <mergeCell ref="F11:F13"/>
    <mergeCell ref="G11:G13"/>
    <mergeCell ref="A8:B9"/>
    <mergeCell ref="I3:I5"/>
    <mergeCell ref="J3:J5"/>
    <mergeCell ref="K3:K5"/>
    <mergeCell ref="L3:L5"/>
    <mergeCell ref="A3:C5"/>
    <mergeCell ref="D3:D5"/>
    <mergeCell ref="E3:E5"/>
    <mergeCell ref="F3:F5"/>
    <mergeCell ref="G3:G5"/>
    <mergeCell ref="H3:H5"/>
    <mergeCell ref="O3:O5"/>
    <mergeCell ref="P3:P5"/>
    <mergeCell ref="A6:C6"/>
    <mergeCell ref="B7:C7"/>
    <mergeCell ref="M3:M5"/>
    <mergeCell ref="N3:N5"/>
  </mergeCells>
  <conditionalFormatting sqref="D44:D48">
    <cfRule type="cellIs" priority="43" dxfId="2" operator="equal" stopIfTrue="1">
      <formula>"richtig"</formula>
    </cfRule>
    <cfRule type="cellIs" priority="44" dxfId="1" operator="equal" stopIfTrue="1">
      <formula>"Fehler"</formula>
    </cfRule>
  </conditionalFormatting>
  <conditionalFormatting sqref="D7">
    <cfRule type="cellIs" priority="40" dxfId="2" operator="equal" stopIfTrue="1">
      <formula>"richtig"</formula>
    </cfRule>
    <cfRule type="cellIs" priority="41" dxfId="1" operator="equal" stopIfTrue="1">
      <formula>"Fehler"</formula>
    </cfRule>
    <cfRule type="cellIs" priority="42" dxfId="0" operator="equal" stopIfTrue="1">
      <formula>"x"</formula>
    </cfRule>
  </conditionalFormatting>
  <conditionalFormatting sqref="A28">
    <cfRule type="cellIs" priority="37" dxfId="2" operator="equal" stopIfTrue="1">
      <formula>"richtig"</formula>
    </cfRule>
    <cfRule type="cellIs" priority="38" dxfId="1" operator="equal" stopIfTrue="1">
      <formula>"Fehler"</formula>
    </cfRule>
    <cfRule type="cellIs" priority="39" dxfId="0" operator="equal" stopIfTrue="1">
      <formula>"x"</formula>
    </cfRule>
  </conditionalFormatting>
  <conditionalFormatting sqref="A38">
    <cfRule type="cellIs" priority="34" dxfId="2" operator="equal" stopIfTrue="1">
      <formula>"richtig"</formula>
    </cfRule>
    <cfRule type="cellIs" priority="35" dxfId="1" operator="equal" stopIfTrue="1">
      <formula>"Fehler"</formula>
    </cfRule>
    <cfRule type="cellIs" priority="36" dxfId="0" operator="equal" stopIfTrue="1">
      <formula>"x"</formula>
    </cfRule>
  </conditionalFormatting>
  <conditionalFormatting sqref="E38">
    <cfRule type="cellIs" priority="31" dxfId="2" operator="equal" stopIfTrue="1">
      <formula>"richtig"</formula>
    </cfRule>
    <cfRule type="cellIs" priority="32" dxfId="1" operator="equal" stopIfTrue="1">
      <formula>"Fehler"</formula>
    </cfRule>
    <cfRule type="cellIs" priority="33" dxfId="0" operator="equal" stopIfTrue="1">
      <formula>"x"</formula>
    </cfRule>
  </conditionalFormatting>
  <conditionalFormatting sqref="G28 I28 K28 M28 O28">
    <cfRule type="cellIs" priority="22" dxfId="2" operator="equal" stopIfTrue="1">
      <formula>"richtig"</formula>
    </cfRule>
    <cfRule type="cellIs" priority="23" dxfId="1" operator="equal" stopIfTrue="1">
      <formula>"Fehler"</formula>
    </cfRule>
    <cfRule type="cellIs" priority="24" dxfId="0" operator="equal" stopIfTrue="1">
      <formula>"x"</formula>
    </cfRule>
  </conditionalFormatting>
  <conditionalFormatting sqref="D23:D26">
    <cfRule type="cellIs" priority="19" dxfId="2" operator="equal" stopIfTrue="1">
      <formula>"richtig"</formula>
    </cfRule>
    <cfRule type="cellIs" priority="20" dxfId="1" operator="equal" stopIfTrue="1">
      <formula>"Fehler"</formula>
    </cfRule>
    <cfRule type="cellIs" priority="21" dxfId="0" operator="equal" stopIfTrue="1">
      <formula>"x"</formula>
    </cfRule>
  </conditionalFormatting>
  <conditionalFormatting sqref="D22">
    <cfRule type="cellIs" priority="16" dxfId="2" operator="equal" stopIfTrue="1">
      <formula>"richtig"</formula>
    </cfRule>
    <cfRule type="cellIs" priority="17" dxfId="1" operator="equal" stopIfTrue="1">
      <formula>"Fehler"</formula>
    </cfRule>
    <cfRule type="cellIs" priority="18" dxfId="0" operator="equal" stopIfTrue="1">
      <formula>"x"</formula>
    </cfRule>
  </conditionalFormatting>
  <conditionalFormatting sqref="D33:D36">
    <cfRule type="cellIs" priority="13" dxfId="2" operator="equal" stopIfTrue="1">
      <formula>"richtig"</formula>
    </cfRule>
    <cfRule type="cellIs" priority="14" dxfId="1" operator="equal" stopIfTrue="1">
      <formula>"Fehler"</formula>
    </cfRule>
    <cfRule type="cellIs" priority="15" dxfId="0" operator="equal" stopIfTrue="1">
      <formula>"x"</formula>
    </cfRule>
  </conditionalFormatting>
  <conditionalFormatting sqref="D32">
    <cfRule type="cellIs" priority="10" dxfId="2" operator="equal" stopIfTrue="1">
      <formula>"richtig"</formula>
    </cfRule>
    <cfRule type="cellIs" priority="11" dxfId="1" operator="equal" stopIfTrue="1">
      <formula>"Fehler"</formula>
    </cfRule>
    <cfRule type="cellIs" priority="12" dxfId="0" operator="equal" stopIfTrue="1">
      <formula>"x"</formula>
    </cfRule>
  </conditionalFormatting>
  <conditionalFormatting sqref="G38 I38 K38 M38 O38">
    <cfRule type="cellIs" priority="28" dxfId="2" operator="equal" stopIfTrue="1">
      <formula>"richtig"</formula>
    </cfRule>
    <cfRule type="cellIs" priority="29" dxfId="1" operator="equal" stopIfTrue="1">
      <formula>"Fehler"</formula>
    </cfRule>
    <cfRule type="cellIs" priority="30" dxfId="0" operator="equal" stopIfTrue="1">
      <formula>"x"</formula>
    </cfRule>
  </conditionalFormatting>
  <conditionalFormatting sqref="E28">
    <cfRule type="cellIs" priority="25" dxfId="2" operator="equal" stopIfTrue="1">
      <formula>"richtig"</formula>
    </cfRule>
    <cfRule type="cellIs" priority="26" dxfId="1" operator="equal" stopIfTrue="1">
      <formula>"Fehler"</formula>
    </cfRule>
    <cfRule type="cellIs" priority="27" dxfId="0" operator="equal" stopIfTrue="1">
      <formula>"x"</formula>
    </cfRule>
  </conditionalFormatting>
  <conditionalFormatting sqref="K39">
    <cfRule type="cellIs" priority="7" dxfId="2" operator="equal" stopIfTrue="1">
      <formula>"richtig"</formula>
    </cfRule>
    <cfRule type="cellIs" priority="8" dxfId="1" operator="equal" stopIfTrue="1">
      <formula>"Fehler"</formula>
    </cfRule>
    <cfRule type="cellIs" priority="9" dxfId="0" operator="equal" stopIfTrue="1">
      <formula>"x"</formula>
    </cfRule>
  </conditionalFormatting>
  <conditionalFormatting sqref="M39">
    <cfRule type="cellIs" priority="4" dxfId="2" operator="equal" stopIfTrue="1">
      <formula>"richtig"</formula>
    </cfRule>
    <cfRule type="cellIs" priority="5" dxfId="1" operator="equal" stopIfTrue="1">
      <formula>"Fehler"</formula>
    </cfRule>
    <cfRule type="cellIs" priority="6" dxfId="0" operator="equal" stopIfTrue="1">
      <formula>"x"</formula>
    </cfRule>
  </conditionalFormatting>
  <conditionalFormatting sqref="I7">
    <cfRule type="cellIs" priority="1" dxfId="2" operator="equal" stopIfTrue="1">
      <formula>"richtig"</formula>
    </cfRule>
    <cfRule type="cellIs" priority="2" dxfId="1" operator="equal" stopIfTrue="1">
      <formula>"Fehler"</formula>
    </cfRule>
    <cfRule type="cellIs" priority="3" dxfId="0" operator="equal" stopIfTrue="1">
      <formula>"x"</formula>
    </cfRule>
  </conditionalFormatting>
  <dataValidations count="3">
    <dataValidation operator="greaterThanOrEqual" allowBlank="1" showInputMessage="1" showErrorMessage="1" errorTitle="Zahlenformat" error="Bitte den Stand in vollen Euro eingeben, negative Werte  sind nicht zulässig!" sqref="F19:F21 F41:F43 F29:F31"/>
    <dataValidation type="whole" operator="greaterThanOrEqual" allowBlank="1" showInputMessage="1" showErrorMessage="1" errorTitle="Zahlenformat" error="Bitte in vollen Euro eingeben!_x000a_Negative Werte sind nicht zulässig." sqref="N44:N48 L44:L48 J44:J48 H44:H48 F44:F48 P44:P48 N6:N9 P6:P9 H6:H9 P39 J6:J9 L6:L9 P22:P26 N22:N26 L22:L26 J22:J26 H22:H26 F22:F26 F32:F36 P32:P36 N32:N36 L32:L36 J32:J36 H32:H36 H14:H15 F6:F9 F14:F15">
      <formula1>0</formula1>
    </dataValidation>
    <dataValidation type="whole" operator="greaterThanOrEqual" allowBlank="1" showInputMessage="1" showErrorMessage="1" errorTitle="Zahlenformat" error="Bitte den Stand in vollen Euro eingeben, negative Werte  sind nicht zulässig!" sqref="F18 F53:F65262">
      <formula1>0</formula1>
    </dataValidation>
  </dataValidations>
  <printOptions horizontalCentered="1"/>
  <pageMargins left="0.1968503937007874" right="0.1968503937007874" top="0.3937007874015748" bottom="0.6692913385826772" header="0.31496062992125984" footer="0.31496062992125984"/>
  <pageSetup fitToHeight="1" fitToWidth="1" horizontalDpi="600" verticalDpi="600" orientation="landscape" paperSize="9" scale="4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indexed="62"/>
  </sheetPr>
  <dimension ref="A1:C85"/>
  <sheetViews>
    <sheetView workbookViewId="0" topLeftCell="A1">
      <selection activeCell="A1" sqref="A1:XFD1048576"/>
    </sheetView>
  </sheetViews>
  <sheetFormatPr defaultColWidth="11.421875" defaultRowHeight="12.75"/>
  <cols>
    <col min="1" max="1" width="11.421875" style="26" customWidth="1"/>
    <col min="2" max="2" width="17.421875" style="25" customWidth="1"/>
    <col min="3" max="3" width="11.421875" style="25" customWidth="1"/>
    <col min="4" max="16384" width="11.421875" style="20" customWidth="1"/>
  </cols>
  <sheetData>
    <row r="1" spans="1:3" ht="12.75">
      <c r="A1" s="27">
        <f>Allgemeines!$E$24</f>
        <v>0</v>
      </c>
      <c r="B1" s="28" t="str">
        <f>Verbindlichkeiten!E6</f>
        <v>P0010</v>
      </c>
      <c r="C1" s="28">
        <f>VLOOKUP(B1,Verbindlichkeiten!$E$6:$F$9,2,0)</f>
        <v>0</v>
      </c>
    </row>
    <row r="2" spans="1:3" ht="12.75">
      <c r="A2" s="27">
        <f>Allgemeines!$E$24</f>
        <v>0</v>
      </c>
      <c r="B2" s="28" t="str">
        <f>Verbindlichkeiten!E7</f>
        <v>P0140</v>
      </c>
      <c r="C2" s="28">
        <f>VLOOKUP(B2,Verbindlichkeiten!$E$6:$F$9,2,0)</f>
        <v>0</v>
      </c>
    </row>
    <row r="3" spans="1:3" ht="12.75">
      <c r="A3" s="27">
        <f>Allgemeines!$E$24</f>
        <v>0</v>
      </c>
      <c r="B3" s="28" t="str">
        <f>Verbindlichkeiten!E8</f>
        <v>P0020</v>
      </c>
      <c r="C3" s="28">
        <f>VLOOKUP(B3,Verbindlichkeiten!$E$6:$F$9,2,0)</f>
        <v>0</v>
      </c>
    </row>
    <row r="4" spans="1:3" ht="12.75">
      <c r="A4" s="27">
        <f>Allgemeines!$E$24</f>
        <v>0</v>
      </c>
      <c r="B4" s="28" t="str">
        <f>Verbindlichkeiten!E9</f>
        <v>P0030</v>
      </c>
      <c r="C4" s="28">
        <f>VLOOKUP(B4,Verbindlichkeiten!$E$6:$F$9,2,0)</f>
        <v>0</v>
      </c>
    </row>
    <row r="5" spans="1:3" ht="12.75">
      <c r="A5" s="27">
        <f>Allgemeines!$E$24</f>
        <v>0</v>
      </c>
      <c r="B5" s="28" t="str">
        <f>Verbindlichkeiten!E14</f>
        <v>P0150</v>
      </c>
      <c r="C5" s="28">
        <f>VLOOKUP(B5,Verbindlichkeiten!$E$14:$F$15,2,0)</f>
        <v>0</v>
      </c>
    </row>
    <row r="6" spans="1:3" ht="12.75">
      <c r="A6" s="27">
        <f>Allgemeines!$E$24</f>
        <v>0</v>
      </c>
      <c r="B6" s="28" t="str">
        <f>Verbindlichkeiten!E15</f>
        <v>P0160</v>
      </c>
      <c r="C6" s="28">
        <f>VLOOKUP(B6,Verbindlichkeiten!$E$14:$F$15,2,0)</f>
        <v>0</v>
      </c>
    </row>
    <row r="7" spans="1:3" ht="12.75">
      <c r="A7" s="26">
        <f>Allgemeines!$E$24</f>
        <v>0</v>
      </c>
      <c r="B7" s="25" t="str">
        <f>Verbindlichkeiten!G6</f>
        <v>P0019</v>
      </c>
      <c r="C7" s="25">
        <f>VLOOKUP(B7,Verbindlichkeiten!$G$6:$H$9,2,0)</f>
        <v>0</v>
      </c>
    </row>
    <row r="8" spans="1:3" ht="12.75">
      <c r="A8" s="26">
        <f>Allgemeines!$E$24</f>
        <v>0</v>
      </c>
      <c r="B8" s="25" t="str">
        <f>Verbindlichkeiten!G7</f>
        <v>P0149</v>
      </c>
      <c r="C8" s="25">
        <f>VLOOKUP(B8,Verbindlichkeiten!$G$6:$H$9,2,0)</f>
        <v>0</v>
      </c>
    </row>
    <row r="9" spans="1:3" ht="12.75">
      <c r="A9" s="26">
        <f>Allgemeines!$E$24</f>
        <v>0</v>
      </c>
      <c r="B9" s="25" t="str">
        <f>Verbindlichkeiten!G8</f>
        <v>P0029</v>
      </c>
      <c r="C9" s="25">
        <f>VLOOKUP(B9,Verbindlichkeiten!$G$6:$H$9,2,0)</f>
        <v>0</v>
      </c>
    </row>
    <row r="10" spans="1:3" ht="12.75">
      <c r="A10" s="26">
        <f>Allgemeines!$E$24</f>
        <v>0</v>
      </c>
      <c r="B10" s="25" t="str">
        <f>Verbindlichkeiten!G9</f>
        <v>P0039</v>
      </c>
      <c r="C10" s="25">
        <f>VLOOKUP(B10,Verbindlichkeiten!$G$6:$H$9,2,0)</f>
        <v>0</v>
      </c>
    </row>
    <row r="11" spans="1:3" ht="12.75">
      <c r="A11" s="26">
        <f>Allgemeines!$E$24</f>
        <v>0</v>
      </c>
      <c r="B11" s="25" t="str">
        <f>Verbindlichkeiten!G14</f>
        <v>P0159</v>
      </c>
      <c r="C11" s="25">
        <f>VLOOKUP(B11,Verbindlichkeiten!$G$14:$H$15,2,0)</f>
        <v>0</v>
      </c>
    </row>
    <row r="12" spans="1:3" ht="12.75">
      <c r="A12" s="26">
        <f>Allgemeines!$E$24</f>
        <v>0</v>
      </c>
      <c r="B12" s="25" t="str">
        <f>Verbindlichkeiten!G15</f>
        <v>P0169</v>
      </c>
      <c r="C12" s="25">
        <f>VLOOKUP(B12,Verbindlichkeiten!$G$14:$H$15,2,0)</f>
        <v>0</v>
      </c>
    </row>
    <row r="13" spans="1:3" ht="12.75">
      <c r="A13" s="26">
        <f>Allgemeines!$E$24</f>
        <v>0</v>
      </c>
      <c r="B13" s="25" t="str">
        <f>Verbindlichkeiten!E22</f>
        <v>P0050</v>
      </c>
      <c r="C13" s="25">
        <f>VLOOKUP(B13,Verbindlichkeiten!$E$22:$F$27,2,0)</f>
        <v>0</v>
      </c>
    </row>
    <row r="14" spans="1:3" ht="12.75">
      <c r="A14" s="26">
        <f>Allgemeines!$E$24</f>
        <v>0</v>
      </c>
      <c r="B14" s="25" t="str">
        <f>Verbindlichkeiten!G22</f>
        <v>P0051</v>
      </c>
      <c r="C14" s="25">
        <f>VLOOKUP(B14,Verbindlichkeiten!$G$22:$H$27,2,0)</f>
        <v>0</v>
      </c>
    </row>
    <row r="15" spans="1:3" ht="12.75">
      <c r="A15" s="26">
        <f>Allgemeines!$E$24</f>
        <v>0</v>
      </c>
      <c r="B15" s="25" t="str">
        <f>Verbindlichkeiten!I22</f>
        <v>P0052</v>
      </c>
      <c r="C15" s="25">
        <f>VLOOKUP(B15,Verbindlichkeiten!$I$22:$J$27,2,0)</f>
        <v>0</v>
      </c>
    </row>
    <row r="16" spans="1:3" ht="12.75">
      <c r="A16" s="26">
        <f>Allgemeines!$E$24</f>
        <v>0</v>
      </c>
      <c r="B16" s="25" t="str">
        <f>Verbindlichkeiten!K22</f>
        <v>P0053</v>
      </c>
      <c r="C16" s="25">
        <f>VLOOKUP(B16,Verbindlichkeiten!$K$22:$L$27,2,0)</f>
        <v>0</v>
      </c>
    </row>
    <row r="17" spans="1:3" ht="12.75">
      <c r="A17" s="26">
        <f>Allgemeines!$E$24</f>
        <v>0</v>
      </c>
      <c r="B17" s="25" t="str">
        <f>Verbindlichkeiten!M22</f>
        <v>P0054</v>
      </c>
      <c r="C17" s="25">
        <f>VLOOKUP(B17,Verbindlichkeiten!$M$22:$N$27,2,0)</f>
        <v>0</v>
      </c>
    </row>
    <row r="18" spans="1:3" ht="12.75">
      <c r="A18" s="26">
        <f>Allgemeines!$E$24</f>
        <v>0</v>
      </c>
      <c r="B18" s="25" t="str">
        <f>Verbindlichkeiten!O22</f>
        <v>P0059</v>
      </c>
      <c r="C18" s="25">
        <f>VLOOKUP(B18,Verbindlichkeiten!$O$22:$P$27,2,0)</f>
        <v>0</v>
      </c>
    </row>
    <row r="19" spans="1:3" ht="12.75">
      <c r="A19" s="26">
        <f>Allgemeines!$E$24</f>
        <v>0</v>
      </c>
      <c r="B19" s="25" t="str">
        <f>Verbindlichkeiten!E23</f>
        <v>P0170</v>
      </c>
      <c r="C19" s="25">
        <f>VLOOKUP(B19,Verbindlichkeiten!$E$22:$F$27,2,0)</f>
        <v>0</v>
      </c>
    </row>
    <row r="20" spans="1:3" ht="12.75">
      <c r="A20" s="26">
        <f>Allgemeines!$E$24</f>
        <v>0</v>
      </c>
      <c r="B20" s="25" t="str">
        <f>Verbindlichkeiten!G23</f>
        <v>P0171</v>
      </c>
      <c r="C20" s="25">
        <f>VLOOKUP(B20,Verbindlichkeiten!$G$22:$H$27,2,0)</f>
        <v>0</v>
      </c>
    </row>
    <row r="21" spans="1:3" ht="12.75">
      <c r="A21" s="26">
        <f>Allgemeines!$E$24</f>
        <v>0</v>
      </c>
      <c r="B21" s="25" t="str">
        <f>Verbindlichkeiten!I23</f>
        <v>P0172</v>
      </c>
      <c r="C21" s="25">
        <f>VLOOKUP(B21,Verbindlichkeiten!$I$22:$J$27,2,0)</f>
        <v>0</v>
      </c>
    </row>
    <row r="22" spans="1:3" ht="12.75">
      <c r="A22" s="26">
        <f>Allgemeines!$E$24</f>
        <v>0</v>
      </c>
      <c r="B22" s="25" t="str">
        <f>Verbindlichkeiten!K23</f>
        <v>P0173</v>
      </c>
      <c r="C22" s="25">
        <f>VLOOKUP(B22,Verbindlichkeiten!$K$22:$L$27,2,0)</f>
        <v>0</v>
      </c>
    </row>
    <row r="23" spans="1:3" ht="12.75">
      <c r="A23" s="26">
        <f>Allgemeines!$E$24</f>
        <v>0</v>
      </c>
      <c r="B23" s="25" t="str">
        <f>Verbindlichkeiten!M23</f>
        <v>P0174</v>
      </c>
      <c r="C23" s="25">
        <f>VLOOKUP(B23,Verbindlichkeiten!$M$22:$N$27,2,0)</f>
        <v>0</v>
      </c>
    </row>
    <row r="24" spans="1:3" ht="12.75">
      <c r="A24" s="26">
        <f>Allgemeines!$E$24</f>
        <v>0</v>
      </c>
      <c r="B24" s="25" t="str">
        <f>Verbindlichkeiten!O23</f>
        <v>P0179</v>
      </c>
      <c r="C24" s="25">
        <f>VLOOKUP(B24,Verbindlichkeiten!$O$22:$P$27,2,0)</f>
        <v>0</v>
      </c>
    </row>
    <row r="25" spans="1:3" ht="12.75">
      <c r="A25" s="26">
        <f>Allgemeines!$E$24</f>
        <v>0</v>
      </c>
      <c r="B25" s="25" t="str">
        <f>Verbindlichkeiten!E24</f>
        <v>P0180</v>
      </c>
      <c r="C25" s="25">
        <f>VLOOKUP(B25,Verbindlichkeiten!$E$22:$F$27,2,0)</f>
        <v>0</v>
      </c>
    </row>
    <row r="26" spans="1:3" ht="12.75">
      <c r="A26" s="26">
        <f>Allgemeines!$E$24</f>
        <v>0</v>
      </c>
      <c r="B26" s="25" t="str">
        <f>Verbindlichkeiten!G24</f>
        <v>P0181</v>
      </c>
      <c r="C26" s="25">
        <f>VLOOKUP(B26,Verbindlichkeiten!$G$22:$H$27,2,0)</f>
        <v>0</v>
      </c>
    </row>
    <row r="27" spans="1:3" ht="12.75">
      <c r="A27" s="26">
        <f>Allgemeines!$E$24</f>
        <v>0</v>
      </c>
      <c r="B27" s="25" t="str">
        <f>Verbindlichkeiten!I24</f>
        <v>P0182</v>
      </c>
      <c r="C27" s="25">
        <f>VLOOKUP(B27,Verbindlichkeiten!$I$22:$J$27,2,0)</f>
        <v>0</v>
      </c>
    </row>
    <row r="28" spans="1:3" ht="12.75">
      <c r="A28" s="26">
        <f>Allgemeines!$E$24</f>
        <v>0</v>
      </c>
      <c r="B28" s="25" t="str">
        <f>Verbindlichkeiten!K24</f>
        <v>P0183</v>
      </c>
      <c r="C28" s="25">
        <f>VLOOKUP(B28,Verbindlichkeiten!$K$22:$L$27,2,0)</f>
        <v>0</v>
      </c>
    </row>
    <row r="29" spans="1:3" ht="12.75">
      <c r="A29" s="26">
        <f>Allgemeines!$E$24</f>
        <v>0</v>
      </c>
      <c r="B29" s="25" t="str">
        <f>Verbindlichkeiten!M24</f>
        <v>P0184</v>
      </c>
      <c r="C29" s="25">
        <f>VLOOKUP(B29,Verbindlichkeiten!$M$22:$N$27,2,0)</f>
        <v>0</v>
      </c>
    </row>
    <row r="30" spans="1:3" ht="12.75">
      <c r="A30" s="26">
        <f>Allgemeines!$E$24</f>
        <v>0</v>
      </c>
      <c r="B30" s="25" t="str">
        <f>Verbindlichkeiten!O24</f>
        <v>P0189</v>
      </c>
      <c r="C30" s="25">
        <f>VLOOKUP(B30,Verbindlichkeiten!$O$22:$P$27,2,0)</f>
        <v>0</v>
      </c>
    </row>
    <row r="31" spans="1:3" ht="12.75">
      <c r="A31" s="26">
        <f>Allgemeines!$E$24</f>
        <v>0</v>
      </c>
      <c r="B31" s="25" t="str">
        <f>Verbindlichkeiten!E25</f>
        <v>P0060</v>
      </c>
      <c r="C31" s="25">
        <f>VLOOKUP(B31,Verbindlichkeiten!$E$22:$F$27,2,0)</f>
        <v>0</v>
      </c>
    </row>
    <row r="32" spans="1:3" ht="12.75">
      <c r="A32" s="26">
        <f>Allgemeines!$E$24</f>
        <v>0</v>
      </c>
      <c r="B32" s="25" t="str">
        <f>Verbindlichkeiten!G25</f>
        <v>P0061</v>
      </c>
      <c r="C32" s="25">
        <f>VLOOKUP(B32,Verbindlichkeiten!$G$22:$H$27,2,0)</f>
        <v>0</v>
      </c>
    </row>
    <row r="33" spans="1:3" ht="12.75">
      <c r="A33" s="26">
        <f>Allgemeines!$E$24</f>
        <v>0</v>
      </c>
      <c r="B33" s="25" t="str">
        <f>Verbindlichkeiten!I25</f>
        <v>P0062</v>
      </c>
      <c r="C33" s="25">
        <f>VLOOKUP(B33,Verbindlichkeiten!$I$22:$J$27,2,0)</f>
        <v>0</v>
      </c>
    </row>
    <row r="34" spans="1:3" ht="12.75">
      <c r="A34" s="26">
        <f>Allgemeines!$E$24</f>
        <v>0</v>
      </c>
      <c r="B34" s="25" t="str">
        <f>Verbindlichkeiten!K25</f>
        <v>P0063</v>
      </c>
      <c r="C34" s="25">
        <f>VLOOKUP(B34,Verbindlichkeiten!$K$22:$L$27,2,0)</f>
        <v>0</v>
      </c>
    </row>
    <row r="35" spans="1:3" ht="12.75">
      <c r="A35" s="26">
        <f>Allgemeines!$E$24</f>
        <v>0</v>
      </c>
      <c r="B35" s="25" t="str">
        <f>Verbindlichkeiten!M25</f>
        <v>P0064</v>
      </c>
      <c r="C35" s="25">
        <f>VLOOKUP(B35,Verbindlichkeiten!$M$22:$N$27,2,0)</f>
        <v>0</v>
      </c>
    </row>
    <row r="36" spans="1:3" ht="12.75">
      <c r="A36" s="26">
        <f>Allgemeines!$E$24</f>
        <v>0</v>
      </c>
      <c r="B36" s="25" t="str">
        <f>Verbindlichkeiten!O25</f>
        <v>P0069</v>
      </c>
      <c r="C36" s="25">
        <f>VLOOKUP(B36,Verbindlichkeiten!$O$22:$P$27,2,0)</f>
        <v>0</v>
      </c>
    </row>
    <row r="37" spans="1:3" ht="12.75">
      <c r="A37" s="26">
        <f>Allgemeines!$E$24</f>
        <v>0</v>
      </c>
      <c r="B37" s="25" t="str">
        <f>Verbindlichkeiten!E26</f>
        <v>P0070</v>
      </c>
      <c r="C37" s="25">
        <f>VLOOKUP(B37,Verbindlichkeiten!$E$22:$F$27,2,0)</f>
        <v>0</v>
      </c>
    </row>
    <row r="38" spans="1:3" ht="12.75">
      <c r="A38" s="26">
        <f>Allgemeines!$E$24</f>
        <v>0</v>
      </c>
      <c r="B38" s="25" t="str">
        <f>Verbindlichkeiten!G26</f>
        <v>P0071</v>
      </c>
      <c r="C38" s="25">
        <f>VLOOKUP(B38,Verbindlichkeiten!$G$22:$H$27,2,0)</f>
        <v>0</v>
      </c>
    </row>
    <row r="39" spans="1:3" ht="12.75">
      <c r="A39" s="26">
        <f>Allgemeines!$E$24</f>
        <v>0</v>
      </c>
      <c r="B39" s="25" t="str">
        <f>Verbindlichkeiten!I26</f>
        <v>P0072</v>
      </c>
      <c r="C39" s="25">
        <f>VLOOKUP(B39,Verbindlichkeiten!$I$22:$J$27,2,0)</f>
        <v>0</v>
      </c>
    </row>
    <row r="40" spans="1:3" ht="12.75">
      <c r="A40" s="26">
        <f>Allgemeines!$E$24</f>
        <v>0</v>
      </c>
      <c r="B40" s="25" t="str">
        <f>Verbindlichkeiten!K26</f>
        <v>P0073</v>
      </c>
      <c r="C40" s="25">
        <f>VLOOKUP(B40,Verbindlichkeiten!$K$22:$L$27,2,0)</f>
        <v>0</v>
      </c>
    </row>
    <row r="41" spans="1:3" ht="12.75">
      <c r="A41" s="26">
        <f>Allgemeines!$E$24</f>
        <v>0</v>
      </c>
      <c r="B41" s="25" t="str">
        <f>Verbindlichkeiten!M26</f>
        <v>P0074</v>
      </c>
      <c r="C41" s="25">
        <f>VLOOKUP(B41,Verbindlichkeiten!$M$22:$N$27,2,0)</f>
        <v>0</v>
      </c>
    </row>
    <row r="42" spans="1:3" ht="12.75">
      <c r="A42" s="26">
        <f>Allgemeines!$E$24</f>
        <v>0</v>
      </c>
      <c r="B42" s="25" t="str">
        <f>Verbindlichkeiten!O26</f>
        <v>P0079</v>
      </c>
      <c r="C42" s="25">
        <f>VLOOKUP(B42,Verbindlichkeiten!$O$22:$P$27,2,0)</f>
        <v>0</v>
      </c>
    </row>
    <row r="43" spans="1:3" ht="12.75">
      <c r="A43" s="26">
        <f>Allgemeines!$E$24</f>
        <v>0</v>
      </c>
      <c r="B43" s="25" t="str">
        <f>Verbindlichkeiten!E32</f>
        <v>P0090</v>
      </c>
      <c r="C43" s="25">
        <f>VLOOKUP(B43,Verbindlichkeiten!$E$32:$F$37,2,0)</f>
        <v>0</v>
      </c>
    </row>
    <row r="44" spans="1:3" ht="12.75">
      <c r="A44" s="26">
        <f>Allgemeines!$E$24</f>
        <v>0</v>
      </c>
      <c r="B44" s="25" t="str">
        <f>Verbindlichkeiten!G32</f>
        <v>P0091</v>
      </c>
      <c r="C44" s="25">
        <f>VLOOKUP(B44,Verbindlichkeiten!$G$32:$H$37,2,0)</f>
        <v>0</v>
      </c>
    </row>
    <row r="45" spans="1:3" ht="12.75">
      <c r="A45" s="26">
        <f>Allgemeines!$E$24</f>
        <v>0</v>
      </c>
      <c r="B45" s="25" t="str">
        <f>Verbindlichkeiten!I32</f>
        <v>P0092</v>
      </c>
      <c r="C45" s="25">
        <f>VLOOKUP(B45,Verbindlichkeiten!$I$32:$J$37,2,0)</f>
        <v>0</v>
      </c>
    </row>
    <row r="46" spans="1:3" ht="12.75">
      <c r="A46" s="26">
        <f>Allgemeines!$E$24</f>
        <v>0</v>
      </c>
      <c r="B46" s="25" t="str">
        <f>Verbindlichkeiten!K32</f>
        <v>P0093</v>
      </c>
      <c r="C46" s="25">
        <f>VLOOKUP(B46,Verbindlichkeiten!$K$32:$L$37,2,0)</f>
        <v>0</v>
      </c>
    </row>
    <row r="47" spans="1:3" ht="12.75">
      <c r="A47" s="26">
        <f>Allgemeines!$E$24</f>
        <v>0</v>
      </c>
      <c r="B47" s="25" t="str">
        <f>Verbindlichkeiten!M32</f>
        <v>P0094</v>
      </c>
      <c r="C47" s="25">
        <f>VLOOKUP(B47,Verbindlichkeiten!$M$32:$N$37,2,0)</f>
        <v>0</v>
      </c>
    </row>
    <row r="48" spans="1:3" ht="12.75">
      <c r="A48" s="26">
        <f>Allgemeines!$E$24</f>
        <v>0</v>
      </c>
      <c r="B48" s="25" t="str">
        <f>Verbindlichkeiten!O32</f>
        <v>P0099</v>
      </c>
      <c r="C48" s="25">
        <f>VLOOKUP(B48,Verbindlichkeiten!$O$32:$P$37,2,0)</f>
        <v>0</v>
      </c>
    </row>
    <row r="49" spans="1:3" ht="12.75">
      <c r="A49" s="26">
        <f>Allgemeines!$E$24</f>
        <v>0</v>
      </c>
      <c r="B49" s="25" t="str">
        <f>Verbindlichkeiten!E33</f>
        <v>P0190</v>
      </c>
      <c r="C49" s="25">
        <f>VLOOKUP(B49,Verbindlichkeiten!$E$32:$F$37,2,0)</f>
        <v>0</v>
      </c>
    </row>
    <row r="50" spans="1:3" ht="12.75">
      <c r="A50" s="26">
        <f>Allgemeines!$E$24</f>
        <v>0</v>
      </c>
      <c r="B50" s="25" t="str">
        <f>Verbindlichkeiten!G33</f>
        <v>P0191</v>
      </c>
      <c r="C50" s="25">
        <f>VLOOKUP(B50,Verbindlichkeiten!$G$32:$H$37,2,0)</f>
        <v>0</v>
      </c>
    </row>
    <row r="51" spans="1:3" ht="12.75">
      <c r="A51" s="26">
        <f>Allgemeines!$E$24</f>
        <v>0</v>
      </c>
      <c r="B51" s="25" t="str">
        <f>Verbindlichkeiten!I33</f>
        <v>P0192</v>
      </c>
      <c r="C51" s="25">
        <f>VLOOKUP(B51,Verbindlichkeiten!$I$32:$J$37,2,0)</f>
        <v>0</v>
      </c>
    </row>
    <row r="52" spans="1:3" ht="12.75">
      <c r="A52" s="26">
        <f>Allgemeines!$E$24</f>
        <v>0</v>
      </c>
      <c r="B52" s="25" t="str">
        <f>Verbindlichkeiten!K33</f>
        <v>P0193</v>
      </c>
      <c r="C52" s="25">
        <f>VLOOKUP(B52,Verbindlichkeiten!$K$32:$L$37,2,0)</f>
        <v>0</v>
      </c>
    </row>
    <row r="53" spans="1:3" ht="12.75">
      <c r="A53" s="26">
        <f>Allgemeines!$E$24</f>
        <v>0</v>
      </c>
      <c r="B53" s="25" t="str">
        <f>Verbindlichkeiten!M33</f>
        <v>P0194</v>
      </c>
      <c r="C53" s="25">
        <f>VLOOKUP(B53,Verbindlichkeiten!$M$32:$N$37,2,0)</f>
        <v>0</v>
      </c>
    </row>
    <row r="54" spans="1:3" ht="12.75">
      <c r="A54" s="26">
        <f>Allgemeines!$E$24</f>
        <v>0</v>
      </c>
      <c r="B54" s="25" t="str">
        <f>Verbindlichkeiten!O33</f>
        <v>P0199</v>
      </c>
      <c r="C54" s="25">
        <f>VLOOKUP(B54,Verbindlichkeiten!$O$32:$P$37,2,0)</f>
        <v>0</v>
      </c>
    </row>
    <row r="55" spans="1:3" ht="12.75">
      <c r="A55" s="26">
        <f>Allgemeines!$E$24</f>
        <v>0</v>
      </c>
      <c r="B55" s="25" t="str">
        <f>Verbindlichkeiten!E34</f>
        <v>P0200</v>
      </c>
      <c r="C55" s="25">
        <f>VLOOKUP(B55,Verbindlichkeiten!$E$32:$F$37,2,0)</f>
        <v>0</v>
      </c>
    </row>
    <row r="56" spans="1:3" ht="12.75">
      <c r="A56" s="26">
        <f>Allgemeines!$E$24</f>
        <v>0</v>
      </c>
      <c r="B56" s="25" t="str">
        <f>Verbindlichkeiten!G34</f>
        <v>P0201</v>
      </c>
      <c r="C56" s="25">
        <f>VLOOKUP(B56,Verbindlichkeiten!$G$32:$H$37,2,0)</f>
        <v>0</v>
      </c>
    </row>
    <row r="57" spans="1:3" ht="12.75">
      <c r="A57" s="26">
        <f>Allgemeines!$E$24</f>
        <v>0</v>
      </c>
      <c r="B57" s="25" t="str">
        <f>Verbindlichkeiten!I34</f>
        <v>P0202</v>
      </c>
      <c r="C57" s="25">
        <f>VLOOKUP(B57,Verbindlichkeiten!$I$32:$J$37,2,0)</f>
        <v>0</v>
      </c>
    </row>
    <row r="58" spans="1:3" ht="12.75">
      <c r="A58" s="26">
        <f>Allgemeines!$E$24</f>
        <v>0</v>
      </c>
      <c r="B58" s="25" t="str">
        <f>Verbindlichkeiten!K34</f>
        <v>P0203</v>
      </c>
      <c r="C58" s="25">
        <f>VLOOKUP(B58,Verbindlichkeiten!$K$32:$L$37,2,0)</f>
        <v>0</v>
      </c>
    </row>
    <row r="59" spans="1:3" ht="12.75">
      <c r="A59" s="26">
        <f>Allgemeines!$E$24</f>
        <v>0</v>
      </c>
      <c r="B59" s="25" t="str">
        <f>Verbindlichkeiten!M34</f>
        <v>P0204</v>
      </c>
      <c r="C59" s="25">
        <f>VLOOKUP(B59,Verbindlichkeiten!$M$32:$N$37,2,0)</f>
        <v>0</v>
      </c>
    </row>
    <row r="60" spans="1:3" ht="12.75">
      <c r="A60" s="26">
        <f>Allgemeines!$E$24</f>
        <v>0</v>
      </c>
      <c r="B60" s="25" t="str">
        <f>Verbindlichkeiten!O34</f>
        <v>P0209</v>
      </c>
      <c r="C60" s="25">
        <f>VLOOKUP(B60,Verbindlichkeiten!$O$32:$P$37,2,0)</f>
        <v>0</v>
      </c>
    </row>
    <row r="61" spans="1:3" ht="12.75">
      <c r="A61" s="26">
        <f>Allgemeines!$E$24</f>
        <v>0</v>
      </c>
      <c r="B61" s="25" t="str">
        <f>Verbindlichkeiten!E35</f>
        <v>P0100</v>
      </c>
      <c r="C61" s="25">
        <f>VLOOKUP(B61,Verbindlichkeiten!$E$32:$F$37,2,0)</f>
        <v>0</v>
      </c>
    </row>
    <row r="62" spans="1:3" ht="12.75">
      <c r="A62" s="26">
        <f>Allgemeines!$E$24</f>
        <v>0</v>
      </c>
      <c r="B62" s="25" t="str">
        <f>Verbindlichkeiten!G35</f>
        <v>P0101</v>
      </c>
      <c r="C62" s="25">
        <f>VLOOKUP(B62,Verbindlichkeiten!$G$32:$H$37,2,0)</f>
        <v>0</v>
      </c>
    </row>
    <row r="63" spans="1:3" ht="12.75">
      <c r="A63" s="26">
        <f>Allgemeines!$E$24</f>
        <v>0</v>
      </c>
      <c r="B63" s="25" t="str">
        <f>Verbindlichkeiten!I35</f>
        <v>P0102</v>
      </c>
      <c r="C63" s="25">
        <f>VLOOKUP(B63,Verbindlichkeiten!$I$32:$J$37,2,0)</f>
        <v>0</v>
      </c>
    </row>
    <row r="64" spans="1:3" ht="12.75">
      <c r="A64" s="26">
        <f>Allgemeines!$E$24</f>
        <v>0</v>
      </c>
      <c r="B64" s="25" t="str">
        <f>Verbindlichkeiten!K35</f>
        <v>P0103</v>
      </c>
      <c r="C64" s="25">
        <f>VLOOKUP(B64,Verbindlichkeiten!$K$32:$L$37,2,0)</f>
        <v>0</v>
      </c>
    </row>
    <row r="65" spans="1:3" ht="12.75">
      <c r="A65" s="26">
        <f>Allgemeines!$E$24</f>
        <v>0</v>
      </c>
      <c r="B65" s="25" t="str">
        <f>Verbindlichkeiten!M35</f>
        <v>P0104</v>
      </c>
      <c r="C65" s="25">
        <f>VLOOKUP(B65,Verbindlichkeiten!$M$32:$N$37,2,0)</f>
        <v>0</v>
      </c>
    </row>
    <row r="66" spans="1:3" ht="12.75">
      <c r="A66" s="26">
        <f>Allgemeines!$E$24</f>
        <v>0</v>
      </c>
      <c r="B66" s="25" t="str">
        <f>Verbindlichkeiten!O35</f>
        <v>P0109</v>
      </c>
      <c r="C66" s="25">
        <f>VLOOKUP(B66,Verbindlichkeiten!$O$32:$P$37,2,0)</f>
        <v>0</v>
      </c>
    </row>
    <row r="67" spans="1:3" ht="12.75">
      <c r="A67" s="26">
        <f>Allgemeines!$E$24</f>
        <v>0</v>
      </c>
      <c r="B67" s="25" t="str">
        <f>Verbindlichkeiten!E36</f>
        <v>P0110</v>
      </c>
      <c r="C67" s="25">
        <f>VLOOKUP(B67,Verbindlichkeiten!$E$32:$F$37,2,0)</f>
        <v>0</v>
      </c>
    </row>
    <row r="68" spans="1:3" ht="12.75">
      <c r="A68" s="26">
        <f>Allgemeines!$E$24</f>
        <v>0</v>
      </c>
      <c r="B68" s="25" t="str">
        <f>Verbindlichkeiten!G36</f>
        <v>P0111</v>
      </c>
      <c r="C68" s="25">
        <f>VLOOKUP(B68,Verbindlichkeiten!$G$32:$H$37,2,0)</f>
        <v>0</v>
      </c>
    </row>
    <row r="69" spans="1:3" ht="12.75">
      <c r="A69" s="26">
        <f>Allgemeines!$E$24</f>
        <v>0</v>
      </c>
      <c r="B69" s="25" t="str">
        <f>Verbindlichkeiten!I36</f>
        <v>P0112</v>
      </c>
      <c r="C69" s="25">
        <f>VLOOKUP(B69,Verbindlichkeiten!$I$32:$J$37,2,0)</f>
        <v>0</v>
      </c>
    </row>
    <row r="70" spans="1:3" ht="12.75">
      <c r="A70" s="26">
        <f>Allgemeines!$E$24</f>
        <v>0</v>
      </c>
      <c r="B70" s="25" t="str">
        <f>Verbindlichkeiten!K36</f>
        <v>P0113</v>
      </c>
      <c r="C70" s="25">
        <f>VLOOKUP(B70,Verbindlichkeiten!$K$32:$L$37,2,0)</f>
        <v>0</v>
      </c>
    </row>
    <row r="71" spans="1:3" ht="12.75">
      <c r="A71" s="26">
        <f>Allgemeines!$E$24</f>
        <v>0</v>
      </c>
      <c r="B71" s="25" t="str">
        <f>Verbindlichkeiten!M36</f>
        <v>P0114</v>
      </c>
      <c r="C71" s="25">
        <f>VLOOKUP(B71,Verbindlichkeiten!$M$32:$N$37,2,0)</f>
        <v>0</v>
      </c>
    </row>
    <row r="72" spans="1:3" ht="12.75">
      <c r="A72" s="26">
        <f>Allgemeines!$E$24</f>
        <v>0</v>
      </c>
      <c r="B72" s="25" t="str">
        <f>Verbindlichkeiten!O36</f>
        <v>P0119</v>
      </c>
      <c r="C72" s="25">
        <f>VLOOKUP(B72,Verbindlichkeiten!$O$32:$P$37,2,0)</f>
        <v>0</v>
      </c>
    </row>
    <row r="73" spans="1:3" ht="12.75">
      <c r="A73" s="26">
        <f>Allgemeines!$E$24</f>
        <v>0</v>
      </c>
      <c r="B73" s="25" t="str">
        <f>Verbindlichkeiten!O39</f>
        <v>P0999</v>
      </c>
      <c r="C73" s="25">
        <f>VLOOKUP(B73,Verbindlichkeiten!$O$39:$P$39,2,0)</f>
        <v>0</v>
      </c>
    </row>
    <row r="74" spans="1:3" ht="12.75">
      <c r="A74" s="26">
        <f>Allgemeines!$E$24</f>
        <v>0</v>
      </c>
      <c r="B74" s="25" t="str">
        <f>Verbindlichkeiten!E44</f>
        <v>P0550</v>
      </c>
      <c r="C74" s="25">
        <f>VLOOKUP(B74,Verbindlichkeiten!$E$44:$F$48,2,0)</f>
        <v>0</v>
      </c>
    </row>
    <row r="75" spans="1:3" ht="12.75">
      <c r="A75" s="26">
        <f>Allgemeines!$E$24</f>
        <v>0</v>
      </c>
      <c r="B75" s="25" t="str">
        <f>Verbindlichkeiten!G44</f>
        <v>P0559</v>
      </c>
      <c r="C75" s="25">
        <f>VLOOKUP(B75,Verbindlichkeiten!$G$44:$H$48,2,0)</f>
        <v>0</v>
      </c>
    </row>
    <row r="76" spans="1:3" ht="12.75">
      <c r="A76" s="26">
        <f>Allgemeines!$E$24</f>
        <v>0</v>
      </c>
      <c r="B76" s="25" t="str">
        <f>Verbindlichkeiten!E45</f>
        <v>P0600</v>
      </c>
      <c r="C76" s="25">
        <f>VLOOKUP(B76,Verbindlichkeiten!$E$44:$F$48,2,0)</f>
        <v>0</v>
      </c>
    </row>
    <row r="77" spans="1:3" ht="12.75">
      <c r="A77" s="26">
        <f>Allgemeines!$E$24</f>
        <v>0</v>
      </c>
      <c r="B77" s="25" t="str">
        <f>Verbindlichkeiten!G45</f>
        <v>P0609</v>
      </c>
      <c r="C77" s="25">
        <f>VLOOKUP(B77,Verbindlichkeiten!$G$44:$H$48,2,0)</f>
        <v>0</v>
      </c>
    </row>
    <row r="78" spans="1:3" ht="12.75">
      <c r="A78" s="26">
        <f>Allgemeines!$E$24</f>
        <v>0</v>
      </c>
      <c r="B78" s="25" t="str">
        <f>Verbindlichkeiten!E46</f>
        <v>P0610</v>
      </c>
      <c r="C78" s="25">
        <f>VLOOKUP(B78,Verbindlichkeiten!$E$44:$F$48,2,0)</f>
        <v>0</v>
      </c>
    </row>
    <row r="79" spans="1:3" ht="12.75">
      <c r="A79" s="26">
        <f>Allgemeines!$E$24</f>
        <v>0</v>
      </c>
      <c r="B79" s="25" t="str">
        <f>Verbindlichkeiten!G46</f>
        <v>P0619</v>
      </c>
      <c r="C79" s="25">
        <f>VLOOKUP(B79,Verbindlichkeiten!$G$44:$H$48,2,0)</f>
        <v>0</v>
      </c>
    </row>
    <row r="80" spans="1:3" ht="12.75">
      <c r="A80" s="26">
        <f>Allgemeines!$E$24</f>
        <v>0</v>
      </c>
      <c r="B80" s="25" t="str">
        <f>Verbindlichkeiten!E47</f>
        <v>P0620</v>
      </c>
      <c r="C80" s="25">
        <f>VLOOKUP(B80,Verbindlichkeiten!$E$44:$F$48,2,0)</f>
        <v>0</v>
      </c>
    </row>
    <row r="81" spans="1:3" ht="12.75">
      <c r="A81" s="26">
        <f>Allgemeines!$E$24</f>
        <v>0</v>
      </c>
      <c r="B81" s="25" t="str">
        <f>Verbindlichkeiten!G47</f>
        <v>P0629</v>
      </c>
      <c r="C81" s="25">
        <f>VLOOKUP(B81,Verbindlichkeiten!$G$44:$H$48,2,0)</f>
        <v>0</v>
      </c>
    </row>
    <row r="82" spans="1:3" ht="12.75">
      <c r="A82" s="26">
        <f>Allgemeines!$E$24</f>
        <v>0</v>
      </c>
      <c r="B82" s="25" t="str">
        <f>Verbindlichkeiten!E48</f>
        <v>P0700</v>
      </c>
      <c r="C82" s="25">
        <f>VLOOKUP(B82,Verbindlichkeiten!$E$44:$F$48,2,0)</f>
        <v>0</v>
      </c>
    </row>
    <row r="83" spans="1:3" ht="12.75">
      <c r="A83" s="26">
        <f>Allgemeines!$E$24</f>
        <v>0</v>
      </c>
      <c r="B83" s="25" t="str">
        <f>Verbindlichkeiten!G48</f>
        <v>P0709</v>
      </c>
      <c r="C83" s="25">
        <f>VLOOKUP(B83,Verbindlichkeiten!$G$44:$H$48,2,0)</f>
        <v>0</v>
      </c>
    </row>
    <row r="84" spans="1:2" ht="12.75">
      <c r="A84" s="26">
        <f>Allgemeines!$E$24</f>
        <v>0</v>
      </c>
      <c r="B84" s="25" t="s">
        <v>116</v>
      </c>
    </row>
    <row r="85" spans="1:3" ht="12.75">
      <c r="A85" s="26">
        <f>Allgemeines!$E$24</f>
        <v>0</v>
      </c>
      <c r="B85" s="25" t="s">
        <v>117</v>
      </c>
      <c r="C85" s="25" t="str">
        <f>IF(Verbindlichkeiten!$A$52="","",Verbindlichkeiten!A52)</f>
        <v/>
      </c>
    </row>
  </sheetData>
  <printOptions/>
  <pageMargins left="0.787401575" right="0.787401575" top="0.984251969" bottom="0.984251969"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Statistik Hessen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Pseel</dc:creator>
  <cp:keywords/>
  <dc:description/>
  <cp:lastModifiedBy>Hohmann, Kai (H33)</cp:lastModifiedBy>
  <cp:lastPrinted>2023-07-26T12:13:25Z</cp:lastPrinted>
  <dcterms:created xsi:type="dcterms:W3CDTF">2009-12-07T07:50:23Z</dcterms:created>
  <dcterms:modified xsi:type="dcterms:W3CDTF">2023-11-24T16:47:17Z</dcterms:modified>
  <cp:category/>
  <cp:version/>
  <cp:contentType/>
  <cp:contentStatus/>
</cp:coreProperties>
</file>